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DRES\OneDrive - Escuela Tecnologica Instituto Tecnico Central\A. Vigencia 2024\PDI 2024\"/>
    </mc:Choice>
  </mc:AlternateContent>
  <bookViews>
    <workbookView xWindow="0" yWindow="0" windowWidth="20490" windowHeight="6750" activeTab="1"/>
  </bookViews>
  <sheets>
    <sheet name="AVANCE" sheetId="8" r:id="rId1"/>
    <sheet name="S.INDICADORES" sheetId="6" r:id="rId2"/>
    <sheet name="LO INSTITUCIONAL" sheetId="1" state="hidden" r:id="rId3"/>
    <sheet name="LO SOCIAL " sheetId="2" state="hidden" r:id="rId4"/>
    <sheet name="LO AMBIENTAL" sheetId="3" state="hidden" r:id="rId5"/>
    <sheet name="Hoja1" sheetId="7" state="hidden" r:id="rId6"/>
  </sheets>
  <externalReferences>
    <externalReference r:id="rId7"/>
    <externalReference r:id="rId8"/>
  </externalReferences>
  <definedNames>
    <definedName name="_xlnm._FilterDatabase" localSheetId="4" hidden="1">'LO AMBIENTAL'!$A$3:$Q$41</definedName>
    <definedName name="_xlnm._FilterDatabase" localSheetId="2" hidden="1">'LO INSTITUCIONAL'!$A$3:$Q$241</definedName>
    <definedName name="_xlnm._FilterDatabase" localSheetId="3" hidden="1">'LO SOCIAL '!$A$3:$Q$113</definedName>
    <definedName name="_xlnm._FilterDatabase" localSheetId="1" hidden="1">S.INDICADORES!$A$4:$WWD$81</definedName>
    <definedName name="A">[1]Hoja2!$L$2:$L$77</definedName>
    <definedName name="IN">[2]Hoja2!$L$2:$L$77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47" i="7" l="1"/>
  <c r="D155" i="7"/>
  <c r="C148" i="7"/>
  <c r="B142" i="7"/>
  <c r="G110" i="7" l="1"/>
  <c r="E119" i="7"/>
  <c r="C123" i="7"/>
  <c r="F123" i="7" l="1"/>
  <c r="X81" i="6"/>
  <c r="Y81" i="6"/>
  <c r="Z80" i="6"/>
  <c r="Z79" i="6"/>
  <c r="Z78" i="6"/>
  <c r="Z77" i="6"/>
  <c r="Z76" i="6"/>
  <c r="Z75" i="6"/>
  <c r="Z74" i="6"/>
  <c r="Z73" i="6"/>
  <c r="Z72" i="6"/>
  <c r="Z71" i="6"/>
  <c r="Z70" i="6"/>
  <c r="Z69" i="6"/>
  <c r="Z68" i="6"/>
  <c r="Z67" i="6"/>
  <c r="Z66" i="6"/>
  <c r="Z65" i="6"/>
  <c r="Z64" i="6"/>
  <c r="Z63" i="6"/>
  <c r="Z62" i="6"/>
  <c r="Z61" i="6"/>
  <c r="Z60" i="6"/>
  <c r="Z59" i="6"/>
  <c r="Z58" i="6"/>
  <c r="Z57" i="6"/>
  <c r="Z56" i="6"/>
  <c r="Z55" i="6"/>
  <c r="Z54" i="6"/>
  <c r="Z53" i="6"/>
  <c r="Z52" i="6"/>
  <c r="Z51" i="6"/>
  <c r="Z50" i="6"/>
  <c r="Z49" i="6"/>
  <c r="Z48" i="6"/>
  <c r="Z47" i="6"/>
  <c r="Z46" i="6"/>
  <c r="Z45" i="6"/>
  <c r="Z44" i="6"/>
  <c r="Z43" i="6"/>
  <c r="Z42" i="6"/>
  <c r="Z41" i="6"/>
  <c r="Z40" i="6"/>
  <c r="Z39" i="6"/>
  <c r="Z38" i="6"/>
  <c r="Z37" i="6"/>
  <c r="Z36" i="6"/>
  <c r="Z35" i="6"/>
  <c r="Z34" i="6"/>
  <c r="Z33" i="6"/>
  <c r="Z32" i="6"/>
  <c r="Z31" i="6"/>
  <c r="Z30" i="6"/>
  <c r="Z29" i="6"/>
  <c r="Z28" i="6"/>
  <c r="Z27" i="6"/>
  <c r="Z26" i="6"/>
  <c r="Z25" i="6"/>
  <c r="Z24" i="6"/>
  <c r="Z23" i="6"/>
  <c r="Z22" i="6"/>
  <c r="Z21" i="6"/>
  <c r="Z20" i="6"/>
  <c r="Z19" i="6"/>
  <c r="Z18" i="6"/>
  <c r="Z17" i="6"/>
  <c r="Z16" i="6"/>
  <c r="Z15" i="6"/>
  <c r="Z14" i="6"/>
  <c r="Z13" i="6"/>
  <c r="Z12" i="6"/>
  <c r="Z11" i="6"/>
  <c r="Z10" i="6"/>
  <c r="Z9" i="6"/>
  <c r="Z8" i="6"/>
  <c r="Z7" i="6"/>
  <c r="Z6" i="6"/>
  <c r="Z5" i="6"/>
  <c r="T24" i="6"/>
  <c r="S81" i="6"/>
  <c r="R81" i="6"/>
  <c r="T37" i="6"/>
  <c r="T19" i="6"/>
  <c r="T8" i="6"/>
  <c r="T7" i="6"/>
  <c r="T76" i="6"/>
  <c r="T75" i="6"/>
  <c r="T74" i="6"/>
  <c r="T73" i="6"/>
  <c r="T68" i="6"/>
  <c r="T63" i="6"/>
  <c r="T48" i="6"/>
  <c r="T47" i="6"/>
  <c r="T46" i="6"/>
  <c r="T45" i="6"/>
  <c r="T39" i="6"/>
  <c r="T35" i="6"/>
  <c r="T32" i="6"/>
  <c r="T28" i="6"/>
  <c r="T23" i="6"/>
  <c r="T22" i="6"/>
  <c r="T17" i="6"/>
  <c r="T16" i="6"/>
  <c r="T14" i="6"/>
  <c r="T13" i="6"/>
  <c r="T9" i="6"/>
  <c r="T6" i="6"/>
  <c r="T10" i="6"/>
  <c r="T11" i="6"/>
  <c r="T12" i="6"/>
  <c r="T15" i="6"/>
  <c r="T18" i="6"/>
  <c r="T20" i="6"/>
  <c r="T21" i="6"/>
  <c r="T25" i="6"/>
  <c r="T26" i="6"/>
  <c r="T27" i="6"/>
  <c r="T29" i="6"/>
  <c r="T30" i="6"/>
  <c r="T31" i="6"/>
  <c r="T33" i="6"/>
  <c r="T34" i="6"/>
  <c r="T36" i="6"/>
  <c r="T38" i="6"/>
  <c r="T40" i="6"/>
  <c r="T41" i="6"/>
  <c r="T42" i="6"/>
  <c r="T43" i="6"/>
  <c r="T44" i="6"/>
  <c r="T49" i="6"/>
  <c r="T50" i="6"/>
  <c r="T51" i="6"/>
  <c r="T52" i="6"/>
  <c r="T53" i="6"/>
  <c r="T54" i="6"/>
  <c r="T55" i="6"/>
  <c r="T56" i="6"/>
  <c r="T57" i="6"/>
  <c r="T58" i="6"/>
  <c r="T59" i="6"/>
  <c r="T60" i="6"/>
  <c r="T61" i="6"/>
  <c r="T62" i="6"/>
  <c r="T64" i="6"/>
  <c r="T65" i="6"/>
  <c r="T66" i="6"/>
  <c r="T67" i="6"/>
  <c r="T69" i="6"/>
  <c r="T70" i="6"/>
  <c r="T71" i="6"/>
  <c r="T72" i="6"/>
  <c r="T77" i="6"/>
  <c r="T78" i="6"/>
  <c r="T79" i="6"/>
  <c r="T80" i="6"/>
  <c r="T5" i="6"/>
  <c r="N77" i="6"/>
  <c r="M81" i="6"/>
  <c r="F81" i="6"/>
  <c r="L81" i="6"/>
  <c r="N65" i="6"/>
  <c r="N14" i="6"/>
  <c r="N13" i="6"/>
  <c r="N12" i="6"/>
  <c r="N62" i="6"/>
  <c r="N61" i="6"/>
  <c r="N60" i="6"/>
  <c r="N59" i="6"/>
  <c r="N57" i="6"/>
  <c r="N56" i="6"/>
  <c r="N54" i="6"/>
  <c r="N53" i="6"/>
  <c r="N52" i="6"/>
  <c r="N51" i="6"/>
  <c r="N50" i="6"/>
  <c r="N48" i="6"/>
  <c r="N47" i="6"/>
  <c r="N46" i="6"/>
  <c r="N45" i="6"/>
  <c r="N44" i="6"/>
  <c r="N38" i="6"/>
  <c r="N42" i="6"/>
  <c r="N40" i="6"/>
  <c r="N39" i="6"/>
  <c r="N30" i="6"/>
  <c r="N29" i="6"/>
  <c r="H30" i="6"/>
  <c r="H29" i="6"/>
  <c r="N24" i="6"/>
  <c r="N22" i="6"/>
  <c r="N17" i="6"/>
  <c r="N16" i="6"/>
  <c r="N15" i="6"/>
  <c r="N9" i="6"/>
  <c r="N7" i="6"/>
  <c r="M55" i="7"/>
  <c r="L55" i="7"/>
  <c r="N53" i="7"/>
  <c r="N52" i="7"/>
  <c r="N55" i="7" s="1"/>
  <c r="N51" i="7"/>
  <c r="N50" i="7"/>
  <c r="L43" i="7"/>
  <c r="H33" i="7"/>
  <c r="Q31" i="7"/>
  <c r="M38" i="7" s="1"/>
  <c r="H30" i="7"/>
  <c r="N20" i="7"/>
  <c r="C21" i="7"/>
  <c r="A17" i="7"/>
  <c r="B11" i="7"/>
  <c r="B6" i="7"/>
  <c r="R41" i="3"/>
  <c r="J41" i="3"/>
  <c r="L21" i="3"/>
  <c r="J113" i="2"/>
  <c r="J239" i="1"/>
  <c r="G95" i="6"/>
  <c r="N80" i="6"/>
  <c r="H80" i="6"/>
  <c r="N79" i="6"/>
  <c r="H79" i="6"/>
  <c r="N78" i="6"/>
  <c r="H78" i="6"/>
  <c r="H77" i="6"/>
  <c r="N76" i="6"/>
  <c r="H76" i="6"/>
  <c r="N75" i="6"/>
  <c r="H75" i="6"/>
  <c r="N74" i="6"/>
  <c r="H74" i="6"/>
  <c r="N73" i="6"/>
  <c r="H73" i="6"/>
  <c r="N72" i="6"/>
  <c r="H72" i="6"/>
  <c r="N71" i="6"/>
  <c r="H71" i="6"/>
  <c r="N70" i="6"/>
  <c r="H70" i="6"/>
  <c r="N69" i="6"/>
  <c r="H69" i="6"/>
  <c r="N68" i="6"/>
  <c r="H68" i="6"/>
  <c r="N67" i="6"/>
  <c r="H67" i="6"/>
  <c r="N66" i="6"/>
  <c r="H66" i="6"/>
  <c r="N64" i="6"/>
  <c r="H64" i="6"/>
  <c r="N63" i="6"/>
  <c r="H63" i="6"/>
  <c r="H62" i="6"/>
  <c r="H61" i="6"/>
  <c r="H60" i="6"/>
  <c r="H59" i="6"/>
  <c r="N58" i="6"/>
  <c r="H58" i="6"/>
  <c r="H57" i="6"/>
  <c r="H56" i="6"/>
  <c r="N55" i="6"/>
  <c r="H55" i="6"/>
  <c r="H54" i="6"/>
  <c r="H53" i="6"/>
  <c r="H52" i="6"/>
  <c r="H51" i="6"/>
  <c r="H50" i="6"/>
  <c r="N49" i="6"/>
  <c r="H48" i="6"/>
  <c r="H47" i="6"/>
  <c r="H46" i="6"/>
  <c r="H45" i="6"/>
  <c r="H44" i="6"/>
  <c r="N43" i="6"/>
  <c r="H43" i="6"/>
  <c r="H42" i="6"/>
  <c r="N41" i="6"/>
  <c r="H41" i="6"/>
  <c r="H40" i="6"/>
  <c r="H39" i="6"/>
  <c r="H38" i="6"/>
  <c r="N37" i="6"/>
  <c r="H37" i="6"/>
  <c r="N36" i="6"/>
  <c r="H36" i="6"/>
  <c r="N35" i="6"/>
  <c r="H35" i="6"/>
  <c r="N34" i="6"/>
  <c r="H34" i="6"/>
  <c r="N33" i="6"/>
  <c r="H33" i="6"/>
  <c r="N32" i="6"/>
  <c r="H32" i="6"/>
  <c r="N31" i="6"/>
  <c r="H31" i="6"/>
  <c r="N28" i="6"/>
  <c r="H28" i="6"/>
  <c r="N27" i="6"/>
  <c r="H27" i="6"/>
  <c r="N26" i="6"/>
  <c r="H26" i="6"/>
  <c r="N25" i="6"/>
  <c r="H25" i="6"/>
  <c r="H24" i="6"/>
  <c r="N23" i="6"/>
  <c r="H23" i="6"/>
  <c r="H22" i="6"/>
  <c r="N21" i="6"/>
  <c r="H21" i="6"/>
  <c r="N20" i="6"/>
  <c r="H20" i="6"/>
  <c r="N19" i="6"/>
  <c r="H19" i="6"/>
  <c r="N18" i="6"/>
  <c r="H18" i="6"/>
  <c r="H17" i="6"/>
  <c r="H16" i="6"/>
  <c r="H15" i="6"/>
  <c r="H14" i="6"/>
  <c r="H12" i="6"/>
  <c r="N11" i="6"/>
  <c r="H11" i="6"/>
  <c r="N10" i="6"/>
  <c r="H10" i="6"/>
  <c r="H9" i="6"/>
  <c r="N8" i="6"/>
  <c r="H8" i="6"/>
  <c r="H7" i="6"/>
  <c r="N6" i="6"/>
  <c r="H6" i="6"/>
  <c r="N5" i="6"/>
  <c r="H5" i="6"/>
  <c r="T81" i="6" l="1"/>
  <c r="M39" i="7"/>
  <c r="M41" i="7"/>
  <c r="N42" i="7" s="1"/>
  <c r="M40" i="7"/>
  <c r="N81" i="6"/>
  <c r="O81" i="6" s="1"/>
  <c r="P81" i="6" s="1"/>
  <c r="Z81" i="6"/>
  <c r="H81" i="6"/>
  <c r="Q32" i="7" l="1"/>
  <c r="M43" i="7"/>
</calcChain>
</file>

<file path=xl/comments1.xml><?xml version="1.0" encoding="utf-8"?>
<comments xmlns="http://schemas.openxmlformats.org/spreadsheetml/2006/main">
  <authors>
    <author>Plan de Accion ETITC</author>
  </authors>
  <commentList>
    <comment ref="G95" authorId="0" shapeId="0">
      <text>
        <r>
          <rPr>
            <b/>
            <sz val="9"/>
            <color indexed="81"/>
            <rFont val="Tahoma"/>
            <family val="2"/>
          </rPr>
          <t>% cumplido de total a cumplir v. 2023</t>
        </r>
      </text>
    </comment>
  </commentList>
</comments>
</file>

<file path=xl/comments2.xml><?xml version="1.0" encoding="utf-8"?>
<comments xmlns="http://schemas.openxmlformats.org/spreadsheetml/2006/main">
  <authors>
    <author>Plan de Accion ETITC</author>
    <author>tc={0500EA6B-84F3-424D-8852-03CC6B327487}</author>
  </authors>
  <commentList>
    <comment ref="B4" authorId="0" shapeId="0">
      <text>
        <r>
          <rPr>
            <b/>
            <sz val="9"/>
            <color indexed="81"/>
            <rFont val="Tahoma"/>
            <family val="2"/>
          </rPr>
          <t xml:space="preserve">SME
</t>
        </r>
      </text>
    </comment>
    <comment ref="B15" authorId="0" shapeId="0">
      <text>
        <r>
          <rPr>
            <b/>
            <sz val="9"/>
            <color indexed="81"/>
            <rFont val="Tahoma"/>
            <family val="2"/>
          </rPr>
          <t>SME</t>
        </r>
      </text>
    </comment>
    <comment ref="B16" authorId="0" shapeId="0">
      <text>
        <r>
          <rPr>
            <b/>
            <sz val="9"/>
            <color indexed="81"/>
            <rFont val="Tahoma"/>
            <family val="2"/>
          </rPr>
          <t xml:space="preserve">SME
</t>
        </r>
      </text>
    </comment>
    <comment ref="B48" authorId="0" shapeId="0">
      <text>
        <r>
          <rPr>
            <b/>
            <sz val="9"/>
            <color indexed="81"/>
            <rFont val="Tahoma"/>
            <family val="2"/>
          </rPr>
          <t xml:space="preserve">SME
</t>
        </r>
      </text>
    </comment>
    <comment ref="B54" authorId="0" shapeId="0">
      <text>
        <r>
          <rPr>
            <sz val="9"/>
            <color indexed="81"/>
            <rFont val="Tahoma"/>
            <family val="2"/>
          </rPr>
          <t xml:space="preserve">SME
</t>
        </r>
      </text>
    </comment>
    <comment ref="B75" authorId="0" shapeId="0">
      <text>
        <r>
          <rPr>
            <b/>
            <sz val="9"/>
            <color indexed="81"/>
            <rFont val="Tahoma"/>
            <family val="2"/>
          </rPr>
          <t>SME</t>
        </r>
      </text>
    </comment>
    <comment ref="B77" authorId="0" shapeId="0">
      <text>
        <r>
          <rPr>
            <b/>
            <sz val="9"/>
            <color indexed="81"/>
            <rFont val="Tahoma"/>
            <family val="2"/>
          </rPr>
          <t xml:space="preserve">SME
</t>
        </r>
      </text>
    </comment>
    <comment ref="B79" authorId="0" shapeId="0">
      <text>
        <r>
          <rPr>
            <b/>
            <sz val="9"/>
            <color indexed="81"/>
            <rFont val="Tahoma"/>
            <family val="2"/>
          </rPr>
          <t xml:space="preserve">SME
</t>
        </r>
      </text>
    </comment>
    <comment ref="B80" authorId="0" shapeId="0">
      <text>
        <r>
          <rPr>
            <b/>
            <sz val="9"/>
            <color indexed="81"/>
            <rFont val="Tahoma"/>
            <family val="2"/>
          </rPr>
          <t xml:space="preserve">SME
</t>
        </r>
      </text>
    </comment>
    <comment ref="B81" authorId="0" shapeId="0">
      <text>
        <r>
          <rPr>
            <b/>
            <sz val="9"/>
            <color indexed="81"/>
            <rFont val="Tahoma"/>
            <family val="2"/>
          </rPr>
          <t xml:space="preserve">SME
</t>
        </r>
      </text>
    </comment>
    <comment ref="B83" authorId="0" shapeId="0">
      <text>
        <r>
          <rPr>
            <b/>
            <sz val="9"/>
            <color indexed="81"/>
            <rFont val="Tahoma"/>
            <family val="2"/>
          </rPr>
          <t xml:space="preserve">SME
</t>
        </r>
      </text>
    </comment>
    <comment ref="B87" authorId="0" shapeId="0">
      <text>
        <r>
          <rPr>
            <b/>
            <sz val="9"/>
            <color indexed="81"/>
            <rFont val="Tahoma"/>
            <family val="2"/>
          </rPr>
          <t xml:space="preserve">SME
</t>
        </r>
      </text>
    </comment>
    <comment ref="B89" authorId="0" shapeId="0">
      <text>
        <r>
          <rPr>
            <b/>
            <sz val="9"/>
            <color indexed="81"/>
            <rFont val="Tahoma"/>
            <family val="2"/>
          </rPr>
          <t xml:space="preserve">SME
</t>
        </r>
      </text>
    </comment>
    <comment ref="B96" authorId="0" shapeId="0">
      <text>
        <r>
          <rPr>
            <b/>
            <sz val="9"/>
            <color indexed="81"/>
            <rFont val="Tahoma"/>
            <family val="2"/>
          </rPr>
          <t xml:space="preserve">SME
</t>
        </r>
      </text>
    </comment>
    <comment ref="B97" authorId="0" shapeId="0">
      <text>
        <r>
          <rPr>
            <b/>
            <sz val="9"/>
            <color indexed="81"/>
            <rFont val="Tahoma"/>
            <family val="2"/>
          </rPr>
          <t xml:space="preserve">SME
</t>
        </r>
      </text>
    </comment>
    <comment ref="B98" authorId="0" shapeId="0">
      <text>
        <r>
          <rPr>
            <b/>
            <sz val="9"/>
            <color indexed="81"/>
            <rFont val="Tahoma"/>
            <family val="2"/>
          </rPr>
          <t xml:space="preserve">SME
</t>
        </r>
      </text>
    </comment>
    <comment ref="B100" authorId="0" shapeId="0">
      <text>
        <r>
          <rPr>
            <b/>
            <sz val="9"/>
            <color indexed="81"/>
            <rFont val="Tahoma"/>
            <family val="2"/>
          </rPr>
          <t xml:space="preserve">SME
</t>
        </r>
      </text>
    </comment>
    <comment ref="B101"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Estructurar</t>
        </r>
      </text>
    </comment>
    <comment ref="B188" authorId="0" shapeId="0">
      <text>
        <r>
          <rPr>
            <b/>
            <sz val="9"/>
            <color indexed="81"/>
            <rFont val="Tahoma"/>
            <family val="2"/>
          </rPr>
          <t>SME</t>
        </r>
      </text>
    </comment>
    <comment ref="B194" authorId="0" shapeId="0">
      <text>
        <r>
          <rPr>
            <b/>
            <sz val="9"/>
            <color indexed="81"/>
            <rFont val="Tahoma"/>
            <family val="2"/>
          </rPr>
          <t xml:space="preserve">SME
</t>
        </r>
      </text>
    </comment>
    <comment ref="B195" authorId="0" shapeId="0">
      <text>
        <r>
          <rPr>
            <b/>
            <sz val="9"/>
            <color indexed="81"/>
            <rFont val="Tahoma"/>
            <family val="2"/>
          </rPr>
          <t xml:space="preserve">SME
</t>
        </r>
      </text>
    </comment>
    <comment ref="B201" authorId="0" shapeId="0">
      <text>
        <r>
          <rPr>
            <b/>
            <sz val="9"/>
            <color indexed="81"/>
            <rFont val="Tahoma"/>
            <family val="2"/>
          </rPr>
          <t>SME</t>
        </r>
      </text>
    </comment>
    <comment ref="B209" authorId="0" shapeId="0">
      <text>
        <r>
          <rPr>
            <b/>
            <sz val="9"/>
            <color indexed="81"/>
            <rFont val="Tahoma"/>
            <family val="2"/>
          </rPr>
          <t xml:space="preserve">SME
</t>
        </r>
      </text>
    </comment>
    <comment ref="B214" authorId="0" shapeId="0">
      <text>
        <r>
          <rPr>
            <sz val="9"/>
            <color indexed="81"/>
            <rFont val="Tahoma"/>
            <family val="2"/>
          </rPr>
          <t xml:space="preserve">SME
</t>
        </r>
      </text>
    </comment>
    <comment ref="B232" authorId="0" shapeId="0">
      <text>
        <r>
          <rPr>
            <b/>
            <sz val="9"/>
            <color indexed="81"/>
            <rFont val="Tahoma"/>
            <family val="2"/>
          </rPr>
          <t>SME</t>
        </r>
      </text>
    </comment>
    <comment ref="B233" authorId="0" shapeId="0">
      <text>
        <r>
          <rPr>
            <b/>
            <sz val="9"/>
            <color indexed="81"/>
            <rFont val="Tahoma"/>
            <family val="2"/>
          </rPr>
          <t xml:space="preserve">SME
</t>
        </r>
      </text>
    </comment>
    <comment ref="B235" authorId="0" shapeId="0">
      <text>
        <r>
          <rPr>
            <b/>
            <sz val="9"/>
            <color indexed="81"/>
            <rFont val="Tahoma"/>
            <family val="2"/>
          </rPr>
          <t xml:space="preserve">SME
</t>
        </r>
      </text>
    </comment>
    <comment ref="B237" authorId="0" shapeId="0">
      <text>
        <r>
          <rPr>
            <sz val="9"/>
            <color indexed="81"/>
            <rFont val="Tahoma"/>
            <family val="2"/>
          </rPr>
          <t xml:space="preserve">SME
</t>
        </r>
      </text>
    </comment>
    <comment ref="B238" authorId="0" shapeId="0">
      <text>
        <r>
          <rPr>
            <b/>
            <sz val="9"/>
            <color indexed="81"/>
            <rFont val="Tahoma"/>
            <family val="2"/>
          </rPr>
          <t>SME</t>
        </r>
      </text>
    </comment>
  </commentList>
</comments>
</file>

<file path=xl/comments3.xml><?xml version="1.0" encoding="utf-8"?>
<comments xmlns="http://schemas.openxmlformats.org/spreadsheetml/2006/main">
  <authors>
    <author>Plan de Accion ETITC</author>
    <author>tc={1906107A-DE29-4D93-A02B-499150CD8A6A}</author>
    <author>ANDRES</author>
  </authors>
  <commentList>
    <comment ref="B4" authorId="0" shapeId="0">
      <text>
        <r>
          <rPr>
            <b/>
            <sz val="9"/>
            <color indexed="81"/>
            <rFont val="Tahoma"/>
            <family val="2"/>
          </rPr>
          <t>SME</t>
        </r>
      </text>
    </comment>
    <comment ref="B5" authorId="1" shapeId="0">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Despacho</t>
        </r>
      </text>
    </comment>
    <comment ref="B6" authorId="0" shapeId="0">
      <text>
        <r>
          <rPr>
            <b/>
            <sz val="9"/>
            <color indexed="81"/>
            <rFont val="Tahoma"/>
            <family val="2"/>
          </rPr>
          <t xml:space="preserve">ELIMINAR
</t>
        </r>
      </text>
    </comment>
    <comment ref="B7" authorId="0" shapeId="0">
      <text>
        <r>
          <rPr>
            <b/>
            <sz val="9"/>
            <color indexed="81"/>
            <rFont val="Tahoma"/>
            <family val="2"/>
          </rPr>
          <t>SME</t>
        </r>
      </text>
    </comment>
    <comment ref="B8" authorId="0" shapeId="0">
      <text>
        <r>
          <rPr>
            <b/>
            <sz val="9"/>
            <color indexed="81"/>
            <rFont val="Tahoma"/>
            <family val="2"/>
          </rPr>
          <t>SME</t>
        </r>
      </text>
    </comment>
    <comment ref="B9" authorId="0" shapeId="0">
      <text>
        <r>
          <rPr>
            <b/>
            <sz val="9"/>
            <color indexed="81"/>
            <rFont val="Tahoma"/>
            <family val="2"/>
          </rPr>
          <t>SME</t>
        </r>
      </text>
    </comment>
    <comment ref="B30" authorId="0" shapeId="0">
      <text>
        <r>
          <rPr>
            <sz val="9"/>
            <color indexed="81"/>
            <rFont val="Tahoma"/>
            <family val="2"/>
          </rPr>
          <t xml:space="preserve">SME
</t>
        </r>
      </text>
    </comment>
    <comment ref="B35" authorId="0" shapeId="0">
      <text>
        <r>
          <rPr>
            <b/>
            <sz val="9"/>
            <color indexed="81"/>
            <rFont val="Tahoma"/>
            <family val="2"/>
          </rPr>
          <t>SME</t>
        </r>
        <r>
          <rPr>
            <sz val="9"/>
            <color indexed="81"/>
            <rFont val="Tahoma"/>
            <family val="2"/>
          </rPr>
          <t xml:space="preserve">
</t>
        </r>
      </text>
    </comment>
    <comment ref="B36" authorId="0" shapeId="0">
      <text>
        <r>
          <rPr>
            <b/>
            <sz val="9"/>
            <color indexed="81"/>
            <rFont val="Tahoma"/>
            <family val="2"/>
          </rPr>
          <t>SME</t>
        </r>
      </text>
    </comment>
    <comment ref="D36" authorId="2" shapeId="0">
      <text>
        <r>
          <rPr>
            <b/>
            <sz val="9"/>
            <color indexed="81"/>
            <rFont val="Tahoma"/>
            <family val="2"/>
          </rPr>
          <t>Medición de meta estratégica</t>
        </r>
      </text>
    </comment>
    <comment ref="B44" authorId="0" shapeId="0">
      <text>
        <r>
          <rPr>
            <b/>
            <sz val="9"/>
            <color indexed="81"/>
            <rFont val="Tahoma"/>
            <family val="2"/>
          </rPr>
          <t>SME</t>
        </r>
      </text>
    </comment>
    <comment ref="B48" authorId="0" shapeId="0">
      <text>
        <r>
          <rPr>
            <b/>
            <sz val="9"/>
            <color indexed="81"/>
            <rFont val="Tahoma"/>
            <family val="2"/>
          </rPr>
          <t>SME</t>
        </r>
      </text>
    </comment>
    <comment ref="B50" authorId="0" shapeId="0">
      <text>
        <r>
          <rPr>
            <sz val="9"/>
            <color indexed="81"/>
            <rFont val="Tahoma"/>
            <family val="2"/>
          </rPr>
          <t xml:space="preserve">SME
</t>
        </r>
      </text>
    </comment>
    <comment ref="B53" authorId="0" shapeId="0">
      <text>
        <r>
          <rPr>
            <b/>
            <sz val="9"/>
            <color indexed="81"/>
            <rFont val="Tahoma"/>
            <family val="2"/>
          </rPr>
          <t>SME</t>
        </r>
      </text>
    </comment>
    <comment ref="B63" authorId="0" shapeId="0">
      <text>
        <r>
          <rPr>
            <sz val="9"/>
            <color indexed="81"/>
            <rFont val="Tahoma"/>
            <family val="2"/>
          </rPr>
          <t xml:space="preserve">SME
</t>
        </r>
      </text>
    </comment>
    <comment ref="B65" authorId="0" shapeId="0">
      <text>
        <r>
          <rPr>
            <b/>
            <sz val="9"/>
            <color indexed="81"/>
            <rFont val="Tahoma"/>
            <family val="2"/>
          </rPr>
          <t>SME</t>
        </r>
      </text>
    </comment>
    <comment ref="B66" authorId="0" shapeId="0">
      <text>
        <r>
          <rPr>
            <b/>
            <sz val="9"/>
            <color indexed="81"/>
            <rFont val="Tahoma"/>
            <family val="2"/>
          </rPr>
          <t>SME</t>
        </r>
      </text>
    </comment>
    <comment ref="B67" authorId="0" shapeId="0">
      <text>
        <r>
          <rPr>
            <sz val="9"/>
            <color indexed="81"/>
            <rFont val="Tahoma"/>
            <family val="2"/>
          </rPr>
          <t xml:space="preserve">SME
</t>
        </r>
      </text>
    </comment>
    <comment ref="B68" authorId="0" shapeId="0">
      <text>
        <r>
          <rPr>
            <sz val="9"/>
            <color indexed="81"/>
            <rFont val="Tahoma"/>
            <family val="2"/>
          </rPr>
          <t xml:space="preserve">SME
</t>
        </r>
      </text>
    </comment>
    <comment ref="B70" authorId="0" shapeId="0">
      <text>
        <r>
          <rPr>
            <b/>
            <sz val="9"/>
            <color indexed="81"/>
            <rFont val="Tahoma"/>
            <family val="2"/>
          </rPr>
          <t>SME</t>
        </r>
      </text>
    </comment>
    <comment ref="B73" authorId="0" shapeId="0">
      <text>
        <r>
          <rPr>
            <b/>
            <sz val="9"/>
            <color indexed="81"/>
            <rFont val="Tahoma"/>
            <family val="2"/>
          </rPr>
          <t>SME</t>
        </r>
      </text>
    </comment>
    <comment ref="A108" authorId="0" shapeId="0">
      <text>
        <r>
          <rPr>
            <b/>
            <sz val="9"/>
            <color indexed="81"/>
            <rFont val="Tahoma"/>
            <family val="2"/>
          </rPr>
          <t>ELIMINAR</t>
        </r>
      </text>
    </comment>
    <comment ref="B108" authorId="0" shapeId="0">
      <text>
        <r>
          <rPr>
            <b/>
            <sz val="9"/>
            <color indexed="81"/>
            <rFont val="Tahoma"/>
            <family val="2"/>
          </rPr>
          <t xml:space="preserve">ELIMINAR </t>
        </r>
      </text>
    </comment>
    <comment ref="B109" authorId="0" shapeId="0">
      <text>
        <r>
          <rPr>
            <sz val="9"/>
            <color indexed="81"/>
            <rFont val="Tahoma"/>
            <family val="2"/>
          </rPr>
          <t xml:space="preserve">SME
</t>
        </r>
      </text>
    </comment>
    <comment ref="B110" authorId="0" shapeId="0">
      <text>
        <r>
          <rPr>
            <b/>
            <sz val="9"/>
            <color indexed="81"/>
            <rFont val="Tahoma"/>
            <family val="2"/>
          </rPr>
          <t>SME</t>
        </r>
      </text>
    </comment>
    <comment ref="B112" authorId="0" shapeId="0">
      <text>
        <r>
          <rPr>
            <b/>
            <sz val="9"/>
            <color indexed="81"/>
            <rFont val="Tahoma"/>
            <family val="2"/>
          </rPr>
          <t>SME</t>
        </r>
      </text>
    </comment>
  </commentList>
</comments>
</file>

<file path=xl/comments4.xml><?xml version="1.0" encoding="utf-8"?>
<comments xmlns="http://schemas.openxmlformats.org/spreadsheetml/2006/main">
  <authors>
    <author>Plan de Accion ETITC</author>
    <author>GESTIÓN AMBIENTAL ETITC.</author>
  </authors>
  <commentList>
    <comment ref="B4" authorId="0" shapeId="0">
      <text>
        <r>
          <rPr>
            <b/>
            <sz val="9"/>
            <color indexed="81"/>
            <rFont val="Tahoma"/>
            <family val="2"/>
          </rPr>
          <t>SME</t>
        </r>
      </text>
    </comment>
    <comment ref="D8" authorId="1" shapeId="0">
      <text>
        <r>
          <rPr>
            <b/>
            <sz val="9"/>
            <color indexed="81"/>
            <rFont val="Tahoma"/>
            <family val="2"/>
          </rPr>
          <t>GESTIÓN AMBIENTAL ETITC.:</t>
        </r>
        <r>
          <rPr>
            <sz val="9"/>
            <color indexed="81"/>
            <rFont val="Tahoma"/>
            <family val="2"/>
          </rPr>
          <t>Se debe validar con la Vice Administrativa si esta actividad se va a ejecutar dese Planta Física o desde Gestión Ambiental.</t>
        </r>
      </text>
    </comment>
    <comment ref="B11" authorId="0" shapeId="0">
      <text>
        <r>
          <rPr>
            <b/>
            <sz val="9"/>
            <color indexed="81"/>
            <rFont val="Tahoma"/>
            <family val="2"/>
          </rPr>
          <t>SME</t>
        </r>
      </text>
    </comment>
    <comment ref="B12" authorId="0" shapeId="0">
      <text>
        <r>
          <rPr>
            <b/>
            <sz val="9"/>
            <color indexed="81"/>
            <rFont val="Tahoma"/>
            <family val="2"/>
          </rPr>
          <t>SME</t>
        </r>
      </text>
    </comment>
    <comment ref="B13" authorId="0" shapeId="0">
      <text>
        <r>
          <rPr>
            <b/>
            <sz val="9"/>
            <color indexed="81"/>
            <rFont val="Tahoma"/>
            <family val="2"/>
          </rPr>
          <t>SME</t>
        </r>
      </text>
    </comment>
    <comment ref="B15" authorId="0" shapeId="0">
      <text>
        <r>
          <rPr>
            <b/>
            <sz val="9"/>
            <color indexed="81"/>
            <rFont val="Tahoma"/>
            <family val="2"/>
          </rPr>
          <t xml:space="preserve">SME
</t>
        </r>
      </text>
    </comment>
    <comment ref="B16" authorId="0" shapeId="0">
      <text>
        <r>
          <rPr>
            <b/>
            <sz val="9"/>
            <color indexed="81"/>
            <rFont val="Tahoma"/>
            <family val="2"/>
          </rPr>
          <t xml:space="preserve">SME
</t>
        </r>
      </text>
    </comment>
    <comment ref="B17" authorId="0" shapeId="0">
      <text>
        <r>
          <rPr>
            <b/>
            <sz val="9"/>
            <color indexed="81"/>
            <rFont val="Tahoma"/>
            <family val="2"/>
          </rPr>
          <t xml:space="preserve">SME
</t>
        </r>
      </text>
    </comment>
    <comment ref="B18" authorId="0" shapeId="0">
      <text>
        <r>
          <rPr>
            <b/>
            <sz val="9"/>
            <color indexed="81"/>
            <rFont val="Tahoma"/>
            <family val="2"/>
          </rPr>
          <t xml:space="preserve">SME
</t>
        </r>
      </text>
    </comment>
    <comment ref="B21" authorId="0" shapeId="0">
      <text>
        <r>
          <rPr>
            <b/>
            <sz val="9"/>
            <color indexed="81"/>
            <rFont val="Tahoma"/>
            <family val="2"/>
          </rPr>
          <t>SME</t>
        </r>
      </text>
    </comment>
    <comment ref="B22" authorId="0" shapeId="0">
      <text>
        <r>
          <rPr>
            <b/>
            <sz val="9"/>
            <color indexed="81"/>
            <rFont val="Tahoma"/>
            <family val="2"/>
          </rPr>
          <t>SME</t>
        </r>
      </text>
    </comment>
    <comment ref="B24" authorId="0" shapeId="0">
      <text>
        <r>
          <rPr>
            <b/>
            <sz val="9"/>
            <color indexed="81"/>
            <rFont val="Tahoma"/>
            <family val="2"/>
          </rPr>
          <t xml:space="preserve">SME
</t>
        </r>
      </text>
    </comment>
    <comment ref="B25" authorId="0" shapeId="0">
      <text>
        <r>
          <rPr>
            <b/>
            <sz val="9"/>
            <color indexed="81"/>
            <rFont val="Tahoma"/>
            <family val="2"/>
          </rPr>
          <t xml:space="preserve">SME
</t>
        </r>
      </text>
    </comment>
    <comment ref="B26" authorId="0" shapeId="0">
      <text>
        <r>
          <rPr>
            <b/>
            <sz val="9"/>
            <color indexed="81"/>
            <rFont val="Tahoma"/>
            <family val="2"/>
          </rPr>
          <t xml:space="preserve">SME
</t>
        </r>
      </text>
    </comment>
    <comment ref="B27" authorId="0" shapeId="0">
      <text>
        <r>
          <rPr>
            <b/>
            <sz val="9"/>
            <color indexed="81"/>
            <rFont val="Tahoma"/>
            <family val="2"/>
          </rPr>
          <t>SME</t>
        </r>
      </text>
    </comment>
    <comment ref="B28" authorId="0" shapeId="0">
      <text>
        <r>
          <rPr>
            <b/>
            <sz val="9"/>
            <color indexed="81"/>
            <rFont val="Tahoma"/>
            <family val="2"/>
          </rPr>
          <t>SME</t>
        </r>
      </text>
    </comment>
    <comment ref="B30" authorId="0" shapeId="0">
      <text>
        <r>
          <rPr>
            <b/>
            <sz val="9"/>
            <color indexed="81"/>
            <rFont val="Tahoma"/>
            <family val="2"/>
          </rPr>
          <t>SME</t>
        </r>
      </text>
    </comment>
    <comment ref="B31" authorId="0" shapeId="0">
      <text>
        <r>
          <rPr>
            <b/>
            <sz val="9"/>
            <color indexed="81"/>
            <rFont val="Tahoma"/>
            <family val="2"/>
          </rPr>
          <t>SME</t>
        </r>
      </text>
    </comment>
    <comment ref="B32" authorId="0" shapeId="0">
      <text>
        <r>
          <rPr>
            <b/>
            <sz val="9"/>
            <color indexed="81"/>
            <rFont val="Tahoma"/>
            <family val="2"/>
          </rPr>
          <t xml:space="preserve">SME
</t>
        </r>
      </text>
    </comment>
    <comment ref="B34" authorId="0" shapeId="0">
      <text>
        <r>
          <rPr>
            <b/>
            <sz val="9"/>
            <color indexed="81"/>
            <rFont val="Tahoma"/>
            <family val="2"/>
          </rPr>
          <t xml:space="preserve">sme
</t>
        </r>
      </text>
    </comment>
    <comment ref="B35" authorId="0" shapeId="0">
      <text>
        <r>
          <rPr>
            <b/>
            <sz val="9"/>
            <color indexed="81"/>
            <rFont val="Tahoma"/>
            <family val="2"/>
          </rPr>
          <t>SME</t>
        </r>
      </text>
    </comment>
    <comment ref="B38" authorId="0" shapeId="0">
      <text>
        <r>
          <rPr>
            <b/>
            <sz val="9"/>
            <color indexed="81"/>
            <rFont val="Tahoma"/>
            <family val="2"/>
          </rPr>
          <t>SME</t>
        </r>
      </text>
    </comment>
    <comment ref="B39" authorId="0" shapeId="0">
      <text>
        <r>
          <rPr>
            <b/>
            <sz val="9"/>
            <color indexed="81"/>
            <rFont val="Tahoma"/>
            <family val="2"/>
          </rPr>
          <t xml:space="preserve">SME
</t>
        </r>
      </text>
    </comment>
    <comment ref="B40" authorId="0" shapeId="0">
      <text>
        <r>
          <rPr>
            <b/>
            <sz val="9"/>
            <color indexed="81"/>
            <rFont val="Tahoma"/>
            <family val="2"/>
          </rPr>
          <t>SME</t>
        </r>
      </text>
    </comment>
  </commentList>
</comments>
</file>

<file path=xl/sharedStrings.xml><?xml version="1.0" encoding="utf-8"?>
<sst xmlns="http://schemas.openxmlformats.org/spreadsheetml/2006/main" count="5055" uniqueCount="1606">
  <si>
    <t>PROYECTO</t>
  </si>
  <si>
    <t>META</t>
  </si>
  <si>
    <t>ACTIVIDADES</t>
  </si>
  <si>
    <t>Fecha de inicio</t>
  </si>
  <si>
    <t>Fecha final</t>
  </si>
  <si>
    <t>Meta</t>
  </si>
  <si>
    <t>Unidad</t>
  </si>
  <si>
    <t>Cumplimiento</t>
  </si>
  <si>
    <t>Resultado esperado</t>
  </si>
  <si>
    <t>Tipo de presupuesto</t>
  </si>
  <si>
    <t>Presupuesto</t>
  </si>
  <si>
    <t>Estado</t>
  </si>
  <si>
    <t xml:space="preserve">INDICADOR </t>
  </si>
  <si>
    <r>
      <rPr>
        <b/>
        <sz val="12"/>
        <color theme="1"/>
        <rFont val="Arial Narrow"/>
        <family val="2"/>
      </rPr>
      <t xml:space="preserve">PE-1- </t>
    </r>
    <r>
      <rPr>
        <sz val="12"/>
        <color theme="1"/>
        <rFont val="Arial Narrow"/>
        <family val="2"/>
      </rPr>
      <t>Acreditación Institucional de Alta Calidad</t>
    </r>
  </si>
  <si>
    <t>Porcentaje de cumplimiento en las fases del Consejo Nacional de Acreditación</t>
  </si>
  <si>
    <r>
      <rPr>
        <b/>
        <sz val="12"/>
        <rFont val="Arial Narrow"/>
        <family val="2"/>
      </rPr>
      <t>PE-2-</t>
    </r>
    <r>
      <rPr>
        <sz val="12"/>
        <rFont val="Arial Narrow"/>
        <family val="2"/>
      </rPr>
      <t xml:space="preserve"> Modelo integral de gestión academico-administrativa por Sistema de Créditos Académicos</t>
    </r>
  </si>
  <si>
    <t>Porcentaje de implementación del sistema académico-administrativo por sistema de créditos académicos</t>
  </si>
  <si>
    <r>
      <rPr>
        <b/>
        <sz val="12"/>
        <color theme="1"/>
        <rFont val="Arial Narrow"/>
        <family val="2"/>
      </rPr>
      <t xml:space="preserve">PE-3- </t>
    </r>
    <r>
      <rPr>
        <sz val="12"/>
        <color theme="1"/>
        <rFont val="Arial Narrow"/>
        <family val="2"/>
      </rPr>
      <t>Lenguas Extranjeras como oportunidad para la movilidad internacional</t>
    </r>
  </si>
  <si>
    <t>Porcentaje de programas de educación superior articulados a la política institucional de lengua extranjera</t>
  </si>
  <si>
    <t>RESPONSABLE</t>
  </si>
  <si>
    <r>
      <rPr>
        <b/>
        <sz val="12"/>
        <rFont val="Arial Narrow"/>
        <family val="2"/>
      </rPr>
      <t>PE-4-</t>
    </r>
    <r>
      <rPr>
        <sz val="12"/>
        <rFont val="Arial Narrow"/>
        <family val="2"/>
      </rPr>
      <t xml:space="preserve"> Modelo de gestión académica curricular soportada en resultados de aprendizaje y competencias</t>
    </r>
  </si>
  <si>
    <t>Porcentaje de programas de educación superior articulados al modelo de evaluación por resultados de aprendizaje y competencias.</t>
  </si>
  <si>
    <r>
      <rPr>
        <b/>
        <sz val="12"/>
        <color theme="1"/>
        <rFont val="Arial Narrow"/>
        <family val="2"/>
      </rPr>
      <t xml:space="preserve">PE-5- </t>
    </r>
    <r>
      <rPr>
        <sz val="12"/>
        <color theme="1"/>
        <rFont val="Arial Narrow"/>
        <family val="2"/>
      </rPr>
      <t>MIPG - y los sistemas de gestión para una gobernanza transparente</t>
    </r>
  </si>
  <si>
    <t>Porcentaje de alineación del MIPG con el SIG.</t>
  </si>
  <si>
    <t xml:space="preserve">Porcentaje de implementación del SUIE. </t>
  </si>
  <si>
    <t>Número de estrategias de posicionamiento implementadas.</t>
  </si>
  <si>
    <t>Propuesta de nueva estructura organizacional presentadas ante las entidades competentes.</t>
  </si>
  <si>
    <t>Porcentaje de proyectos del PDI gestionados por metodologías exigibles.</t>
  </si>
  <si>
    <t>Índice de clima laboral</t>
  </si>
  <si>
    <r>
      <rPr>
        <b/>
        <sz val="12"/>
        <color theme="1"/>
        <rFont val="Arial Narrow"/>
        <family val="2"/>
      </rPr>
      <t>PE-6-</t>
    </r>
    <r>
      <rPr>
        <sz val="12"/>
        <color theme="1"/>
        <rFont val="Arial Narrow"/>
        <family val="2"/>
      </rPr>
      <t xml:space="preserve"> Egresados como embajadores institucionales </t>
    </r>
  </si>
  <si>
    <t>Porcentaje de implementación del SADE.</t>
  </si>
  <si>
    <r>
      <rPr>
        <b/>
        <sz val="12"/>
        <color theme="1"/>
        <rFont val="Arial Narrow"/>
        <family val="2"/>
      </rPr>
      <t>PE-7-</t>
    </r>
    <r>
      <rPr>
        <sz val="12"/>
        <color theme="1"/>
        <rFont val="Arial Narrow"/>
        <family val="2"/>
      </rPr>
      <t xml:space="preserve"> Consolidación y aseguramiento del Talento Humano para el mejoramiento de las capacidades en las plantas administrativas y  docentes </t>
    </r>
  </si>
  <si>
    <t>ME-12- Dar continuidad al talento humano integral en las plantas de personal.</t>
  </si>
  <si>
    <t>Porcentaje de apropiación de presupuesto para el pago de plantas de personal</t>
  </si>
  <si>
    <t>Porcentaje de requisitos cumplidos</t>
  </si>
  <si>
    <t>Porcentaje de cumplimiento del proceso meritocrático de la planta docente</t>
  </si>
  <si>
    <r>
      <rPr>
        <b/>
        <sz val="12"/>
        <color theme="1"/>
        <rFont val="Arial Narrow"/>
        <family val="2"/>
      </rPr>
      <t xml:space="preserve">PE-8- </t>
    </r>
    <r>
      <rPr>
        <sz val="12"/>
        <color theme="1"/>
        <rFont val="Arial Narrow"/>
        <family val="2"/>
      </rPr>
      <t>Estructuración de la Carrera Docente</t>
    </r>
  </si>
  <si>
    <t>Porcentaje de sistema de carrera docente implementado</t>
  </si>
  <si>
    <t>Número de docentes del BTI  que se benefician del centro de atención / Total de docentes del IBTI *100</t>
  </si>
  <si>
    <r>
      <rPr>
        <b/>
        <sz val="12"/>
        <color theme="1"/>
        <rFont val="Arial Narrow"/>
        <family val="2"/>
      </rPr>
      <t>PE-9-</t>
    </r>
    <r>
      <rPr>
        <sz val="12"/>
        <color theme="1"/>
        <rFont val="Arial Narrow"/>
        <family val="2"/>
      </rPr>
      <t xml:space="preserve"> Tecnologías de información y comunicaciones al servicio de la academia y la ciencia</t>
    </r>
  </si>
  <si>
    <t>Proyectos de TICS ejecutados / Proyectos de TICS programados para la academia</t>
  </si>
  <si>
    <t>Porcentaje de talleres y aulas habilitados con conexión remota.</t>
  </si>
  <si>
    <r>
      <rPr>
        <b/>
        <sz val="12"/>
        <color theme="1"/>
        <rFont val="Arial Narrow"/>
        <family val="2"/>
      </rPr>
      <t xml:space="preserve">PE-10- </t>
    </r>
    <r>
      <rPr>
        <sz val="12"/>
        <color theme="1"/>
        <rFont val="Arial Narrow"/>
        <family val="2"/>
      </rPr>
      <t>Transformación digital de la ETITC</t>
    </r>
  </si>
  <si>
    <t>Porcentaje de implementación de modelo estratégico en el PETI.</t>
  </si>
  <si>
    <t>Porcentaje de implementación de la Política de Gobierno Digital</t>
  </si>
  <si>
    <r>
      <rPr>
        <b/>
        <sz val="12"/>
        <rFont val="Arial Narrow"/>
        <family val="2"/>
      </rPr>
      <t>PE- 11-</t>
    </r>
    <r>
      <rPr>
        <sz val="12"/>
        <rFont val="Arial Narrow"/>
        <family val="2"/>
      </rPr>
      <t xml:space="preserve"> Implementación de estrategias de comunicación externas e internas y fortalecimiento de la gestión documental: LA ETITC COMUNICA</t>
    </r>
  </si>
  <si>
    <t>Porcentaje de implementación de la Política Institucional de Comunicaciones.</t>
  </si>
  <si>
    <t>Número de actividades ejecutadas del PINAR</t>
  </si>
  <si>
    <r>
      <rPr>
        <b/>
        <sz val="12"/>
        <color theme="1"/>
        <rFont val="Arial Narrow"/>
        <family val="2"/>
      </rPr>
      <t>PE-12-</t>
    </r>
    <r>
      <rPr>
        <sz val="12"/>
        <color theme="1"/>
        <rFont val="Arial Narrow"/>
        <family val="2"/>
      </rPr>
      <t xml:space="preserve"> Internacionalización para ampliar fronteras de conocimiento</t>
    </r>
  </si>
  <si>
    <t>Porcentaje de implementación de la Política Institucional de internacionalización y cooperación Nacional e Internacional.</t>
  </si>
  <si>
    <r>
      <rPr>
        <b/>
        <sz val="12"/>
        <color theme="1"/>
        <rFont val="Arial Narrow"/>
        <family val="2"/>
      </rPr>
      <t xml:space="preserve">PE-13- </t>
    </r>
    <r>
      <rPr>
        <sz val="12"/>
        <color theme="1"/>
        <rFont val="Arial Narrow"/>
        <family val="2"/>
      </rPr>
      <t xml:space="preserve">Gestión integral de inmuebles
</t>
    </r>
  </si>
  <si>
    <t>Porcentaje de englobe de los predios que integran la sede central.</t>
  </si>
  <si>
    <t>Porcentaje de ejecución de las intervenciones físicas.</t>
  </si>
  <si>
    <t>Porcentaje de espacios aprovechados y con uso en el inmueble</t>
  </si>
  <si>
    <t>Porcentaje de formulación del Plan de administración e intervención de las instalaciones en comodato.</t>
  </si>
  <si>
    <t>Porcentaje de ejecución del Plan de administración e intervención de las instalaciones en comodato.</t>
  </si>
  <si>
    <t>Porcentaje de formulación e implementación del modelo operativo para la administración de inmuebles.</t>
  </si>
  <si>
    <t>Porcentaje de implementación de la estrategia de consecución del Campus.</t>
  </si>
  <si>
    <t>Programas nuevos con registro calificado/Programas nuevos propuestos al MEN y al CNA*100</t>
  </si>
  <si>
    <t>Porcentaje de egresados del IBTI que ingresan a PES de la ETITC.</t>
  </si>
  <si>
    <t>% avance del PEI</t>
  </si>
  <si>
    <t>Número de estudiantes vinculados en la vigencia / 1300 * 100</t>
  </si>
  <si>
    <t>Número de participantes en servicios de bienestar / Total de integrantes de la comunidad educativa * 100</t>
  </si>
  <si>
    <t>Estudiantes registrados en Rusia durante la vigencia / 3600 * 100</t>
  </si>
  <si>
    <t>Número de electivas aprobadas en la vigencia / 3 *100</t>
  </si>
  <si>
    <t>Número de estudiantes de los ciclos propedéuticos atendidos en el CREA / Total de estudiantes matriculados en los ciclos propedéuticos * 100</t>
  </si>
  <si>
    <t>Red institucional definida</t>
  </si>
  <si>
    <t>Plan de mejoramiento formulado</t>
  </si>
  <si>
    <t>Programa de capacitación permanente implementado</t>
  </si>
  <si>
    <t>Programa de fortalecimiento de grupos y de investigación implementado</t>
  </si>
  <si>
    <t>Programa de transfarencias de conocimiento implementado</t>
  </si>
  <si>
    <t>Programa Incubadora tecnológica</t>
  </si>
  <si>
    <t>Relaciones estratégicas con otros actores del SNCTI</t>
  </si>
  <si>
    <t xml:space="preserve">Observatorio Tecnológico y de Innovación de la ETITC. </t>
  </si>
  <si>
    <t>Proyecto editorial creado</t>
  </si>
  <si>
    <t>Número de empresas vinculadas por diferentes factores con la ETITC/ 40 *100</t>
  </si>
  <si>
    <t>Número asignaturas ofertadas para procesos de cualificación</t>
  </si>
  <si>
    <t>Número de acuerdos suscritos con colegios</t>
  </si>
  <si>
    <t>Porcentaje de cumplimiento del plan anual de promoción de servicios</t>
  </si>
  <si>
    <t>Programas de proyección social estructurados</t>
  </si>
  <si>
    <t>Convenios realizados con comunidades vulnerables</t>
  </si>
  <si>
    <t>Porcentaje de la política ambiental implementado.</t>
  </si>
  <si>
    <t>Porcentaje de diseño e implementación de de la catedra ETITC alcanzado</t>
  </si>
  <si>
    <t>Porcentaje de ahorro alcanzado</t>
  </si>
  <si>
    <t>Porcentaje de implementación del programa  racionalización de consumo de papel</t>
  </si>
  <si>
    <t xml:space="preserve">Porcentaje de adecuación de residuos cumplido </t>
  </si>
  <si>
    <t>Porcentaje de ejecución del programa de mantenimiento e intervención de los espacios verdes verticales y horizontales</t>
  </si>
  <si>
    <t xml:space="preserve">Porcentaje del reforzamiento estructural obtenido </t>
  </si>
  <si>
    <t>Número de espacios intervenidos para el desarrollo de actividades de bienestar.</t>
  </si>
  <si>
    <t xml:space="preserve">Porcentaje efectivo de la implementación del sistema de control en las 3 porterias de la sede central </t>
  </si>
  <si>
    <t>Porcentaje de adecuación alcanzado</t>
  </si>
  <si>
    <t xml:space="preserve">Porcentaje de gestión para la implementación de la normatividad de movilidad reducida  </t>
  </si>
  <si>
    <t xml:space="preserve">Porcentaje de ejecución de la intervenciones necesarias </t>
  </si>
  <si>
    <t xml:space="preserve">Porcentaje intervenidos del área destinada a parqueaderos  </t>
  </si>
  <si>
    <t>Porcentaje de las dotaciones nueva instaladas y mantenimiento de las dotaciones existentes</t>
  </si>
  <si>
    <t>Porcentaje Registro del pregrado en Ingeniería Agrícola por ciclos alcanzado</t>
  </si>
  <si>
    <t>Porcentaje Registro del pregrado en Ingeniería Ambiental por ciclos alcanzado</t>
  </si>
  <si>
    <t>Porcentaje Registro del pregrado en Ingeniería de energías por ciclos alcanzado</t>
  </si>
  <si>
    <t xml:space="preserve">AUTOEVALUACIÓN </t>
  </si>
  <si>
    <t xml:space="preserve">DECANATURAS </t>
  </si>
  <si>
    <t>BIENESTAR UNIVERSITARIO</t>
  </si>
  <si>
    <t xml:space="preserve">GESTIÓN AMBIENTAL </t>
  </si>
  <si>
    <t>INFRAESTRUCTURA ELÉCTRICA</t>
  </si>
  <si>
    <t xml:space="preserve">INFORMÁTICA Y COMUNICACIONES </t>
  </si>
  <si>
    <t xml:space="preserve">GESTIÓN DOCUMENTAL </t>
  </si>
  <si>
    <t xml:space="preserve">TALLERES Y LABORATORIOS </t>
  </si>
  <si>
    <t>N/A</t>
  </si>
  <si>
    <t>DESPACHO VICERRECTORÍA ACADÉMICA</t>
  </si>
  <si>
    <t xml:space="preserve">OFICINA ASESORA DE PLANEACIÓN </t>
  </si>
  <si>
    <t xml:space="preserve">OFICINA DE COMUNICACIONES </t>
  </si>
  <si>
    <t xml:space="preserve">OFICINA DE TALENTO HUMANO </t>
  </si>
  <si>
    <t>GITEPS</t>
  </si>
  <si>
    <t>IBTI</t>
  </si>
  <si>
    <t>ORII</t>
  </si>
  <si>
    <t xml:space="preserve">PLANTA FÍSICA </t>
  </si>
  <si>
    <t>DESPACHO DE LA VICERRECTORÍA ACADÉMICA</t>
  </si>
  <si>
    <t xml:space="preserve">BIENESTAR UNIVERSITARIO </t>
  </si>
  <si>
    <t xml:space="preserve">VICERRECTORÍA DE INVESTIGACIÓN </t>
  </si>
  <si>
    <t>DECANATURA DE MECÁNICA</t>
  </si>
  <si>
    <t>DECANATURA DE PROCESOS INDUSTRIALES</t>
  </si>
  <si>
    <t>FACULTAD DE ELECTROMECÁNICA</t>
  </si>
  <si>
    <t xml:space="preserve">Porcentaje </t>
  </si>
  <si>
    <t xml:space="preserve">Por definir </t>
  </si>
  <si>
    <t xml:space="preserve">Ejecución Contractual </t>
  </si>
  <si>
    <t xml:space="preserve">Sin ejecutar </t>
  </si>
  <si>
    <t xml:space="preserve">SEGURIDAD DE LA INFORMACIÓN </t>
  </si>
  <si>
    <t>Número de seguimientos realizados/Número de seguimientos programados</t>
  </si>
  <si>
    <t>Seguimiento a planes institucional (Plan Anticorrupción y de Atención al Ciudadano, Plan de Acción Sectorial, Plan de Acción, Plan de Participación Ciudadana)</t>
  </si>
  <si>
    <t>Reporte de información ante entidades externas</t>
  </si>
  <si>
    <t xml:space="preserve">Reportar el Avance de los proyectos de Plan de Fomento a la Calidad </t>
  </si>
  <si>
    <t xml:space="preserve">Número de reportes realizados </t>
  </si>
  <si>
    <t>95 Puntos en el IDI</t>
  </si>
  <si>
    <t xml:space="preserve">4 Seguimientos por cada plan estratégico </t>
  </si>
  <si>
    <t xml:space="preserve">Reportes realizados </t>
  </si>
  <si>
    <t xml:space="preserve">Adelantar las Fases de desarrollo del Observatorio de la Vida Uiversitaria </t>
  </si>
  <si>
    <t>Diagnóstico realizado</t>
  </si>
  <si>
    <t xml:space="preserve">2da Fase ejecutada </t>
  </si>
  <si>
    <t>Informes semestral con la relación de las estrategias seleccionadas</t>
  </si>
  <si>
    <t>IMPLEMENTACIÓN DE LAS ESTRATEGIAS: Desarrollo de las estrategias (seguimiento y evaluación)</t>
  </si>
  <si>
    <t>Informes semestral con la relación de las estrategias implementadas y evaluadas</t>
  </si>
  <si>
    <t>Ampliación del sistema de audioevacuación y renovación del sistema de sonido general que cubra la mayoría de espacios de las instalaciones de la sede central de la ETITC</t>
  </si>
  <si>
    <t>Compra de paquete para el envío de 120000 SMS a la comunidad estudiantil de los PES con información de la ETITC</t>
  </si>
  <si>
    <t xml:space="preserve">Mantenimiento y ampliación a la UDP Tintal del sistema tecnológico de carteleras digitales </t>
  </si>
  <si>
    <t>Compra de un recorrido virtual por las instalaciones de la ETITC</t>
  </si>
  <si>
    <t>Compra de elementos de promoción de la oferta académica de la ETITC</t>
  </si>
  <si>
    <t>Compra de accesorios (lente y batería) para la cámara de fotografía de la ETITC</t>
  </si>
  <si>
    <t>Compra de elementos para el mantenimiento preventivo de equipos del área de comunicaciones de la ETITC</t>
  </si>
  <si>
    <t xml:space="preserve">% de Avance de la ampliación programada </t>
  </si>
  <si>
    <t xml:space="preserve">Elementos adquiridos </t>
  </si>
  <si>
    <t xml:space="preserve">Ampliación realizada </t>
  </si>
  <si>
    <t xml:space="preserve">% Avance del proyecto </t>
  </si>
  <si>
    <t xml:space="preserve">Mantenimiento y ampliación realizados </t>
  </si>
  <si>
    <t xml:space="preserve">Parrilla de contenido elaborada y ejecutada </t>
  </si>
  <si>
    <t>Actualización y reporte de las plataformas de control y seguimiento de actividades judiciales e institucionales.</t>
  </si>
  <si>
    <t>Soportes de reporte generadas por plataformas</t>
  </si>
  <si>
    <t xml:space="preserve">SECRETARÍA GENERAL </t>
  </si>
  <si>
    <t xml:space="preserve">Atualización y reportes realizados </t>
  </si>
  <si>
    <t>Prestación de servicios para el Análisis de Vulnerabilidades y Ethical Hacking a nuestros sistemas de información con persona natural</t>
  </si>
  <si>
    <t>Prestación de servicios ejecutada</t>
  </si>
  <si>
    <t>Curso o Capacitación de Certified Ethical Hacker V11
Certificado por Ec-Council para cumplir con los lineamientos de Gobierno Digital bajo el decreto 02 de presidencia de la república</t>
  </si>
  <si>
    <t xml:space="preserve">Renovación realizada </t>
  </si>
  <si>
    <t xml:space="preserve">Adquisición realizada </t>
  </si>
  <si>
    <t xml:space="preserve">Capacitación realizada </t>
  </si>
  <si>
    <t xml:space="preserve">Ejecución contractual </t>
  </si>
  <si>
    <t xml:space="preserve">Instalación  y mantenimiento de jardines verticales según la viabilidad previa de Planta Física </t>
  </si>
  <si>
    <t>Presupuesto ejecutado</t>
  </si>
  <si>
    <t>Disponer correctamente los residuos generados en la ETITC en todas sus sedes</t>
  </si>
  <si>
    <t>Contratar servicios para etiquetado de canecas y puntos ecologicos y señalización de otros espacios que se requiera según normatividad vigente.</t>
  </si>
  <si>
    <t>Adquisición de canecas y/o puntos ecologicos para separación en la fuente de residuos según normatividad vigente</t>
  </si>
  <si>
    <t>Contrato para la Gestión de Residuos Peligrosos</t>
  </si>
  <si>
    <t>Prestación de servicios</t>
  </si>
  <si>
    <t>Adquisición</t>
  </si>
  <si>
    <t xml:space="preserve">recomendaciones de la asesoria para manejo de emisiones de fuentes fijas </t>
  </si>
  <si>
    <t># de tanques de agua potable lavados y desinfecatdos
# de fumigaciones y desratización ejecutadas</t>
  </si>
  <si>
    <t>3 de tramites ambientales adelantads ante la SDA</t>
  </si>
  <si>
    <t>Plan de Contingencias para almacenamiento de hidrocarburos y sustancias peligrosas radicado ante la SDA</t>
  </si>
  <si>
    <t>Contratación de laboratorio acreditado por el IDEAM para la caracterización de aguas residuales no domesticas</t>
  </si>
  <si>
    <t>Contratación de un tecnologo para Implementar el Sistema de Gestión Ambiental bajo estandares de la NTC ISO 14001:2016</t>
  </si>
  <si>
    <t>Contratación de servicios especializados de saneamiento ambiental</t>
  </si>
  <si>
    <t>Informe de caracterización y su respectivo reporte en la Plataforma de la EAAB</t>
  </si>
  <si>
    <t>Informes de gestión de contratista</t>
  </si>
  <si>
    <t>Informe de caracterización de fuentes fijas y recomendaciones de manejo de emisiones atmosfericas</t>
  </si>
  <si>
    <t>-Certificado de lavado de tanques
- Certificado de fumicaión
- Resultados de caracterización de agua potable</t>
  </si>
  <si>
    <t>radicados ante autoridad ambiental</t>
  </si>
  <si>
    <t xml:space="preserve">Auditorìa de otorgamiento y renovación </t>
  </si>
  <si>
    <t>Formación en la NTC- 37001</t>
  </si>
  <si>
    <t>Capacitación para fortalecer competencias en auditores en redacción de hallazgos y en verificación de controles en 27001</t>
  </si>
  <si>
    <t>Contratación expertos como apoyo para control interno en auditorías a Gestión de Informática y Comunicaciones y Seguridad de la Información verificando requisitos asociados a la NTC ISO 27001</t>
  </si>
  <si>
    <t>Certificación 27001</t>
  </si>
  <si>
    <t>Certificación 9001/27001/14001
Informes de auditoría</t>
  </si>
  <si>
    <t>Personal formado</t>
  </si>
  <si>
    <t>Capacitaciones adelantadas</t>
  </si>
  <si>
    <t>Informes de auditorías</t>
  </si>
  <si>
    <t xml:space="preserve"> N° Capacitaciones adelantadas</t>
  </si>
  <si>
    <t>N° Personal formado</t>
  </si>
  <si>
    <t>ASEGURAMIENTO DE LA CALIDAD</t>
  </si>
  <si>
    <t>Formular y desarrollar el programa anual de auditorías.</t>
  </si>
  <si>
    <t xml:space="preserve">Seguimiento al Plan Anticorrupción y de Atención al Ciudadano y  mapas de riesgo de corrupción.  </t>
  </si>
  <si>
    <t xml:space="preserve">Seguimiento a la efectividad de las acciones de los planes de mejoramiento </t>
  </si>
  <si>
    <t xml:space="preserve">Actividades de autocontrol </t>
  </si>
  <si>
    <t>Seguimiento a mapas de riesgos</t>
  </si>
  <si>
    <t>Plan de auditorías formulado y desarrollado</t>
  </si>
  <si>
    <t>Informes presentados y publicados</t>
  </si>
  <si>
    <t>Informe cuatrimestral de los seguimientos realizados</t>
  </si>
  <si>
    <t xml:space="preserve">Seguimientos realizados a los procesos </t>
  </si>
  <si>
    <t>Campañas de autocontrol realizadas</t>
  </si>
  <si>
    <t>Seguimientos realizados e informe al final de la vigencia,</t>
  </si>
  <si>
    <t>% de Plan de auditorías formulado y desarrollado</t>
  </si>
  <si>
    <t>N° Informes presentados y publicados</t>
  </si>
  <si>
    <t xml:space="preserve">Dar continuidad al proyecto wifi, para la conexión permanente y de calidad </t>
  </si>
  <si>
    <t>100% De conexión wifi en los T. laboratorios</t>
  </si>
  <si>
    <t>Avance con oportunidad en las actuaciones disciplinarias</t>
  </si>
  <si>
    <t>Base de datos actualizada</t>
  </si>
  <si>
    <t>Documentos que surjan de las campañas</t>
  </si>
  <si>
    <t>Acompañamiento a la actualización de la mejora normativa institucional con las áreas misionales encaminadas al proceso de Acreditación Institucional.</t>
  </si>
  <si>
    <t>Revisión jurídica de los proyectos normativos remitidos por la áreas competentes.</t>
  </si>
  <si>
    <t>Repositorio con grabaciones de encuentros realizados</t>
  </si>
  <si>
    <t xml:space="preserve">Actividades realizadas </t>
  </si>
  <si>
    <t>Nº de actividades realizadas</t>
  </si>
  <si>
    <t>PLAN DE ACCIÓN 2023</t>
  </si>
  <si>
    <t xml:space="preserve">Actividades de implementación de la unidad b-learning como apoyo a la modalidad presencial actual y a la modalidad a distancia de los futuros nuevos programas de la etitc, bajo metodología práctica apoyada en lineamientos PMI, </t>
  </si>
  <si>
    <t>Unidad b-learning implementada</t>
  </si>
  <si>
    <t>Actividades para la articulación de programas de educación superior al modelo de evaluación por resultados de aprendizaje y competencias.</t>
  </si>
  <si>
    <t>Articulación de programas de educación superior al modelo de evaluación por resultados de aprendizaje y competencias completado.</t>
  </si>
  <si>
    <t xml:space="preserve">Porcentaje de pines (licencias) usados </t>
  </si>
  <si>
    <t>Licencias adquiridas</t>
  </si>
  <si>
    <t xml:space="preserve">Consolidar lo correspondiente desde la función sustantiva de docencia y el Factor 5 para sustentar la solicitud de Acreditación Institucional de Alta Calidad. </t>
  </si>
  <si>
    <t>Realizar el concurso para profesores para cubrir las 29 vacantes actuales (21 de Medio Tiempo y 8 de Tiempo Completo).</t>
  </si>
  <si>
    <t>Vacantes cubiertas</t>
  </si>
  <si>
    <t xml:space="preserve">Revisar y optimizar los espacios físicos, especialmente de talleres y laboratorios de la ETITC, generando un “Plan Maestro de Talleres y Laboratorios”. </t>
  </si>
  <si>
    <t>Estructurar e implementar el nuevo “Plan de Desarrollo Profesoral 2023-2026”</t>
  </si>
  <si>
    <t>Programa de Desarrollo Profesoral 2023-2026</t>
  </si>
  <si>
    <t xml:space="preserve">Plan Maestro de Talleres y Laboratorios </t>
  </si>
  <si>
    <t>Número de Talleres y Laboratorios a intervenir/Número total de Talleres y Laboratorios</t>
  </si>
  <si>
    <t xml:space="preserve">Desplegar una estrategia para fortalecer el desempeño de los estudiantes en las pruebas de Estado. </t>
  </si>
  <si>
    <t>Número de estudiantes participantes en simulacro/Número de estudiantes programados</t>
  </si>
  <si>
    <t xml:space="preserve">Simulacro de pruebas TyT y SaberPro </t>
  </si>
  <si>
    <t>Capacitación para profesores en resultados de aprendizaje, sus estrategias didacticas y su evaluación.</t>
  </si>
  <si>
    <t>Diseño  y evaluación microcurricular soportada en resultados de aprendizaje y competencias</t>
  </si>
  <si>
    <t>Número de Syllabus actualizados/Total de Syllabus</t>
  </si>
  <si>
    <t>Profesores capacitados</t>
  </si>
  <si>
    <t>Syllabus actualizados</t>
  </si>
  <si>
    <t>Estímulo por bonificación para profesores que  part¡cipen en proyectos institucionales de ¡nvestigación, ¡nnovac¡ón, de asesoria o de consultoría</t>
  </si>
  <si>
    <t>Proyectos institucionales ejecutados/Proyectos institucionales programados</t>
  </si>
  <si>
    <t xml:space="preserve">Diseñar e implementar un Sistema Institucional de Evaluación del Aprendizaje SIEA, como componente del modelo de gestión académica curricular soportada en resultados de aprendizaje y competencias. </t>
  </si>
  <si>
    <t>Convenios realizados</t>
  </si>
  <si>
    <t>Elementos entregados</t>
  </si>
  <si>
    <t>Kit de informática forense para dispositivos móviles</t>
  </si>
  <si>
    <t>Cantidad de elementos adquiridos/Total requerido</t>
  </si>
  <si>
    <t>FACULTAD DE SISTEMAS</t>
  </si>
  <si>
    <t xml:space="preserve">(4) Kit entregado </t>
  </si>
  <si>
    <t>Kit de informática forense para discos de estado sólido</t>
  </si>
  <si>
    <t>Laboratorio de Telemática - Tintal</t>
  </si>
  <si>
    <t>Laboratorio de mantenimiento de computadores Tintal</t>
  </si>
  <si>
    <t>Laboratorio funcionando</t>
  </si>
  <si>
    <t>Laboratorio dotado</t>
  </si>
  <si>
    <t>Encuetro Nacional REDIS - Redde decanos y directores de Ingeniería de Sistemas</t>
  </si>
  <si>
    <t>Infomatrix 2023</t>
  </si>
  <si>
    <t>EHSP 2023 Internacional</t>
  </si>
  <si>
    <t xml:space="preserve">FACULTAD DE SISTEMAS </t>
  </si>
  <si>
    <t>Movilidad ejecutada</t>
  </si>
  <si>
    <t>Realización del evento</t>
  </si>
  <si>
    <t>Sede - Circuitos de maratones</t>
  </si>
  <si>
    <t>Runiones realizadas/Reuniones planeadas</t>
  </si>
  <si>
    <t>Reuniones realziadas</t>
  </si>
  <si>
    <t>capacitaciones realizadas/capacitaciones planeadas</t>
  </si>
  <si>
    <t>Socialziaciones realizadas/Sociaizaciones planeadas</t>
  </si>
  <si>
    <t>Fortalecimiento de competencias disciplinares de los profesores de la facultad.</t>
  </si>
  <si>
    <t>Formación latex - profesores de la facultad.</t>
  </si>
  <si>
    <t>Proyecto Articulador</t>
  </si>
  <si>
    <t>Relacionamiento con empresarios</t>
  </si>
  <si>
    <t>Seminario de ingeniería de Sistemas</t>
  </si>
  <si>
    <t>FACULTAD DE PROCESOS INDUSTRIALES</t>
  </si>
  <si>
    <t>Certificación Lean Mangement como opción de grado</t>
  </si>
  <si>
    <t>Certificación de Lean Managment</t>
  </si>
  <si>
    <t xml:space="preserve">FACULTAD DE PROCESOS INDUSTRIALES </t>
  </si>
  <si>
    <t>Número de asignaturas que usan el SW/asignaturas que lo requieren</t>
  </si>
  <si>
    <t>Renovación licencia FlexSim</t>
  </si>
  <si>
    <t>Número de profesores capacitados/Número de profesores convocados</t>
  </si>
  <si>
    <t>Capacitación en manejo de software especializado Flexsim (por 5 asistentes)</t>
  </si>
  <si>
    <t>Oferta de cursos, propuestos por la facultad a la Oficina de extension. e-learning FlexSim</t>
  </si>
  <si>
    <t>Licencia renovada</t>
  </si>
  <si>
    <t>Capacitación realizada</t>
  </si>
  <si>
    <t>Cursos realizados</t>
  </si>
  <si>
    <t>Número de estudiantes que obtienen la certificación/Cantidade estudiantes de ùltimo semestre que escogieron esta modalidad</t>
  </si>
  <si>
    <t>Certificación</t>
  </si>
  <si>
    <t>Tiquetes Participación experto internacional en XI Congreso de gestión del Conocimiento en Ingeniería</t>
  </si>
  <si>
    <t xml:space="preserve">Alojamiento experto internacional en XI Congreso Internacional en gestión del conocimiento en Ing. </t>
  </si>
  <si>
    <t>Participación de experto en el congreso</t>
  </si>
  <si>
    <t>Alojamiento de experto</t>
  </si>
  <si>
    <t>Reunión docentes facultad para mejora curricular del programa</t>
  </si>
  <si>
    <t>Kit de entrenamiento PLC para el Tintal</t>
  </si>
  <si>
    <t>Aula móvil de informática (23 equipos por aula. Incluir mueble tipo carro) para el Tintal</t>
  </si>
  <si>
    <t>FACULTAD DE MECATRÓNICA</t>
  </si>
  <si>
    <t>Número de bancos instalados/ Número de bancos propuestos</t>
  </si>
  <si>
    <t>Adquisición de bancos de motores de combustión interna (Diesel y Gasolina). Incluir sistema de extracción de gases</t>
  </si>
  <si>
    <t>Número de personas capacitadas/Número de personas inscritas</t>
  </si>
  <si>
    <t>Formación avanzada en el aplicativo de superficies y simulación de fluídos de SOLIDWORKS, para docentes y estudiantes (10 participantes)</t>
  </si>
  <si>
    <t>Bancos de motores funcionando</t>
  </si>
  <si>
    <t>Certificación de los participantes</t>
  </si>
  <si>
    <t>Movilidades Nacionales. Inscripciones, pasajes, viáticos (Docentes)</t>
  </si>
  <si>
    <t>Movilidades Internacionales (estudiantes)</t>
  </si>
  <si>
    <t>Movilidades Internacionales (docentes)</t>
  </si>
  <si>
    <t>Movilidades (Asistencia Encuentro con redes Acofi, Congreso Acofi, asistencia a eventos nacionales e internacionales en representación de la ETITC) Decanos y Vicerrector Académico</t>
  </si>
  <si>
    <t>Membresías</t>
  </si>
  <si>
    <t>Servicio de elaboracion de folletos, pendones, souvenir y demás materiales fisicos y digitales publicitario del programa.</t>
  </si>
  <si>
    <t>Fortalecimiento del relacionamiento con la comunidad de egresados por facultad</t>
  </si>
  <si>
    <t>Movilidades Nacionales. Inscripiciones, pasajes,  y auxilio de viaje (estudiantes)</t>
  </si>
  <si>
    <t xml:space="preserve">Membresías </t>
  </si>
  <si>
    <t>Actividades de relacionamiento ejecutadas</t>
  </si>
  <si>
    <t xml:space="preserve">ME-38 Elaborar los estudios de prefactibilidad, justificación técnica, el diagnóstico de recursos humanos,  financieros y disponibilidad de infraestructura  y tecnología de la información, vinculadas a las actividades de investigación, desarrollo e innovación del Centro de Pensamiento y Desarrollo Tecnológico </t>
  </si>
  <si>
    <t>Formación de recurso humano</t>
  </si>
  <si>
    <t xml:space="preserve">Informe de ejecución </t>
  </si>
  <si>
    <t xml:space="preserve">N° actividades realizadas </t>
  </si>
  <si>
    <t>Renovación  y capacitación en  base de datos  Web Of Science</t>
  </si>
  <si>
    <t xml:space="preserve">Renovación y capacitación de la herramienta Turnitin </t>
  </si>
  <si>
    <t>Informe de capacitación</t>
  </si>
  <si>
    <t>Resolución renovación
Informe</t>
  </si>
  <si>
    <t>Informe</t>
  </si>
  <si>
    <t>II Coloquio de Investigación</t>
  </si>
  <si>
    <t>III Encuentro Institucional Docentes investigadores</t>
  </si>
  <si>
    <t>III Jornada actualización y fomento acreditación (equipo VIET)</t>
  </si>
  <si>
    <t xml:space="preserve">Conmemoración dia del investigador </t>
  </si>
  <si>
    <t>Afiliación a Redcolsi</t>
  </si>
  <si>
    <t>X Campamento de Semilleros de Investigación</t>
  </si>
  <si>
    <t xml:space="preserve">Encuentros Investigación Formativa  
a)  Nodo Bogotá RedColsi
b)  Encuentro Nacional Redcolsi
c)  Encuentro Internacional RedColsi
e) III encuentro Interinstitucional  Semilleros 
f) XI Encuentro Institucional de Semilleros 
</t>
  </si>
  <si>
    <t xml:space="preserve">Participantes </t>
  </si>
  <si>
    <t>informe</t>
  </si>
  <si>
    <t>Resolución Membresía</t>
  </si>
  <si>
    <t xml:space="preserve">Informe </t>
  </si>
  <si>
    <t>Implementación de procedimientos y actualización de  reglamentación para transferencia de conocimiento</t>
  </si>
  <si>
    <t xml:space="preserve">Comercialización y mantenimiento de la patente Prensa de Alacrán con Tensor de Trinquete </t>
  </si>
  <si>
    <t>Convocatoria acompañamiento para la identificación de creaciones y obras susceptibles de protección por mecanismos de propiedad intelectual (Convocatoria 02-2022  y 03-2023)</t>
  </si>
  <si>
    <t xml:space="preserve">Encuentro Red de Investigación e Innovación de la ETITC </t>
  </si>
  <si>
    <t xml:space="preserve">Estudio visibilidad e impacto publicaciones ETITC (Google Scholar,  Dimensions y  articulación líneas de investigación) </t>
  </si>
  <si>
    <t>Indexación Revista Letras Conciencia Tecnológica</t>
  </si>
  <si>
    <t xml:space="preserve">Implementación de lineamientos y Fomento a Publicaciones No seriadas (guías, textos, notas, boletines, cuadernos) </t>
  </si>
  <si>
    <r>
      <rPr>
        <b/>
        <sz val="12"/>
        <color theme="1"/>
        <rFont val="Calibri Light"/>
        <family val="2"/>
        <scheme val="major"/>
      </rPr>
      <t xml:space="preserve">ME-1- </t>
    </r>
    <r>
      <rPr>
        <sz val="12"/>
        <color theme="1"/>
        <rFont val="Calibri Light"/>
        <family val="2"/>
        <scheme val="major"/>
      </rPr>
      <t>Obtener la Acreditación Institucional de Alta Calidad en el 2024</t>
    </r>
  </si>
  <si>
    <r>
      <rPr>
        <b/>
        <sz val="12"/>
        <rFont val="Calibri Light"/>
        <family val="2"/>
        <scheme val="major"/>
      </rPr>
      <t>ME-2-</t>
    </r>
    <r>
      <rPr>
        <sz val="12"/>
        <rFont val="Calibri Light"/>
        <family val="2"/>
        <scheme val="major"/>
      </rPr>
      <t xml:space="preserve"> Estructurar e implementar el modelo integral de gestión academico-administrativa por Sistema de Créditos Académicos al 2024.</t>
    </r>
  </si>
  <si>
    <r>
      <rPr>
        <b/>
        <sz val="12"/>
        <rFont val="Calibri Light"/>
        <family val="2"/>
        <scheme val="major"/>
      </rPr>
      <t>ME-3-</t>
    </r>
    <r>
      <rPr>
        <sz val="12"/>
        <rFont val="Calibri Light"/>
        <family val="2"/>
        <scheme val="major"/>
      </rPr>
      <t xml:space="preserve"> Desarrollar una política institucional de apropiación de una segunda lengua como parte activa de la gestión curricular, y condición para la titulación en el nivel de ingeniería, a partir del 2023.</t>
    </r>
  </si>
  <si>
    <r>
      <rPr>
        <b/>
        <sz val="12"/>
        <rFont val="Calibri Light"/>
        <family val="2"/>
        <scheme val="major"/>
      </rPr>
      <t xml:space="preserve">ME-4- </t>
    </r>
    <r>
      <rPr>
        <sz val="12"/>
        <rFont val="Calibri Light"/>
        <family val="2"/>
        <scheme val="major"/>
      </rPr>
      <t>Implementar el modelo de evaluación por resultados de aprendizaje y competencias, soportado en los lineamientos del MEN y el  sistema interno de aseguramiento de la calidad académica.</t>
    </r>
  </si>
  <si>
    <r>
      <rPr>
        <b/>
        <sz val="12"/>
        <color theme="1"/>
        <rFont val="Calibri Light"/>
        <family val="2"/>
        <scheme val="major"/>
      </rPr>
      <t xml:space="preserve">ME-5- </t>
    </r>
    <r>
      <rPr>
        <sz val="12"/>
        <color theme="1"/>
        <rFont val="Calibri Light"/>
        <family val="2"/>
        <scheme val="major"/>
      </rPr>
      <t>Alinear el modelo MIPG con el Sistema Integrado de Gestión (SIG) para la acreditación</t>
    </r>
  </si>
  <si>
    <r>
      <rPr>
        <b/>
        <sz val="12"/>
        <color theme="1"/>
        <rFont val="Calibri Light"/>
        <family val="2"/>
        <scheme val="major"/>
      </rPr>
      <t xml:space="preserve">ME-6- </t>
    </r>
    <r>
      <rPr>
        <sz val="12"/>
        <color theme="1"/>
        <rFont val="Calibri Light"/>
        <family val="2"/>
        <scheme val="major"/>
      </rPr>
      <t>Diseñar e implementar el Sistema Unificado de Información y Estadística (SUIE).</t>
    </r>
  </si>
  <si>
    <r>
      <rPr>
        <b/>
        <sz val="12"/>
        <color theme="1"/>
        <rFont val="Calibri Light"/>
        <family val="2"/>
        <scheme val="major"/>
      </rPr>
      <t xml:space="preserve">ME-7- </t>
    </r>
    <r>
      <rPr>
        <sz val="12"/>
        <color theme="1"/>
        <rFont val="Calibri Light"/>
        <family val="2"/>
        <scheme val="major"/>
      </rPr>
      <t>Aumentar la visibilidad institucional de la Escuela mediante estrategias de marketing digital.</t>
    </r>
  </si>
  <si>
    <r>
      <rPr>
        <b/>
        <sz val="12"/>
        <color theme="1"/>
        <rFont val="Calibri Light"/>
        <family val="2"/>
        <scheme val="major"/>
      </rPr>
      <t xml:space="preserve">ME-8- </t>
    </r>
    <r>
      <rPr>
        <sz val="12"/>
        <color theme="1"/>
        <rFont val="Calibri Light"/>
        <family val="2"/>
        <scheme val="major"/>
      </rPr>
      <t>Revisión de la</t>
    </r>
    <r>
      <rPr>
        <b/>
        <sz val="12"/>
        <color theme="1"/>
        <rFont val="Calibri Light"/>
        <family val="2"/>
        <scheme val="major"/>
      </rPr>
      <t xml:space="preserve"> </t>
    </r>
    <r>
      <rPr>
        <sz val="12"/>
        <color theme="1"/>
        <rFont val="Calibri Light"/>
        <family val="2"/>
        <scheme val="major"/>
      </rPr>
      <t xml:space="preserve"> Estructura Organizacional que soporte las nuevas apuestas institucionales  
</t>
    </r>
  </si>
  <si>
    <r>
      <rPr>
        <b/>
        <sz val="12"/>
        <rFont val="Calibri Light"/>
        <family val="2"/>
        <scheme val="major"/>
      </rPr>
      <t>ME-9-</t>
    </r>
    <r>
      <rPr>
        <sz val="12"/>
        <rFont val="Calibri Light"/>
        <family val="2"/>
        <scheme val="major"/>
      </rPr>
      <t xml:space="preserve"> Implementar modelo de Gestión por Proyectos con metodologías aplicables según fuente de recursos.</t>
    </r>
  </si>
  <si>
    <r>
      <rPr>
        <b/>
        <sz val="12"/>
        <rFont val="Calibri Light"/>
        <family val="2"/>
        <scheme val="major"/>
      </rPr>
      <t xml:space="preserve">ME-10- </t>
    </r>
    <r>
      <rPr>
        <sz val="12"/>
        <rFont val="Calibri Light"/>
        <family val="2"/>
        <scheme val="major"/>
      </rPr>
      <t>Fortalecer la cultura organizacional como soporte del Desarrollo y mejoramiento del clima organizacional.</t>
    </r>
  </si>
  <si>
    <r>
      <rPr>
        <b/>
        <sz val="12"/>
        <color theme="1"/>
        <rFont val="Calibri Light"/>
        <family val="2"/>
        <scheme val="major"/>
      </rPr>
      <t xml:space="preserve">ME-13- </t>
    </r>
    <r>
      <rPr>
        <sz val="12"/>
        <color theme="1"/>
        <rFont val="Calibri Light"/>
        <family val="2"/>
        <scheme val="major"/>
      </rPr>
      <t>Presentar ante la instancia competente la solicitud y cumplimiento de requisitos para el desarrollo de los procesos meritocráticos de la planta administrativa.</t>
    </r>
  </si>
  <si>
    <r>
      <rPr>
        <b/>
        <sz val="12"/>
        <rFont val="Calibri Light"/>
        <family val="2"/>
        <scheme val="major"/>
      </rPr>
      <t xml:space="preserve">ME-14- </t>
    </r>
    <r>
      <rPr>
        <sz val="12"/>
        <rFont val="Calibri Light"/>
        <family val="2"/>
        <scheme val="major"/>
      </rPr>
      <t>Adelantar los procesos meritocráticos de la planta docente.</t>
    </r>
  </si>
  <si>
    <r>
      <rPr>
        <b/>
        <sz val="12"/>
        <rFont val="Calibri Light"/>
        <family val="2"/>
        <scheme val="major"/>
      </rPr>
      <t xml:space="preserve">ME-15- </t>
    </r>
    <r>
      <rPr>
        <sz val="12"/>
        <rFont val="Calibri Light"/>
        <family val="2"/>
        <scheme val="major"/>
      </rPr>
      <t>Organizar e implementar el sistema de plan de carrera de los profesores.</t>
    </r>
  </si>
  <si>
    <r>
      <rPr>
        <b/>
        <sz val="12"/>
        <rFont val="Calibri Light"/>
        <family val="2"/>
        <scheme val="major"/>
      </rPr>
      <t>ME-16-</t>
    </r>
    <r>
      <rPr>
        <sz val="12"/>
        <rFont val="Calibri Light"/>
        <family val="2"/>
        <scheme val="major"/>
      </rPr>
      <t xml:space="preserve"> Centro de Atención al Docente del IBTI "La ETITC un lugar para todos."</t>
    </r>
  </si>
  <si>
    <r>
      <rPr>
        <b/>
        <sz val="12"/>
        <color theme="1"/>
        <rFont val="Calibri Light"/>
        <family val="2"/>
        <scheme val="major"/>
      </rPr>
      <t xml:space="preserve">ME-17- </t>
    </r>
    <r>
      <rPr>
        <sz val="12"/>
        <color theme="1"/>
        <rFont val="Calibri Light"/>
        <family val="2"/>
        <scheme val="major"/>
      </rPr>
      <t>Adecuar las capacidades tecnológicas para atender las necesidades de los procesos misionales.</t>
    </r>
  </si>
  <si>
    <r>
      <rPr>
        <b/>
        <sz val="12"/>
        <rFont val="Calibri Light"/>
        <family val="2"/>
        <scheme val="major"/>
      </rPr>
      <t xml:space="preserve">ME-18- </t>
    </r>
    <r>
      <rPr>
        <sz val="12"/>
        <rFont val="Calibri Light"/>
        <family val="2"/>
        <scheme val="major"/>
      </rPr>
      <t>Incorporar elementos de tecnología a los talleres, laboratorios y aulas para enseñanza remota sincrónica en modalidad de alternancia</t>
    </r>
  </si>
  <si>
    <r>
      <rPr>
        <b/>
        <sz val="12"/>
        <color theme="1"/>
        <rFont val="Calibri Light"/>
        <family val="2"/>
        <scheme val="major"/>
      </rPr>
      <t xml:space="preserve">ME-19- </t>
    </r>
    <r>
      <rPr>
        <sz val="12"/>
        <color theme="1"/>
        <rFont val="Calibri Light"/>
        <family val="2"/>
        <scheme val="major"/>
      </rPr>
      <t>Implementar un modelo estratégico para impulsar la evolución digital de la ETITC, plasmado en el PETI.</t>
    </r>
  </si>
  <si>
    <r>
      <rPr>
        <b/>
        <sz val="12"/>
        <color theme="1"/>
        <rFont val="Calibri Light"/>
        <family val="2"/>
        <scheme val="major"/>
      </rPr>
      <t>ME-20</t>
    </r>
    <r>
      <rPr>
        <sz val="12"/>
        <color theme="1"/>
        <rFont val="Calibri Light"/>
        <family val="2"/>
        <scheme val="major"/>
      </rPr>
      <t>- Cumplimiento del 100% la Política de Gobierno Digital para 2021.</t>
    </r>
  </si>
  <si>
    <r>
      <t xml:space="preserve">ME-21- </t>
    </r>
    <r>
      <rPr>
        <sz val="12"/>
        <color theme="1"/>
        <rFont val="Calibri Light"/>
        <family val="2"/>
        <scheme val="major"/>
      </rPr>
      <t>Fortalecer los canales existentes para la comunicación interna - externa.</t>
    </r>
  </si>
  <si>
    <r>
      <rPr>
        <b/>
        <sz val="12"/>
        <color theme="1"/>
        <rFont val="Calibri Light"/>
        <family val="2"/>
        <scheme val="major"/>
      </rPr>
      <t xml:space="preserve">ME-22- </t>
    </r>
    <r>
      <rPr>
        <sz val="12"/>
        <rFont val="Calibri Light"/>
        <family val="2"/>
        <scheme val="major"/>
      </rPr>
      <t>Implementación</t>
    </r>
    <r>
      <rPr>
        <sz val="12"/>
        <color rgb="FFFF0000"/>
        <rFont val="Calibri Light"/>
        <family val="2"/>
        <scheme val="major"/>
      </rPr>
      <t xml:space="preserve"> </t>
    </r>
    <r>
      <rPr>
        <sz val="12"/>
        <color theme="1"/>
        <rFont val="Calibri Light"/>
        <family val="2"/>
        <scheme val="major"/>
      </rPr>
      <t>del PINAR en cumplimiento a los parámetros establecidos por el Archivo General de la Nación.</t>
    </r>
  </si>
  <si>
    <r>
      <t xml:space="preserve">ME-23- </t>
    </r>
    <r>
      <rPr>
        <sz val="12"/>
        <rFont val="Calibri Light"/>
        <family val="2"/>
        <scheme val="major"/>
      </rPr>
      <t>Consolidar la política de internacionalización y cooperación Nacional e Internacional de la ETITC.</t>
    </r>
  </si>
  <si>
    <r>
      <rPr>
        <b/>
        <sz val="12"/>
        <color theme="1"/>
        <rFont val="Calibri Light"/>
        <family val="2"/>
        <scheme val="major"/>
      </rPr>
      <t xml:space="preserve">ME-24- </t>
    </r>
    <r>
      <rPr>
        <sz val="12"/>
        <color theme="1"/>
        <rFont val="Calibri Light"/>
        <family val="2"/>
        <scheme val="major"/>
      </rPr>
      <t>Englobar todos predios que integran la sede central.</t>
    </r>
  </si>
  <si>
    <r>
      <rPr>
        <b/>
        <sz val="12"/>
        <rFont val="Calibri Light"/>
        <family val="2"/>
        <scheme val="major"/>
      </rPr>
      <t xml:space="preserve">ME-25- </t>
    </r>
    <r>
      <rPr>
        <sz val="12"/>
        <rFont val="Calibri Light"/>
        <family val="2"/>
        <scheme val="major"/>
      </rPr>
      <t>Determinar el aprovechamiento del inmueble calle 18 a partir del POT aprobado.</t>
    </r>
  </si>
  <si>
    <r>
      <rPr>
        <b/>
        <sz val="12"/>
        <color theme="1"/>
        <rFont val="Calibri Light"/>
        <family val="2"/>
        <scheme val="major"/>
      </rPr>
      <t xml:space="preserve">ME-26- </t>
    </r>
    <r>
      <rPr>
        <sz val="12"/>
        <color theme="1"/>
        <rFont val="Calibri Light"/>
        <family val="2"/>
        <scheme val="major"/>
      </rPr>
      <t>Formular el</t>
    </r>
    <r>
      <rPr>
        <b/>
        <sz val="12"/>
        <color theme="1"/>
        <rFont val="Calibri Light"/>
        <family val="2"/>
        <scheme val="major"/>
      </rPr>
      <t xml:space="preserve"> </t>
    </r>
    <r>
      <rPr>
        <sz val="12"/>
        <color theme="1"/>
        <rFont val="Calibri Light"/>
        <family val="2"/>
        <scheme val="major"/>
      </rPr>
      <t>Plan de administración e intervención de las instalaciones en comodato (localidad Kennedy).</t>
    </r>
  </si>
  <si>
    <r>
      <rPr>
        <b/>
        <sz val="12"/>
        <color theme="1"/>
        <rFont val="Calibri Light"/>
        <family val="2"/>
        <scheme val="major"/>
      </rPr>
      <t>ME-27-</t>
    </r>
    <r>
      <rPr>
        <sz val="12"/>
        <color theme="1"/>
        <rFont val="Calibri Light"/>
        <family val="2"/>
        <scheme val="major"/>
      </rPr>
      <t xml:space="preserve"> Formular e implementar el modelo operativo de administración de inmuebles.</t>
    </r>
  </si>
  <si>
    <r>
      <rPr>
        <b/>
        <sz val="12"/>
        <rFont val="Calibri Light"/>
        <family val="2"/>
        <scheme val="major"/>
      </rPr>
      <t xml:space="preserve">ME-28 - </t>
    </r>
    <r>
      <rPr>
        <sz val="12"/>
        <rFont val="Calibri Light"/>
        <family val="2"/>
        <scheme val="major"/>
      </rPr>
      <t>Gestionar la consecución de un nuevo Campus para la Escuela.</t>
    </r>
  </si>
  <si>
    <r>
      <rPr>
        <b/>
        <sz val="12"/>
        <color theme="1"/>
        <rFont val="Calibri Light"/>
        <family val="2"/>
        <scheme val="major"/>
      </rPr>
      <t xml:space="preserve">PE-14- </t>
    </r>
    <r>
      <rPr>
        <sz val="12"/>
        <color theme="1"/>
        <rFont val="Calibri Light"/>
        <family val="2"/>
        <scheme val="major"/>
      </rPr>
      <t>Nuevos programas de pregrado y posgrado</t>
    </r>
  </si>
  <si>
    <r>
      <rPr>
        <b/>
        <sz val="12"/>
        <rFont val="Calibri Light"/>
        <family val="2"/>
        <scheme val="major"/>
      </rPr>
      <t>ME-29-</t>
    </r>
    <r>
      <rPr>
        <sz val="12"/>
        <rFont val="Calibri Light"/>
        <family val="2"/>
        <scheme val="major"/>
      </rPr>
      <t xml:space="preserve">  Lograr  al 2023 el Registro Calificado de 1 Especialización Profesional, 1 Especialización Tecnológica, al 2024, 3 carrera profesional por ciclos y 1 Maestría.
</t>
    </r>
  </si>
  <si>
    <r>
      <t>PE-15-</t>
    </r>
    <r>
      <rPr>
        <sz val="12"/>
        <rFont val="Calibri Light"/>
        <family val="2"/>
        <scheme val="major"/>
      </rPr>
      <t xml:space="preserve">El IBTI y su papel significativo en la consolidación de la Escuela </t>
    </r>
  </si>
  <si>
    <r>
      <t xml:space="preserve"> </t>
    </r>
    <r>
      <rPr>
        <b/>
        <sz val="12"/>
        <color theme="1"/>
        <rFont val="Calibri Light"/>
        <family val="2"/>
        <scheme val="major"/>
      </rPr>
      <t xml:space="preserve">ME-31- </t>
    </r>
    <r>
      <rPr>
        <sz val="12"/>
        <color theme="1"/>
        <rFont val="Calibri Light"/>
        <family val="2"/>
        <scheme val="major"/>
      </rPr>
      <t>Fortalecer el proceso de articulación y/o integración entre las IEM (Instituciones de Educación Media) y la ETITC.</t>
    </r>
  </si>
  <si>
    <r>
      <rPr>
        <b/>
        <sz val="12"/>
        <color theme="1"/>
        <rFont val="Calibri Light"/>
        <family val="2"/>
        <scheme val="major"/>
      </rPr>
      <t xml:space="preserve">ME-32 - </t>
    </r>
    <r>
      <rPr>
        <sz val="12"/>
        <color theme="1"/>
        <rFont val="Calibri Light"/>
        <family val="2"/>
        <scheme val="major"/>
      </rPr>
      <t xml:space="preserve">Fortalecer el modelo educativo del bachillerato que permita aumentar cobertura, favorecer la permanencia y continuidad en la institución </t>
    </r>
  </si>
  <si>
    <r>
      <rPr>
        <b/>
        <sz val="12"/>
        <rFont val="Calibri Light"/>
        <family val="2"/>
        <scheme val="major"/>
      </rPr>
      <t xml:space="preserve">ME-33- </t>
    </r>
    <r>
      <rPr>
        <sz val="12"/>
        <rFont val="Calibri Light"/>
        <family val="2"/>
        <scheme val="major"/>
      </rPr>
      <t xml:space="preserve">Promover la estrategia de articulación </t>
    </r>
    <r>
      <rPr>
        <b/>
        <sz val="12"/>
        <rFont val="Calibri Light"/>
        <family val="2"/>
        <scheme val="major"/>
      </rPr>
      <t xml:space="preserve"> </t>
    </r>
    <r>
      <rPr>
        <sz val="12"/>
        <color rgb="FFFF0000"/>
        <rFont val="Calibri Light"/>
        <family val="2"/>
        <scheme val="major"/>
      </rPr>
      <t>"</t>
    </r>
    <r>
      <rPr>
        <sz val="12"/>
        <rFont val="Calibri Light"/>
        <family val="2"/>
        <scheme val="major"/>
      </rPr>
      <t>de tu escuela a mi escuela y a mi universidad</t>
    </r>
    <r>
      <rPr>
        <sz val="12"/>
        <color rgb="FFFF0000"/>
        <rFont val="Calibri Light"/>
        <family val="2"/>
        <scheme val="major"/>
      </rPr>
      <t>"</t>
    </r>
    <r>
      <rPr>
        <sz val="12"/>
        <rFont val="Calibri Light"/>
        <family val="2"/>
        <scheme val="major"/>
      </rPr>
      <t>.</t>
    </r>
  </si>
  <si>
    <r>
      <rPr>
        <b/>
        <sz val="12"/>
        <color theme="1"/>
        <rFont val="Calibri Light"/>
        <family val="2"/>
        <scheme val="major"/>
      </rPr>
      <t xml:space="preserve">PE-16- </t>
    </r>
    <r>
      <rPr>
        <sz val="12"/>
        <color theme="1"/>
        <rFont val="Calibri Light"/>
        <family val="2"/>
        <scheme val="major"/>
      </rPr>
      <t xml:space="preserve"> Desarrollo integral y transformación social de la comunidad: bienestar comprometido con la permanencia</t>
    </r>
  </si>
  <si>
    <r>
      <rPr>
        <b/>
        <sz val="12"/>
        <rFont val="Calibri Light"/>
        <family val="2"/>
        <scheme val="major"/>
      </rPr>
      <t>ME-34-</t>
    </r>
    <r>
      <rPr>
        <sz val="12"/>
        <rFont val="Calibri Light"/>
        <family val="2"/>
        <scheme val="major"/>
      </rPr>
      <t xml:space="preserve"> Fortalecer el Programa de Atencion Básica Ampliada.</t>
    </r>
  </si>
  <si>
    <r>
      <rPr>
        <b/>
        <sz val="12"/>
        <color theme="1"/>
        <rFont val="Calibri Light"/>
        <family val="2"/>
        <scheme val="major"/>
      </rPr>
      <t>ME-35-</t>
    </r>
    <r>
      <rPr>
        <sz val="12"/>
        <color theme="1"/>
        <rFont val="Calibri Light"/>
        <family val="2"/>
        <scheme val="major"/>
      </rPr>
      <t>Formular e implementar el</t>
    </r>
    <r>
      <rPr>
        <b/>
        <sz val="12"/>
        <color theme="1"/>
        <rFont val="Calibri Light"/>
        <family val="2"/>
        <scheme val="major"/>
      </rPr>
      <t xml:space="preserve"> </t>
    </r>
    <r>
      <rPr>
        <sz val="12"/>
        <color theme="1"/>
        <rFont val="Calibri Light"/>
        <family val="2"/>
        <scheme val="major"/>
      </rPr>
      <t>Sistema de Registro Único de Seguimiento de Información y Acompañamiento (RUSIA) de la comunidad educativa de la Institución.</t>
    </r>
  </si>
  <si>
    <r>
      <rPr>
        <b/>
        <sz val="12"/>
        <color theme="1"/>
        <rFont val="Calibri Light"/>
        <family val="2"/>
        <scheme val="major"/>
      </rPr>
      <t>ME-37-</t>
    </r>
    <r>
      <rPr>
        <sz val="12"/>
        <color theme="1"/>
        <rFont val="Calibri Light"/>
        <family val="2"/>
        <scheme val="major"/>
      </rPr>
      <t xml:space="preserve"> Implementar el Centro de Refuerzo Especializado Académico (CREA).</t>
    </r>
  </si>
  <si>
    <r>
      <rPr>
        <b/>
        <sz val="12"/>
        <color theme="1"/>
        <rFont val="Calibri Light"/>
        <family val="2"/>
        <scheme val="major"/>
      </rPr>
      <t xml:space="preserve">PE-17- </t>
    </r>
    <r>
      <rPr>
        <sz val="12"/>
        <color theme="1"/>
        <rFont val="Calibri Light"/>
        <family val="2"/>
        <scheme val="major"/>
      </rPr>
      <t xml:space="preserve"> Centro de Pensamiento y Desarrollo Tecnológico</t>
    </r>
  </si>
  <si>
    <r>
      <rPr>
        <b/>
        <sz val="12"/>
        <color theme="1"/>
        <rFont val="Calibri Light"/>
        <family val="2"/>
        <scheme val="major"/>
      </rPr>
      <t xml:space="preserve">ME-40- </t>
    </r>
    <r>
      <rPr>
        <sz val="12"/>
        <color theme="1"/>
        <rFont val="Calibri Light"/>
        <family val="2"/>
        <scheme val="major"/>
      </rPr>
      <t>Establecer la red institucional y de alianzas estrategicas del centro con los respectivos soportes que la respalden</t>
    </r>
  </si>
  <si>
    <r>
      <t>ME-41- F</t>
    </r>
    <r>
      <rPr>
        <sz val="12"/>
        <color theme="1"/>
        <rFont val="Calibri Light"/>
        <family val="2"/>
        <scheme val="major"/>
      </rPr>
      <t xml:space="preserve">ormular el plan de mejoramiento de acuerdo a los crirterios de MinCiencias con sus respectivos informes y análisis. </t>
    </r>
  </si>
  <si>
    <r>
      <t xml:space="preserve"> </t>
    </r>
    <r>
      <rPr>
        <b/>
        <sz val="12"/>
        <color theme="1"/>
        <rFont val="Calibri Light"/>
        <family val="2"/>
        <scheme val="major"/>
      </rPr>
      <t xml:space="preserve">PE-18- </t>
    </r>
    <r>
      <rPr>
        <sz val="12"/>
        <color theme="1"/>
        <rFont val="Calibri Light"/>
        <family val="2"/>
        <scheme val="major"/>
      </rPr>
      <t xml:space="preserve">Fortalecimiento permanente en Competencias en investigación, ciencia, tecnología e innovación en la ETITC   </t>
    </r>
  </si>
  <si>
    <r>
      <rPr>
        <b/>
        <sz val="12"/>
        <rFont val="Calibri Light"/>
        <family val="2"/>
        <scheme val="major"/>
      </rPr>
      <t xml:space="preserve">ME-43- </t>
    </r>
    <r>
      <rPr>
        <sz val="12"/>
        <rFont val="Calibri Light"/>
        <family val="2"/>
        <scheme val="major"/>
      </rPr>
      <t xml:space="preserve">Diseñar  e implementar  un Programa de capacitación permanente para la Investigación, Ciencia, Tecnología e Innovación y de fortalecimiento de la investigación en la ETITC. </t>
    </r>
  </si>
  <si>
    <r>
      <rPr>
        <b/>
        <sz val="12"/>
        <rFont val="Calibri Light"/>
        <family val="2"/>
        <scheme val="major"/>
      </rPr>
      <t>ME-44-</t>
    </r>
    <r>
      <rPr>
        <sz val="12"/>
        <rFont val="Calibri Light"/>
        <family val="2"/>
        <scheme val="major"/>
      </rPr>
      <t xml:space="preserve"> Diseñar  e implementar  un Programa de fortalecimiento de grupos de investigación y ampliación de las modalidades de investigación.</t>
    </r>
  </si>
  <si>
    <r>
      <rPr>
        <b/>
        <sz val="12"/>
        <color theme="1"/>
        <rFont val="Calibri Light"/>
        <family val="2"/>
        <scheme val="major"/>
      </rPr>
      <t xml:space="preserve"> PE-19</t>
    </r>
    <r>
      <rPr>
        <sz val="12"/>
        <color theme="1"/>
        <rFont val="Calibri Light"/>
        <family val="2"/>
        <scheme val="major"/>
      </rPr>
      <t xml:space="preserve">- Innovación para el </t>
    </r>
    <r>
      <rPr>
        <sz val="12"/>
        <color rgb="FFFF0000"/>
        <rFont val="Calibri Light"/>
        <family val="2"/>
        <scheme val="major"/>
      </rPr>
      <t xml:space="preserve"> </t>
    </r>
    <r>
      <rPr>
        <sz val="12"/>
        <color theme="1"/>
        <rFont val="Calibri Light"/>
        <family val="2"/>
        <scheme val="major"/>
      </rPr>
      <t>Fortalecimiento Institucional y el Desarrollo Social.</t>
    </r>
  </si>
  <si>
    <r>
      <rPr>
        <b/>
        <sz val="12"/>
        <color theme="1"/>
        <rFont val="Calibri Light"/>
        <family val="2"/>
        <scheme val="major"/>
      </rPr>
      <t xml:space="preserve">ME-45 -  </t>
    </r>
    <r>
      <rPr>
        <sz val="12"/>
        <color theme="1"/>
        <rFont val="Calibri Light"/>
        <family val="2"/>
        <scheme val="major"/>
      </rPr>
      <t>Implementar programa de transferencia de conocimiento (Fortalecer la visibilidad e impacto del conocimiento según los resultados de investigación generado por la actividad científica, tecnológica, académica, social e industrial de la ETITC).</t>
    </r>
  </si>
  <si>
    <r>
      <rPr>
        <b/>
        <sz val="12"/>
        <color theme="1"/>
        <rFont val="Calibri Light"/>
        <family val="2"/>
        <scheme val="major"/>
      </rPr>
      <t>ME-46</t>
    </r>
    <r>
      <rPr>
        <sz val="12"/>
        <color theme="1"/>
        <rFont val="Calibri Light"/>
        <family val="2"/>
        <scheme val="major"/>
      </rPr>
      <t xml:space="preserve">- Implementar el programa Incubadora tecnológica: Identificación y proyección de productos de investigación con potencial tecnológico y empresarial (spin-off, star-up, patentes...).  </t>
    </r>
  </si>
  <si>
    <r>
      <rPr>
        <b/>
        <sz val="12"/>
        <rFont val="Calibri Light"/>
        <family val="2"/>
        <scheme val="major"/>
      </rPr>
      <t>ME-47-</t>
    </r>
    <r>
      <rPr>
        <sz val="12"/>
        <rFont val="Calibri Light"/>
        <family val="2"/>
        <scheme val="major"/>
      </rPr>
      <t xml:space="preserve"> Fortalecer las redes de innovación y alianzas estratégicas de cooperación con otros actores del Sistema Nacional de Ciencia Tecnología e Innovación</t>
    </r>
    <r>
      <rPr>
        <sz val="12"/>
        <color theme="1"/>
        <rFont val="Calibri Light"/>
        <family val="2"/>
        <scheme val="major"/>
      </rPr>
      <t xml:space="preserve"> – SNCTI, sector público, privado</t>
    </r>
    <r>
      <rPr>
        <sz val="12"/>
        <rFont val="Calibri Light"/>
        <family val="2"/>
        <scheme val="major"/>
      </rPr>
      <t xml:space="preserve"> y academia para actividades de Investigación, Desarrollo e Innovación - I+D+i.</t>
    </r>
  </si>
  <si>
    <r>
      <rPr>
        <b/>
        <sz val="12"/>
        <color theme="1"/>
        <rFont val="Calibri Light"/>
        <family val="2"/>
        <scheme val="major"/>
      </rPr>
      <t xml:space="preserve">ME-48- </t>
    </r>
    <r>
      <rPr>
        <sz val="12"/>
        <color theme="1"/>
        <rFont val="Calibri Light"/>
        <family val="2"/>
        <scheme val="major"/>
      </rPr>
      <t xml:space="preserve">Diseñar y estructurar el Observatorio Tecnológico y de Innovación de la ETITC. </t>
    </r>
  </si>
  <si>
    <r>
      <rPr>
        <b/>
        <sz val="12"/>
        <rFont val="Calibri Light"/>
        <family val="2"/>
        <scheme val="major"/>
      </rPr>
      <t>ME-49-</t>
    </r>
    <r>
      <rPr>
        <sz val="12"/>
        <rFont val="Calibri Light"/>
        <family val="2"/>
        <scheme val="major"/>
      </rPr>
      <t xml:space="preserve"> Gestionar  y crear el Proyecto Editorial de la Escuela Tecnológica Instituto Técnico Central</t>
    </r>
  </si>
  <si>
    <r>
      <rPr>
        <b/>
        <sz val="12"/>
        <rFont val="Calibri Light"/>
        <family val="2"/>
        <scheme val="major"/>
      </rPr>
      <t xml:space="preserve">PE-20- </t>
    </r>
    <r>
      <rPr>
        <sz val="12"/>
        <rFont val="Calibri Light"/>
        <family val="2"/>
        <scheme val="major"/>
      </rPr>
      <t xml:space="preserve">Centro de Capacitación Industrial </t>
    </r>
    <r>
      <rPr>
        <strike/>
        <sz val="12"/>
        <rFont val="Calibri Light"/>
        <family val="2"/>
        <scheme val="major"/>
      </rPr>
      <t xml:space="preserve"> </t>
    </r>
    <r>
      <rPr>
        <sz val="12"/>
        <rFont val="Calibri Light"/>
        <family val="2"/>
        <scheme val="major"/>
      </rPr>
      <t>como espacio de cualificación  para la empleabilidad a inmediato plazo.</t>
    </r>
  </si>
  <si>
    <r>
      <rPr>
        <b/>
        <sz val="12"/>
        <color theme="1"/>
        <rFont val="Calibri Light"/>
        <family val="2"/>
        <scheme val="major"/>
      </rPr>
      <t xml:space="preserve">ME-50- </t>
    </r>
    <r>
      <rPr>
        <sz val="12"/>
        <color theme="1"/>
        <rFont val="Calibri Light"/>
        <family val="2"/>
        <scheme val="major"/>
      </rPr>
      <t xml:space="preserve">Consolidar y fortalecer el vínculo entre empresa, estado - academia ETITC
</t>
    </r>
  </si>
  <si>
    <r>
      <rPr>
        <b/>
        <sz val="12"/>
        <color theme="1"/>
        <rFont val="Calibri Light"/>
        <family val="2"/>
        <scheme val="major"/>
      </rPr>
      <t xml:space="preserve">ME-51.- </t>
    </r>
    <r>
      <rPr>
        <sz val="12"/>
        <color theme="1"/>
        <rFont val="Calibri Light"/>
        <family val="2"/>
        <scheme val="major"/>
      </rPr>
      <t>Gestionar la oferta de asignaturas para procesos de cualificación como herrramienta al mundo laboral y/o homologación e inserción en la educación Superior</t>
    </r>
  </si>
  <si>
    <r>
      <rPr>
        <b/>
        <sz val="12"/>
        <color theme="1"/>
        <rFont val="Calibri Light"/>
        <family val="2"/>
        <scheme val="major"/>
      </rPr>
      <t xml:space="preserve">ME-52- </t>
    </r>
    <r>
      <rPr>
        <sz val="12"/>
        <color theme="1"/>
        <rFont val="Calibri Light"/>
        <family val="2"/>
        <scheme val="major"/>
      </rPr>
      <t>Diseñar y estructurar oferta de articulación</t>
    </r>
  </si>
  <si>
    <r>
      <rPr>
        <b/>
        <sz val="12"/>
        <color theme="1"/>
        <rFont val="Calibri Light"/>
        <family val="2"/>
        <scheme val="major"/>
      </rPr>
      <t>ME-53-</t>
    </r>
    <r>
      <rPr>
        <sz val="12"/>
        <color theme="1"/>
        <rFont val="Calibri Light"/>
        <family val="2"/>
        <scheme val="major"/>
      </rPr>
      <t xml:space="preserve"> Identificar capacidades institucionales</t>
    </r>
  </si>
  <si>
    <r>
      <rPr>
        <b/>
        <sz val="12"/>
        <rFont val="Calibri Light"/>
        <family val="2"/>
        <scheme val="major"/>
      </rPr>
      <t xml:space="preserve">PE-21- </t>
    </r>
    <r>
      <rPr>
        <sz val="12"/>
        <rFont val="Calibri Light"/>
        <family val="2"/>
        <scheme val="major"/>
      </rPr>
      <t>Proyección Social más allá de las fronteras</t>
    </r>
  </si>
  <si>
    <r>
      <rPr>
        <b/>
        <sz val="12"/>
        <color theme="1"/>
        <rFont val="Calibri Light"/>
        <family val="2"/>
        <scheme val="major"/>
      </rPr>
      <t xml:space="preserve">ME-54- </t>
    </r>
    <r>
      <rPr>
        <sz val="12"/>
        <color theme="1"/>
        <rFont val="Calibri Light"/>
        <family val="2"/>
        <scheme val="major"/>
      </rPr>
      <t>Estructurar programa de oferta de servicios</t>
    </r>
    <r>
      <rPr>
        <sz val="12"/>
        <color rgb="FFFF0000"/>
        <rFont val="Calibri Light"/>
        <family val="2"/>
        <scheme val="major"/>
      </rPr>
      <t xml:space="preserve"> </t>
    </r>
    <r>
      <rPr>
        <sz val="12"/>
        <color theme="1"/>
        <rFont val="Calibri Light"/>
        <family val="2"/>
        <scheme val="major"/>
      </rPr>
      <t>proyección social</t>
    </r>
  </si>
  <si>
    <r>
      <rPr>
        <b/>
        <sz val="12"/>
        <color theme="1"/>
        <rFont val="Calibri Light"/>
        <family val="2"/>
        <scheme val="major"/>
      </rPr>
      <t xml:space="preserve">ME-55- </t>
    </r>
    <r>
      <rPr>
        <sz val="12"/>
        <color theme="1"/>
        <rFont val="Calibri Light"/>
        <family val="2"/>
        <scheme val="major"/>
      </rPr>
      <t>Realizar convenios que permitan la participación en convocatorias que den respuesta a comunidades vulnerables.</t>
    </r>
  </si>
  <si>
    <r>
      <rPr>
        <b/>
        <sz val="12"/>
        <color theme="1"/>
        <rFont val="Calibri Light"/>
        <family val="2"/>
        <scheme val="major"/>
      </rPr>
      <t xml:space="preserve">PE-22 </t>
    </r>
    <r>
      <rPr>
        <sz val="12"/>
        <color theme="1"/>
        <rFont val="Calibri Light"/>
        <family val="2"/>
        <scheme val="major"/>
      </rPr>
      <t xml:space="preserve">Política institucional ambiental en la ETITC alineada al Sistema de Gestión Ambiental </t>
    </r>
  </si>
  <si>
    <r>
      <rPr>
        <b/>
        <sz val="12"/>
        <color theme="1"/>
        <rFont val="Calibri Light"/>
        <family val="2"/>
        <scheme val="major"/>
      </rPr>
      <t xml:space="preserve">ME-56- </t>
    </r>
    <r>
      <rPr>
        <sz val="12"/>
        <color theme="1"/>
        <rFont val="Calibri Light"/>
        <family val="2"/>
        <scheme val="major"/>
      </rPr>
      <t xml:space="preserve">Implementar una </t>
    </r>
    <r>
      <rPr>
        <sz val="12"/>
        <color rgb="FFFF0000"/>
        <rFont val="Calibri Light"/>
        <family val="2"/>
        <scheme val="major"/>
      </rPr>
      <t xml:space="preserve"> </t>
    </r>
    <r>
      <rPr>
        <sz val="12"/>
        <color theme="1"/>
        <rFont val="Calibri Light"/>
        <family val="2"/>
        <scheme val="major"/>
      </rPr>
      <t>política ambiental bajo consideraciones de sostenibilidad.</t>
    </r>
  </si>
  <si>
    <r>
      <rPr>
        <b/>
        <sz val="12"/>
        <color theme="1"/>
        <rFont val="Calibri Light"/>
        <family val="2"/>
        <scheme val="major"/>
      </rPr>
      <t xml:space="preserve">PE-23- </t>
    </r>
    <r>
      <rPr>
        <sz val="12"/>
        <color theme="1"/>
        <rFont val="Calibri Light"/>
        <family val="2"/>
        <scheme val="major"/>
      </rPr>
      <t xml:space="preserve">La catedra institucional de la Escuela </t>
    </r>
  </si>
  <si>
    <r>
      <rPr>
        <b/>
        <sz val="12"/>
        <color theme="1"/>
        <rFont val="Calibri Light"/>
        <family val="2"/>
        <scheme val="major"/>
      </rPr>
      <t xml:space="preserve">ME-57- </t>
    </r>
    <r>
      <rPr>
        <sz val="12"/>
        <color theme="1"/>
        <rFont val="Calibri Light"/>
        <family val="2"/>
        <scheme val="major"/>
      </rPr>
      <t>Diseñar e implementar  la catedra ETITC</t>
    </r>
  </si>
  <si>
    <r>
      <rPr>
        <b/>
        <sz val="12"/>
        <color theme="1"/>
        <rFont val="Calibri Light"/>
        <family val="2"/>
        <scheme val="major"/>
      </rPr>
      <t xml:space="preserve">PE-24- </t>
    </r>
    <r>
      <rPr>
        <sz val="12"/>
        <color theme="1"/>
        <rFont val="Calibri Light"/>
        <family val="2"/>
        <scheme val="major"/>
      </rPr>
      <t xml:space="preserve">Optimización en el consumo de energía eléctrica y uso de energías alternativas. 
</t>
    </r>
  </si>
  <si>
    <r>
      <rPr>
        <b/>
        <sz val="12"/>
        <color theme="1"/>
        <rFont val="Calibri Light"/>
        <family val="2"/>
        <scheme val="major"/>
      </rPr>
      <t>ME-58-</t>
    </r>
    <r>
      <rPr>
        <sz val="12"/>
        <color theme="1"/>
        <rFont val="Calibri Light"/>
        <family val="2"/>
        <scheme val="major"/>
      </rPr>
      <t xml:space="preserve"> Lograr el</t>
    </r>
    <r>
      <rPr>
        <b/>
        <sz val="12"/>
        <color theme="1"/>
        <rFont val="Calibri Light"/>
        <family val="2"/>
        <scheme val="major"/>
      </rPr>
      <t xml:space="preserve"> </t>
    </r>
    <r>
      <rPr>
        <sz val="12"/>
        <color theme="1"/>
        <rFont val="Calibri Light"/>
        <family val="2"/>
        <scheme val="major"/>
      </rPr>
      <t xml:space="preserve">Diez por ciento (10%) de ahorro energético.
</t>
    </r>
  </si>
  <si>
    <r>
      <rPr>
        <b/>
        <sz val="12"/>
        <color theme="1"/>
        <rFont val="Calibri Light"/>
        <family val="2"/>
        <scheme val="major"/>
      </rPr>
      <t xml:space="preserve">ME-59 </t>
    </r>
    <r>
      <rPr>
        <sz val="12"/>
        <color theme="1"/>
        <rFont val="Calibri Light"/>
        <family val="2"/>
        <scheme val="major"/>
      </rPr>
      <t xml:space="preserve">Implementar el programa de racionalización de consumo de papel
</t>
    </r>
  </si>
  <si>
    <r>
      <rPr>
        <b/>
        <sz val="12"/>
        <color theme="1"/>
        <rFont val="Calibri Light"/>
        <family val="2"/>
        <scheme val="major"/>
      </rPr>
      <t>ME-60</t>
    </r>
    <r>
      <rPr>
        <sz val="12"/>
        <color theme="1"/>
        <rFont val="Calibri Light"/>
        <family val="2"/>
        <scheme val="major"/>
      </rPr>
      <t>- Realizar la adecuada disposición de todos los residuos producidos en el área de infraestructura, talleres y laboratorios.</t>
    </r>
  </si>
  <si>
    <r>
      <rPr>
        <b/>
        <sz val="12"/>
        <color theme="1"/>
        <rFont val="Calibri Light"/>
        <family val="2"/>
        <scheme val="major"/>
      </rPr>
      <t>PE-25-</t>
    </r>
    <r>
      <rPr>
        <sz val="12"/>
        <color theme="1"/>
        <rFont val="Calibri Light"/>
        <family val="2"/>
        <scheme val="major"/>
      </rPr>
      <t xml:space="preserve"> Diseño e Implementación de espacios de “Concepto verde” que mejoren la vida académica en las sedes de la ETITC.
</t>
    </r>
  </si>
  <si>
    <r>
      <rPr>
        <b/>
        <sz val="12"/>
        <color theme="1"/>
        <rFont val="Calibri Light"/>
        <family val="2"/>
        <scheme val="major"/>
      </rPr>
      <t>ME-61-</t>
    </r>
    <r>
      <rPr>
        <sz val="12"/>
        <color theme="1"/>
        <rFont val="Calibri Light"/>
        <family val="2"/>
        <scheme val="major"/>
      </rPr>
      <t xml:space="preserve"> Adecuar espaciós verdes verticales y horizontales.</t>
    </r>
  </si>
  <si>
    <r>
      <rPr>
        <b/>
        <sz val="12"/>
        <color theme="1"/>
        <rFont val="Calibri Light"/>
        <family val="2"/>
        <scheme val="major"/>
      </rPr>
      <t xml:space="preserve">PE-26- </t>
    </r>
    <r>
      <rPr>
        <sz val="12"/>
        <color theme="1"/>
        <rFont val="Calibri Light"/>
        <family val="2"/>
        <scheme val="major"/>
      </rPr>
      <t xml:space="preserve">Actualización de la infraestructura física, cumpliendo normativas aplicables y generando espacios adecuados para el desarrollo de actividades académicas y de bienestar en un el marco  de la sostenibilidad
</t>
    </r>
  </si>
  <si>
    <r>
      <rPr>
        <b/>
        <sz val="12"/>
        <color theme="1"/>
        <rFont val="Calibri Light"/>
        <family val="2"/>
        <scheme val="major"/>
      </rPr>
      <t xml:space="preserve">ME-62- </t>
    </r>
    <r>
      <rPr>
        <sz val="12"/>
        <color theme="1"/>
        <rFont val="Calibri Light"/>
        <family val="2"/>
        <scheme val="major"/>
      </rPr>
      <t>Adelantar el 50% del reforzamiento estructural de la sede principal.</t>
    </r>
  </si>
  <si>
    <r>
      <rPr>
        <b/>
        <sz val="12"/>
        <color theme="1"/>
        <rFont val="Calibri Light"/>
        <family val="2"/>
        <scheme val="major"/>
      </rPr>
      <t>ME-63-</t>
    </r>
    <r>
      <rPr>
        <sz val="12"/>
        <color theme="1"/>
        <rFont val="Calibri Light"/>
        <family val="2"/>
        <scheme val="major"/>
      </rPr>
      <t xml:space="preserve"> Construir espacios adecuados para la ubicación del gimnasio y áreas para desarrollo de actividades de bienestar estudiantil. (Administrativos y docentes)</t>
    </r>
  </si>
  <si>
    <r>
      <rPr>
        <b/>
        <sz val="12"/>
        <color theme="1"/>
        <rFont val="Calibri Light"/>
        <family val="2"/>
        <scheme val="major"/>
      </rPr>
      <t>ME-64-</t>
    </r>
    <r>
      <rPr>
        <sz val="12"/>
        <color theme="1"/>
        <rFont val="Calibri Light"/>
        <family val="2"/>
        <scheme val="major"/>
      </rPr>
      <t xml:space="preserve"> Contar con un sistema control de acceso para la sede principal.</t>
    </r>
  </si>
  <si>
    <r>
      <rPr>
        <b/>
        <sz val="12"/>
        <color theme="1"/>
        <rFont val="Calibri Light"/>
        <family val="2"/>
        <scheme val="major"/>
      </rPr>
      <t xml:space="preserve">ME-65- </t>
    </r>
    <r>
      <rPr>
        <sz val="12"/>
        <color theme="1"/>
        <rFont val="Calibri Light"/>
        <family val="2"/>
        <scheme val="major"/>
      </rPr>
      <t>Adecuación completa de la sede de la calle 18.</t>
    </r>
  </si>
  <si>
    <r>
      <rPr>
        <b/>
        <sz val="12"/>
        <color theme="1"/>
        <rFont val="Calibri Light"/>
        <family val="2"/>
        <scheme val="major"/>
      </rPr>
      <t>ME-66-</t>
    </r>
    <r>
      <rPr>
        <sz val="12"/>
        <color theme="1"/>
        <rFont val="Calibri Light"/>
        <family val="2"/>
        <scheme val="major"/>
      </rPr>
      <t xml:space="preserve"> Adaptación progresiva de la planta física para implementar la normativa de movilidad reducida.</t>
    </r>
  </si>
  <si>
    <r>
      <rPr>
        <b/>
        <sz val="12"/>
        <color theme="1"/>
        <rFont val="Calibri Light"/>
        <family val="2"/>
        <scheme val="major"/>
      </rPr>
      <t xml:space="preserve">ME-67- </t>
    </r>
    <r>
      <rPr>
        <sz val="12"/>
        <color theme="1"/>
        <rFont val="Calibri Light"/>
        <family val="2"/>
        <scheme val="major"/>
      </rPr>
      <t>Optimización de la oferta de parqueaderos en la sede central.</t>
    </r>
  </si>
  <si>
    <r>
      <t xml:space="preserve">ME -68 - </t>
    </r>
    <r>
      <rPr>
        <sz val="12"/>
        <color theme="1"/>
        <rFont val="Calibri Light"/>
        <family val="2"/>
        <scheme val="major"/>
      </rPr>
      <t>Gestionar las Dotaciones de las instalaciones y sede principal para  la permanencia y aumento de la oferta.</t>
    </r>
  </si>
  <si>
    <r>
      <rPr>
        <b/>
        <sz val="12"/>
        <rFont val="Calibri Light"/>
        <family val="2"/>
        <scheme val="major"/>
      </rPr>
      <t xml:space="preserve">PE-27-   </t>
    </r>
    <r>
      <rPr>
        <sz val="12"/>
        <rFont val="Calibri Light"/>
        <family val="2"/>
        <scheme val="major"/>
      </rPr>
      <t xml:space="preserve">Diseñar y ofertar nuevos programas de pregrado con alta pertinencia regional rural
</t>
    </r>
  </si>
  <si>
    <r>
      <t>ME-69-</t>
    </r>
    <r>
      <rPr>
        <sz val="12"/>
        <rFont val="Calibri Light"/>
        <family val="2"/>
        <scheme val="major"/>
      </rPr>
      <t xml:space="preserve"> Estructurar y gestionar el registro de Pregrado en Ingeniería Agrícola por ciclos.</t>
    </r>
  </si>
  <si>
    <r>
      <rPr>
        <b/>
        <sz val="12"/>
        <rFont val="Calibri Light"/>
        <family val="2"/>
        <scheme val="major"/>
      </rPr>
      <t xml:space="preserve">ME-70-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Ambiental por ciclos.</t>
    </r>
  </si>
  <si>
    <r>
      <rPr>
        <b/>
        <sz val="12"/>
        <rFont val="Calibri Light"/>
        <family val="2"/>
        <scheme val="major"/>
      </rPr>
      <t xml:space="preserve">ME-71-  </t>
    </r>
    <r>
      <rPr>
        <sz val="12"/>
        <rFont val="Calibri Light"/>
        <family val="2"/>
        <scheme val="major"/>
      </rPr>
      <t xml:space="preserve">Estructurar  y gestionar el registro de  </t>
    </r>
    <r>
      <rPr>
        <b/>
        <sz val="12"/>
        <rFont val="Calibri Light"/>
        <family val="2"/>
        <scheme val="major"/>
      </rPr>
      <t xml:space="preserve"> </t>
    </r>
    <r>
      <rPr>
        <sz val="12"/>
        <rFont val="Calibri Light"/>
        <family val="2"/>
        <scheme val="major"/>
      </rPr>
      <t>Pregrado en Ingeniería de energías por ciclos.</t>
    </r>
  </si>
  <si>
    <t>Taller de Calidad de Energía, Baja tensión: Mantenimiento de equipos: calibracion equipos de medicion, Analizadores de red, Multimetros, Pinzas amperímetricas, Transductores de corriente,  Osciloscopios
-Adquisición de insumos</t>
  </si>
  <si>
    <t>Mantenimiento realizado</t>
  </si>
  <si>
    <t>Mantenimiento realizado y elementos adquiridos</t>
  </si>
  <si>
    <t>Ejecución contractual</t>
  </si>
  <si>
    <t>Mantenimiento realizado
'-Elementos adquiridos  
-Acta de inicio de contrato Prestación de Servicios</t>
  </si>
  <si>
    <t>-Cabinas de soldadura con iluminacion, soporte para equipos y mesa de soldadura, para  ubicar equipos que no se encuentra en uso.</t>
  </si>
  <si>
    <t>-Plegadora de tornillo de bola CNC, para modernizar el proceso de doblado y plegado a su vez que se deja de maquinaria obsoleta de mas de 60 años.</t>
  </si>
  <si>
    <t>-Equipo laser para proceso de soldadura y limpieza de materiales, para la innovacion en nuevas tecnologias en procesos de soldadura e impementacion de equipos de limpieza en materiales corrosivos.</t>
  </si>
  <si>
    <t>-Equipos de simulacion de procesos de soldadura, para minimizar el uso de recursos y el impacto ambiental que generan la practica.
-Sistema de extraccion de humos y gases producidos por las practicas de soldadura, para mejorar el entorno de las practicas academico-tecnicas.</t>
  </si>
  <si>
    <t xml:space="preserve">Elementos adquiridos  </t>
  </si>
  <si>
    <t xml:space="preserve">Taller de electrónica
-Adquisición de insumos de electrónica como base, para la realización de clases teorico-practicas de IBTI y PES del taller de electrónica.
-Prestación de servicios para la calibración  y trazabilidad certificada  por ONAC de los equipos del taller de Electrónica.
-Prestación de servicios para el mantenimiento 
preventivo y correctivo de los equipos del taller de
electrónica.
-Compra-Venta de consolas de alimentación tipo panel para adquisición de datos para proyectos en electrónica.
-Capacitación en manejo de herramientas técnologicas e instrumentación en equipos de electrónica.
-Creación de perfil asistencial (Ingeniero Junior) para el manejo y administración del software de mantenimiento Mantum para el área de talleres y laboratorios.
</t>
  </si>
  <si>
    <t xml:space="preserve">Laboratorio de Física y Química
- Reactivos para análisis de laboratorio, vidrieria , tubos , probetas , vasos erlenmeyers,pipetas, entre otros.
- Mantenimientos, fuentes, multimetos microscopios , balanzas generador bander graff mufla , hornos
-Cabina de extraccion , mufla, horno, espectrofotometro, microscopio digital ,rotavaporador,funtes multimetros, balanzas, cubetas de hondas ,plancha de calantamiento  con agitacion manometros </t>
  </si>
  <si>
    <t>Taller de mecánica industrial
Mantenimiento a las maquinas en CNC
Nuevos computadores de alta capacidad para la sala de CNC
Tornos Pinacho MODELOS ML 325 https://www.pinachocnc.com/product/pinacho-ml-325x2000-3/</t>
  </si>
  <si>
    <t xml:space="preserve">Taller de fundición
-Platilona en barra de 500gr (15)
-Visores para careta de esmerilar (Mantenimiento preventivo y correctivo)
-Guantes de carnaza sencillo por par (50)
-Juego De 61 Puntas Taladro Atornillar Largo 1pg Truper (1)
-Acople Rápido Hembra Para Compresor 1/4 (15)
-Conector Rápido De Latón De 1/4 Npt Para Compresor, Macho (15)
-Acople Rápido Para Manguera De 1/4 (15)
-Acople Union  Manguera  1/4 (30)
-Abrazadera Metálica 3/4 19.05mm X 100 Unds (1)
-Báscula Gramera Digital De 10 Kilos Electronica Portable (5)
-Báscula Plegable 200 Kilos (2)
-Juego De Fresas De Carburo Jestuous 1/4 Pulgada De Diametro (3)
-Grata de copa, alambre grueso, calibre 0.3 mm 1-3/4  (50)
-GRATA DE LIJA G60 ESPIGO DE 1/4 (150)
-Pirometro tipo S (1)
-Termocuplas 12" (100)
-Máquina tirituradora de aluminio y acero (1)
-Chatarra de Aluminio (1)
-Mantenimiento de cuba de aluminio (1)
-Matenimiento cuba de acero (1)
</t>
  </si>
  <si>
    <t xml:space="preserve">Taller de motores
-Insumos y herramientas para el área de refrigeración y máquinas termicas para el correcto desarrollo de practicas en PES (25)
-Mantenimiento correctivo a equipos de refrigeración, para la correcta realización de prácticas en PES (10)
-Mantenimiento correctivo a equipos de refrigeración, para la correcta realización de prácticas en PES (2)
-Mantenimiento correctivo a equipos de máquinas termicas (calderas), para la correcta realización de prácticas en PES (1)
-Personal calificado y competente para el area de motores en el horario de IBTI (1)
-Equipo para transporte de dron, para facil molización del elemento
</t>
  </si>
  <si>
    <t xml:space="preserve">Laboratorio de Industria 4.
ASUS ROG Zephyrus M16 (2)
- Sistema Operativo: Windows 11 Pro
- Memoria RAM: DDR5 32GB
- Alamcenamiento 1TB
- Tarjeta Grafica: NVIDIA GeForce RTX 3060
- Procesador: 12th Gen Intel® Core™ i7-12700H Processor 2.3 GHz
Asus Rog Zephyrus Duo SE 15 (1)
- Sistema Operativo: Windows 11 Pro
- Memoria RAM: DDR4 32GB
- Almacenamiento: 1TB
- Tarjeta Grafica: NVIDIA® GeForce RTX™ 3080 Laptop GPU
- Procesador: AMD Ryzen™ 9 5900HX Mobile 8-core/16-thread
HTC VIVE Pro 2 Kit (2)
- Sensores: SteamVR Tracking 2.0, sensor G, giroscopio, proximidad, sensor IPD
- Controlador: trackpad multifunción, botones de agarre, gatillo de dos etapas, botón de sistema, botón de menú
Oculus Quest 2 256GB (1)
- Resolución 1920 x 1832 por ojo
- Wi-Fi 6
- Bluetooth 5.1
- Almacenamiento 256GB
- Altavoces 3D Integrados
- Panel LCD
Tracker Vive Htc (2)
- Modelo: 99HANL002-00
- Contenido adicional: 1 Base y 1 Cable micro USB
Cable Matters Adaptador Mini (3)
- Adaptador de cable Mini DisplayPort 1.4 a DisplayPort 1.4
- Tipo: Hembra a macho
- Resolucion: 4K a 120 Hz
- Compatible con Thunderbolt y Thunderbolt 2
Adaptador USB C a DisplayPort (3)
Extension Skywin Para Htc Vive Pro (2)
- Tamaño: 20 m
- Compatible con HTC Vive Pro
</t>
  </si>
  <si>
    <t xml:space="preserve">Laboratorio de Sistemas
-Ponchadora RJ45 (1)
-Ponchadora de Impacto
-Conector De Red Rj45 Bolsa 1000 Unidades Cat5
-Cable UTP Cat 5 0.5mm 100Mts Interior
-Kit Herramientas Para Pc Proskit Pk-2088a
-Sopladora - Aspiradora Para Computador </t>
  </si>
  <si>
    <r>
      <rPr>
        <b/>
        <sz val="10"/>
        <rFont val="Calibri"/>
        <family val="2"/>
        <scheme val="minor"/>
      </rPr>
      <t>Taller de electricidad</t>
    </r>
    <r>
      <rPr>
        <sz val="10"/>
        <rFont val="Calibri"/>
        <family val="2"/>
        <scheme val="minor"/>
      </rPr>
      <t xml:space="preserve">
-Adquisición de insumos de electricidad como base, para la realización de clases teorico-practicas de IBTI y PES del taller de electricidad J301 (3)</t>
    </r>
  </si>
  <si>
    <t>-Mantenimiento  preventivo y correctivo de los equipos del taller de
electricidad  J 301 (23)</t>
  </si>
  <si>
    <t>-Adquisición de EQUIPOS DIDACTICOS DE LORENZO (5)</t>
  </si>
  <si>
    <t>-Calibración y trazabilidad certificada por ONAC de los equipos de medicion del taller de electricidad J301 (175)</t>
  </si>
  <si>
    <t>Suministro de Insumos</t>
  </si>
  <si>
    <t>Taller de modelería y Fab Lab
-Maquinaria del area de modeleria y fablab (60)
-Adecuacion de salon para la puesta de puntos de red, puntos electricos, muebles, computadores para diseño. (1)
-Adecuacion de dos espacios para disponer como almacenes de insumos, dado que la parte de quimicos debe ir separada de los objetos inflamables. De tal manera que se pueda tener un registro mas riguroso del material a utilizar.(1)
-Impresoras 3D de plastico y metal, esferos de filamento, escaner 3D, cortadora laser de materiales blandos de gran formato, portatil de alto rendimiento para el escaner.(1)</t>
  </si>
  <si>
    <t xml:space="preserve">Taller de Diseño
Ejecutar proovedor para el mantenimiento de las impresoras semestralmente (6)
Compra de Nuevos equipos e Impresoras 3D (1)
Compra de computadores de escritorio que cumpla con las especificaciones para la instalacion de programas de diseño para aplicaciones con las impresoras 3D y de resina (3)
Compra de impresora multifuncional HP 533 (1)
Adquisicion de consumibles y ferreteria para el taller de diseño(1)
</t>
  </si>
  <si>
    <t xml:space="preserve">Taller de Automatización industrial
Repotenciacion de los bancos y transportabilidad entre sedes. Actualmente contamos con 10 bancos, los cuales se encuentran desactualizados tras casi 10 anos de servicio de los mismos. Se requiere una actualizacion de software y de hardware. 
En aras del desarrollo y actualizacion de equipos y extension de la oferta academica. Tambien de la modernizacion del laboratorio de electroneumatica. Se hace necesario la adquision de inicialmente 5 bancos FESTO TP101 Y TP102 para impartir  neumatica y electroneumatica basica. (5)
Se hace necesario la contratacion de personal para el laboratorio de national instrument, lego, neumatica, electroneumatica, automatizacion e hidraulica para el objeto del contrato ya que se han solicitado los espacios por parte de bachillerato. Siendo un incremento a la demanda de los laboratorios y sus mantenimientos respectivos (1)
Actulizacion de equipos de computo para llevar acabo las labores administrativas que conlleva el laboratorio, muebleria  de estante para la organizacion y optmizacion de espacios dentro del laboratorio y almacenes.
</t>
  </si>
  <si>
    <r>
      <rPr>
        <b/>
        <sz val="10"/>
        <rFont val="Calibri"/>
        <family val="2"/>
        <scheme val="minor"/>
      </rPr>
      <t>CDVE-Centro de Vehículos Eléctricos</t>
    </r>
    <r>
      <rPr>
        <sz val="10"/>
        <rFont val="Calibri"/>
        <family val="2"/>
        <scheme val="minor"/>
      </rPr>
      <t xml:space="preserve">
Laboratorio de Movilidad sostenible fase II</t>
    </r>
  </si>
  <si>
    <r>
      <rPr>
        <b/>
        <sz val="10"/>
        <rFont val="Calibri"/>
        <family val="2"/>
        <scheme val="minor"/>
      </rPr>
      <t>Eficiencia Energética</t>
    </r>
    <r>
      <rPr>
        <sz val="10"/>
        <rFont val="Calibri"/>
        <family val="2"/>
        <scheme val="minor"/>
      </rPr>
      <t xml:space="preserve">
Estudio Gases: Caracterización
Servicios de Asesoría</t>
    </r>
  </si>
  <si>
    <t>BIBLIOTECA</t>
  </si>
  <si>
    <t>RENOVACIÓN TEXTOS DIGITALES Y FISICOS PARA LA PLATAFORMA E-BOOK 7-24  -MC GRAW HILL-</t>
  </si>
  <si>
    <t xml:space="preserve">RENOVACIÓN TEXTOS DIGITALES Y FISICOS PARA LA PLATAFORMA E-BOOK 7-24  - EDITORIALES  ASOCIADAS A  -DIGITAL CONTENT- </t>
  </si>
  <si>
    <t xml:space="preserve">RENOVACIÓN SUSCRIPCIÓN PLATAFORMA VIRTUAL PRO </t>
  </si>
  <si>
    <t xml:space="preserve">RENOVACIÓN SUSCRIPCIÓN PLATAFORMA ACM (Association of Computing Machinery) </t>
  </si>
  <si>
    <t xml:space="preserve">RENOVACIÓN SUSCRIPCIÓN PLATAFORMA  E-Libro </t>
  </si>
  <si>
    <t xml:space="preserve">ADQUISICIÓN NUEVO SISTEMA DE SEGURIDAD RFID </t>
  </si>
  <si>
    <t>DIGITALIZACIÓN TESIS  AÑOS 1983-1999</t>
  </si>
  <si>
    <t>Elemento adquirido</t>
  </si>
  <si>
    <t>PARTICIPACION EN FERIAS INSTITUCIONALES Y EVENTOS ACADEMICOS</t>
  </si>
  <si>
    <t>VISITAS EMPRESARIALES E INSTITUCIONALES</t>
  </si>
  <si>
    <t>INSCRIPCIONES A CAPACITACION Y EVENTOS NACIONALES E INTERNACIONALES</t>
  </si>
  <si>
    <t>Actividades realizadas</t>
  </si>
  <si>
    <t>PRESTACION DE SERVICIOS PROFESIONALES PARA APOYAR LAS ACTIVIDADES DEL CENTRO DE EXTENSIÓN Y PROYECCIÓN SOCIAL COMO INSTRUCTOR DESARROLLANDO LA ASIGNATURA DE ORIENTACIÓN PROFESIONAL (36 HORAS) EN EL CURSO PRE INGENIERO DURANTE EL PRIMER SEMESTRE DE 2023</t>
  </si>
  <si>
    <t>PRESTACION DE SERVICIOS PROFESIONALES PARA APOYAR LAS ACTIVIDADES DEL CENTRO DE EXTENSIÓN Y PROYECCIÓN SOCIAL COMO INSTRUCTOR DESARROLLANDO LA ASIGNATURA DE DIBUJO TECNICO (54 HORAS) EN EL CURSO PRE INGENIERO DURANTE EL PRIMER SEMESTRE DE 2023</t>
  </si>
  <si>
    <t>PRESTACION DE SERVICIOS PROFESIONALES PARA APOYAR LAS ACTIVIDADES DEL CENTRO DE EXTENSIÓN Y PROYECCIÓN SOCIAL COMO INSTRUCTOR DESARROLLANDO LA ASIGNATURA DE COMUNICACIÓN ORAL Y ESCRITA (54 HORAS) EN EL CURSO PRE INGENIERO DURANTE EL PRIMER SEMESTRE DE 2023</t>
  </si>
  <si>
    <t>PRESTACION DE SERVICIOS PROFESIONALES PARA APOYAR LAS ACTIVIDADES DEL CENTRO DE EXTENSIÓN Y PROYECCIÓN SOCIAL COMO INSTRUCTOR DESARROLLANDO LA ASIGNATURA DE MATEMATICAS BASICAS (108 HORAS) EN EL CURSO PRE INGENIERO DURANTE EL PRIMER SEMESTRE DE 2023</t>
  </si>
  <si>
    <t>PRESTACION DE SERVICIOS PROFESIONALES PARA APOYAR LAS ACTIVIDADES DEL CENTRO DE EXTENSIÓN Y PROYECCIÓN SOCIAL COMO INSTRUCTOR DESARROLLANDO LA ASIGNATURA DE PRINCIPIOS DE FISICA (108 HORAS) EN EL CURSO PRE INGENIERO DURANTE EL PRIMER SEMESTRE DE 2023</t>
  </si>
  <si>
    <t>PRESTACION DE SERVICIOS PROFESIONALES PARA APOYAR LAS ACTIVIDADES DEL CENTRO DE EXTENSIÓN Y PROYECCIÓN SOCIAL COMO INSTRUCTOR DESARROLLANDO LA ASIGNATURA DE ORIENTACIÓN PROFESIONAL (36 HORAS) EN EL CURSO PRE INGENIERO DURANTE EL SEGUNDO SEMESTRE DE 2023</t>
  </si>
  <si>
    <t>PRESTACION DE SERVICIOS PROFESIONALES PARA APOYAR LAS ACTIVIDADES DEL CENTRO DE EXTENSIÓN Y PROYECCIÓN SOCIAL COMO INSTRUCTOR DESARROLLANDO LA ASIGNATURA DE DIBUJO TECNICO (54 HORAS) EN EL CURSO PRE INGENIERO DURANTE EL SEGUNDO SEMESTRE DE 2023</t>
  </si>
  <si>
    <t>PRESTACION DE SERVICIOS PROFESIONALES PARA APOYAR LAS ACTIVIDADES DEL CENTRO DE EXTENSIÓN Y PROYECCIÓN SOCIAL COMO INSTRUCTOR DESARROLLANDO LA ASIGNATURA DE COMUNICACIÓN ORAL Y ESCRITA (54 HORAS) EN EL CURSO PRE INGENIERO DURANTE EL SEGUNDO SEMESTRE DE 2023</t>
  </si>
  <si>
    <t>PRESTACION DE SERVICIOS PROFESIONALES PARA APOYAR LAS ACTIVIDADES DEL CENTRO DE EXTENSIÓN Y PROYECCIÓN SOCIAL COMO INSTRUCTOR DESARROLLANDO LA ASIGNATURA DE MATEMATICAS BASICAS (108 HORAS) EN EL CURSO PRE INGENIERO DURANTE EL SEGUNDO SEMESTRE DE 2023</t>
  </si>
  <si>
    <t>PRESTACION DE SERVICIOS PROFESIONALES PARA APOYAR LAS ACTIVIDADES DEL CENTRO DE EXTENSIÓN Y PROYECCIÓN SOCIAL COMO INSTRUCTOR DESARROLLANDO LA ASIGNATURA DE PRINCIPIOS DE FISICA (108 HORAS) EN EL CURSO PRE INGENIERO DURANTE EL SEGUNDO SEMESTRE DE 2023</t>
  </si>
  <si>
    <t>PRESTACION DE SERVICIOS PROFESIONALES PARA APOYAR LAS ACTIVIDADES DEL CENTRO DE EXTENSIÓN Y PROYECCIÓN SOCIAL COMO INSTRUCTOR DESARROLLANDO LA CERTIFICACIÓN AUTOMATIZACION INDUSTRIAL 120 HORAS PRIMER SEMESTRE</t>
  </si>
  <si>
    <t>PRESTACION DE SERVICIOS PROFESIONALES PARA APOYAR LAS ACTIVIDADES DEL CENTRO DE EXTENSIÓN Y PROYECCIÓN SOCIAL COMO INSTRUCTOR DESARROLLANDO LA CERTIFICACIÓN AUTOMATIZACION INDUSTRIAL INTERSEMESTRAL</t>
  </si>
  <si>
    <t>PRESTACION DE SERVICIOS PROFESIONALES PARA APOYAR LAS ACTIVIDADES DEL CENTRO DE EXTENSIÓN Y PROYECCIÓN SOCIAL COMO INSTRUCTOR DESARROLLANDO LA CERTIFICACIÓN AUTOMATIZACION INDUSTRIAL SEGUNDO SEMESTRE</t>
  </si>
  <si>
    <t>PRESTACION DE SERVICIOS PROFESIONALES PARA APOYAR LAS ACTIVIDADES DEL CENTRO DE EXTENSIÓN Y PROYECCIÓN SOCIAL COMO INSTRUCTOR DESARROLLANDO LA CERTIFICACIÓN  MANUFACTURA ESBELTA INDUSTRIA 4.0 PRIMER SEMESTRE</t>
  </si>
  <si>
    <t>PRESTACION DE SERVICIOS PROFESIONALES PARA APOYAR LAS ACTIVIDADES DEL CENTRO DE EXTENSIÓN Y PROYECCIÓN SOCIAL COMO INSTRUCTOR DESARROLLANDO LA CERTIFICACIÓN  MANUFACTURA ESBELTA INDUSTRIA 4.0 SEGUNDO SEMESTRE</t>
  </si>
  <si>
    <t>PRESTACION DE SERVICIOS PROFESIONALES PARA APOYAR LAS ACTIVIDADES DEL CENTRO DE EXTENSIÓN Y PROYECCIÓN SOCIAL COMO INSTRUCTOR DESARROLLANDO LA CERTIFICACIÓN F.A.C.T.</t>
  </si>
  <si>
    <t>PRESTACION DE SERVICIOS PROFESIONALES PARA APOYAR LAS ACTIVIDADES DEL CENTRO DE EXTENSIÓN Y PROYECCIÓN SOCIAL COMO INSTRUCTOR DESARROLLANDO LA CERTIFICACIÓN CIROS</t>
  </si>
  <si>
    <t>PRESTACION DE SERVICIOS PROFESIONALES PARA APOYAR LAS ACTIVIDADES DEL GITEPS  COMO INSTRUCTOR DESARROLLANDO LA CERTIFICACIÓN EN INSTALACIONES ELÉCTRICAS PRIMER SEMESTRE</t>
  </si>
  <si>
    <t>PRESTACION DE SERVICIOS PROFESIONALES PARA APOYAR LAS ACTIVIDADES DEL GITEPS COMO INSTRUCTOR DESARROLLANDO LA CERTIFICACIÓN EN INSTALACIONES ELÉCTRICAS INTERSEMESTRAL</t>
  </si>
  <si>
    <t>PRESTACION DE SERVICIOS PROFESIONALES PARA APOYAR LAS ACTIVIDADES DEL GITEPS COMO INSTRUCTOR DESARROLLANDO LA CERTIFICACIÓN EN INSTALACIONES ELÉCTRICAS SEGUNDO SEMESTRE</t>
  </si>
  <si>
    <t xml:space="preserve">PRESTACION DE SERVICIOS PROFESIONALES PARA APOYAR LAS ACTIVIDADES DEL GITEPS COMO INSTRUCTOR DESARROLLANDO LA CERTIFICACIÓN EN LEAN MANAGEMENT PRIMER SEMESTRE </t>
  </si>
  <si>
    <t xml:space="preserve">PRESTACION DE SERVICIOS PROFESIONALES PARA APOYAR LAS ACTIVIDADES DEL GITEPS COMO INSTRUCTOR DESARROLLANDO LA CERTIFICACIÓN EN LEAN MANAGEMENT SEGUNDO SEMESTRE </t>
  </si>
  <si>
    <t>PRESTACION DE SERVICIOS PROFESIONALES PARA APOYAR LAS ACTIVIDADES DEL GITEPS COMO INSTRUCTOR DESARROLLANDO EL DIPLOMADO DE 120 HORAS</t>
  </si>
  <si>
    <t>PRESTACION DE SERVICIOS PROFESIONALES PARA APOYAR LAS ACTIVIDADES DEL GITEPS COMO INSTRUCTOR DESARROLLANDO EL DIPLOMADO DE 100 HORAS</t>
  </si>
  <si>
    <t>PRESTACION DE SERVICIOS PROFESIONALES PARA APOYAR LAS ACTIVIDADES DEL GITEPS COMO INSTRUCTOR DESARROLLANDO CURSO LIBRE DE 20 HORAS</t>
  </si>
  <si>
    <t>PRESTACION DE SERVICIOS PROFESIONALES PARA APOYAR LAS ACTIVIDADES DEL GITEPS COMO INSTRUCTOR DESARROLLANDO CURSO LIBRE DE 30 HORAS</t>
  </si>
  <si>
    <t>PRESTACION DE SERVICIOS PROFESIONALES PARA APOYAR LAS ACTIVIDADES DEL GITEPS COMO INSTRUCTOR DESARROLLANDO CURSO LIBRE DE 40 HORAS</t>
  </si>
  <si>
    <t>PRESTACION DE SERVICIOS PROFESIONALES PARA APOYAR LAS ACTIVIDADES DEL GITEPS COMO INSTRUCTOR DESARROLLANDO CURSO LIBRE DE 50 HORAS</t>
  </si>
  <si>
    <t>PRESTACION DE SERVICIOS PROFESIONALES PARA APOYAR LAS ACTIVIDADES DEL GITEPS COMO INSTRUCTOR DESARROLLANDO CURSO LIBRE DE 60 HORAS</t>
  </si>
  <si>
    <t>PRESTACION DE SERVICIOS PROFESIONALES PARA APOYAR LAS ACTIVIDADES DEL GITEPS COMO INSTRUCTOR DESARROLLANDO CURSO A LA MEDIDA DE 20 HORAS</t>
  </si>
  <si>
    <t>PRESTACION DE SERVICIOS PROFESIONALES PARA APOYAR LAS ACTIVIDADES DEL GITEPS COMO INSTRUCTOR DESARROLLANDO CURSO A LA MEDIDA DE 30 HORAS</t>
  </si>
  <si>
    <t>PRESTACION DE SERVICIOS PROFESIONALES PARA APOYAR LAS ACTIVIDADES DEL GITEPS COMO INSTRUCTOR DESARROLLANDO CURSO A LA MEDIDA DE 40 HORAS</t>
  </si>
  <si>
    <t>PRESTACION DE SERVICIOS PROFESIONALES PARA APOYAR LAS ACTIVIDADES DEL GITEPS COMO INSTRUCTOR DESARROLLANDO CURSO A LA MEDIDA DE 60 HORAS</t>
  </si>
  <si>
    <t>EGRESADOS</t>
  </si>
  <si>
    <t xml:space="preserve">ME -11, Implementar el sistema de acompañamiento de desarrollo del egresado - SADE,con responsabilidad social y academica. </t>
  </si>
  <si>
    <t>PRESTACION DE SERVICIOS INSTRUCTORES PARA  ACTUALIZACION DE EGRESADOS 50 HORAS</t>
  </si>
  <si>
    <t xml:space="preserve">MANTENIMIENTO BOLSA DE EMPLEO </t>
  </si>
  <si>
    <t xml:space="preserve">CONTRATACIÓN DE SERVICIOS PROFESIONALES  COMO APOYO EN LA IMPLEMENTACIÓN DEL SADE PARA EL DESARROLLO DE ESTADISTICAS DEL OBSERVATORIO LABORAL Y ENCUESTAS REALIZADAS A LOS EGRESADOS </t>
  </si>
  <si>
    <t xml:space="preserve">ESTIMULOS Y/O RECONOCIMIENTOS PARA DESARROLLAR EL ENCUENTRO DE EGRESADOS (SOUVENIRES, CURSOS POR EXTENSION, IDIOMAS, DESCUENTOS, ETC) </t>
  </si>
  <si>
    <t>prestacion de servicios</t>
  </si>
  <si>
    <t>mantemiento</t>
  </si>
  <si>
    <t>logistica</t>
  </si>
  <si>
    <t xml:space="preserve">PRESTACIÓN DE SERVICIOS PERSONALES  PARA EL APOYO DE LOS CURSOS DE IDIOMAS COMO TECNICO DE APOYO A LA GESTIÓN DEL AREA DEL CENTRO DE LENGUAS DEL GITEPS </t>
  </si>
  <si>
    <t>Prestación de servicios profesionalescomo instructor curso de inglés nivel A1 de 100 horas para primer semestre.</t>
  </si>
  <si>
    <t>Prestación de servicios profesionalescomo instructor para curso de inglés nivel A2 de 120 horas para primer semestre.</t>
  </si>
  <si>
    <t>Prestación de servicios profesionalescomo instructor para curso de inglés nivel A2 de 120 horas para primer semestre nocturno.</t>
  </si>
  <si>
    <t>Prestación de servicios profesionalescomo instructor curso de inglés nivel B1a de 100 horas para primer semestre.</t>
  </si>
  <si>
    <t>Prestación de servicios profesionalescomo instructor curso de inglés nivel B1a de 100 horas para primer semestre noctuno</t>
  </si>
  <si>
    <t>Prestación de servicios profesionalescomo instructor curso de inglés nivel B1b de 100 horas para primer semestre.</t>
  </si>
  <si>
    <t>Prestación de servicios profesionalescomo instructor curso de inglés nivel B2a de 100 horas para primer semestre.</t>
  </si>
  <si>
    <t>Prestación de servicios profesionalescomo instructor curso de inglés nivel B2b de 100 horas para primer semestre.</t>
  </si>
  <si>
    <t>Prestación de servicios profesionalescomo instructor curso de inglés nivel C1 de 100 horas para primer semestre.</t>
  </si>
  <si>
    <t>Prestación de servicios profesionalescomo instructor curso de inglés nivel A1 de 100 horas para segundo semestre.</t>
  </si>
  <si>
    <t>Prestación de servicios profesionalescomo instructor para curso de inglés nivel A2 de 120 horas para segundo semestre.</t>
  </si>
  <si>
    <t>Prestación de servicios profesionalescomo instructor curso de inglés nivel B1a de 100 horas para segundo semestre.</t>
  </si>
  <si>
    <t>Prestación de servicios profesionalescomo instructor curso de inglés nivel B1b de 100 horas para segundo semestre.</t>
  </si>
  <si>
    <t>Prestación de servicios profesionalescomo instructor curso de inglés nivel B2a de 100 horas para segundo semestre.</t>
  </si>
  <si>
    <t>Prestación de servicios profesionalescomo instructor curso de inglés nivel B2b de 100 horas para segundo semestre.</t>
  </si>
  <si>
    <t>Prestación de servicios profesionalescomo instructor curso de inglés nivel C1 de 100 horas para segundo semestre.</t>
  </si>
  <si>
    <t>Prestación de servicios profesionalescomo instructor curso de francés nivel A1 de 80 horas para primer semestre.</t>
  </si>
  <si>
    <t>Prestación de servicios profesionalescomo instructor curso de francés nivel A2 de 80 horas para primer semestre.</t>
  </si>
  <si>
    <t>Prestación de servicios profesionalescomo instructor curso de francés nivel A1 de 80 horas para segundo semestre.</t>
  </si>
  <si>
    <t>Prestación de servicios profesionalescomo instructor curso de francés nivel A2 de 80 horas para segundo semestre.</t>
  </si>
  <si>
    <t>Prestación de servicios profesionalescomo instructor curso libre de alemán básico de 80 horas.</t>
  </si>
  <si>
    <t>Prestación de servicios profesionalescomo instructor curso libre de portugués básico de 80 horas.</t>
  </si>
  <si>
    <t>Prestación de servicios profesionalescomo instructor curso libre de portugués básico 1 de 80 horas.</t>
  </si>
  <si>
    <t>Plataforma virtual bilingüe</t>
  </si>
  <si>
    <t>Examen de Validación Internacional</t>
  </si>
  <si>
    <t xml:space="preserve">Compra de Textos para los diferentes Idiomas </t>
  </si>
  <si>
    <t xml:space="preserve">Computadores para examenes de validación </t>
  </si>
  <si>
    <t>Adquisición  NTC 5550</t>
  </si>
  <si>
    <t>software</t>
  </si>
  <si>
    <t>suministro</t>
  </si>
  <si>
    <t>equipos tecnologicos</t>
  </si>
  <si>
    <t>CENTRO DE LENGUAS</t>
  </si>
  <si>
    <t>Prestación de servicios como apoyo a la gestión del área</t>
  </si>
  <si>
    <t>Contratación del mantenimiento preventivo y correctivo especializado de las plantas eléctricas y sus respectivas transferencias automáticas.</t>
  </si>
  <si>
    <t>Contratación del mantenimiento preventivo y correctivo especializado de los Aires acondicionados</t>
  </si>
  <si>
    <t>Contratación de mantenimiento preventivo y correctivo de sistema de puesta a tierra de la sede Centro (apantallamiento)</t>
  </si>
  <si>
    <t>Contratación del mantenimiento preventivo y correctivo especializado de las UPS y Reguladores</t>
  </si>
  <si>
    <t>Contratación de mantenimiento preventivo, correctivo y certificación de los Sistema Mecanico e Hidraulico de apertura/cierre puertas calle 15, carrera 17 y patio central</t>
  </si>
  <si>
    <t>Contratación de mantenimiento preventivo y correctivo especializado de la plataforma elevadora GENIE</t>
  </si>
  <si>
    <t>Contratación del mantenimiento correctivo y preventivo especializado del CCTV.</t>
  </si>
  <si>
    <t>Actualización, implementación y seguimiento de los instrumentos archivísticos</t>
  </si>
  <si>
    <t>actividades realizadas</t>
  </si>
  <si>
    <t>Fabricación e instalación del sistema rodante de archivo con accionamiento mecánico compuesto por 6 carros mecánicos y 2 carros fijos.</t>
  </si>
  <si>
    <t>Mantenimiento archivo rodante existente en archivo central</t>
  </si>
  <si>
    <t>Digitalización de archivos</t>
  </si>
  <si>
    <t>Adquisición e instalación de deshumidificadores</t>
  </si>
  <si>
    <t xml:space="preserve"> Programa de Bienestar Laboral</t>
  </si>
  <si>
    <t xml:space="preserve">Programa de Bienestar Ejecutado </t>
  </si>
  <si>
    <t>Plan de Capacitacíón ejecutado</t>
  </si>
  <si>
    <t>Revisión del proceso ante CNSC</t>
  </si>
  <si>
    <t>Revisión del proceso</t>
  </si>
  <si>
    <t>Adecuar las capacidades tecnológicas para atender las necesidades de los procesos misionales.</t>
  </si>
  <si>
    <t>INFORMATICA Y COMUNICACIONES</t>
  </si>
  <si>
    <t>Dotación salas de sistemas básicas de la sede Centro (salas 1-6)</t>
  </si>
  <si>
    <t>Apoyo profesional en la Implementación del IPV6</t>
  </si>
  <si>
    <r>
      <t xml:space="preserve">Renovación software </t>
    </r>
    <r>
      <rPr>
        <b/>
        <sz val="9"/>
        <rFont val="Calibri"/>
        <family val="2"/>
        <scheme val="minor"/>
      </rPr>
      <t xml:space="preserve">MasterCam  </t>
    </r>
  </si>
  <si>
    <r>
      <t xml:space="preserve">Renovación software </t>
    </r>
    <r>
      <rPr>
        <b/>
        <sz val="9"/>
        <rFont val="Calibri"/>
        <family val="2"/>
        <scheme val="minor"/>
      </rPr>
      <t xml:space="preserve">Proteus </t>
    </r>
  </si>
  <si>
    <r>
      <t xml:space="preserve">Renovación software </t>
    </r>
    <r>
      <rPr>
        <b/>
        <sz val="9"/>
        <rFont val="Calibri"/>
        <family val="2"/>
        <scheme val="minor"/>
      </rPr>
      <t>Automation Studio</t>
    </r>
    <r>
      <rPr>
        <sz val="9"/>
        <rFont val="Calibri"/>
        <family val="2"/>
        <scheme val="minor"/>
      </rPr>
      <t xml:space="preserve"> </t>
    </r>
  </si>
  <si>
    <r>
      <t xml:space="preserve">Renovacion software  </t>
    </r>
    <r>
      <rPr>
        <b/>
        <sz val="9"/>
        <rFont val="Calibri"/>
        <family val="2"/>
        <scheme val="minor"/>
      </rPr>
      <t>Enterprise Architect</t>
    </r>
  </si>
  <si>
    <r>
      <t xml:space="preserve">Renovacion software </t>
    </r>
    <r>
      <rPr>
        <b/>
        <sz val="9"/>
        <rFont val="Calibri"/>
        <family val="2"/>
        <scheme val="minor"/>
      </rPr>
      <t>SOLARWINDS SECURITY EVENT MANAGER</t>
    </r>
  </si>
  <si>
    <r>
      <t xml:space="preserve">Renovación software </t>
    </r>
    <r>
      <rPr>
        <b/>
        <sz val="9"/>
        <rFont val="Calibri"/>
        <family val="2"/>
        <scheme val="minor"/>
      </rPr>
      <t>Solidworks</t>
    </r>
  </si>
  <si>
    <r>
      <t xml:space="preserve">Renovación software </t>
    </r>
    <r>
      <rPr>
        <b/>
        <sz val="9"/>
        <rFont val="Calibri"/>
        <family val="2"/>
        <scheme val="minor"/>
      </rPr>
      <t xml:space="preserve">Rextore </t>
    </r>
  </si>
  <si>
    <r>
      <t xml:space="preserve">Renovación de dos licencias de </t>
    </r>
    <r>
      <rPr>
        <b/>
        <sz val="9"/>
        <rFont val="Calibri"/>
        <family val="2"/>
        <scheme val="minor"/>
      </rPr>
      <t>AdobeCcreative</t>
    </r>
    <r>
      <rPr>
        <sz val="9"/>
        <rFont val="Calibri"/>
        <family val="2"/>
        <scheme val="minor"/>
      </rPr>
      <t xml:space="preserve"> + 1 </t>
    </r>
    <r>
      <rPr>
        <b/>
        <sz val="9"/>
        <rFont val="Calibri"/>
        <family val="2"/>
        <scheme val="minor"/>
      </rPr>
      <t>Adobe DC pro</t>
    </r>
  </si>
  <si>
    <r>
      <t xml:space="preserve">Renovación software </t>
    </r>
    <r>
      <rPr>
        <b/>
        <sz val="9"/>
        <rFont val="Calibri"/>
        <family val="2"/>
        <scheme val="minor"/>
      </rPr>
      <t>ISLonline</t>
    </r>
    <r>
      <rPr>
        <sz val="9"/>
        <rFont val="Calibri"/>
        <family val="2"/>
        <scheme val="minor"/>
      </rPr>
      <t xml:space="preserve"> y 400 licencias de </t>
    </r>
    <r>
      <rPr>
        <b/>
        <sz val="9"/>
        <rFont val="Calibri"/>
        <family val="2"/>
        <scheme val="minor"/>
      </rPr>
      <t xml:space="preserve">antivirus Eset </t>
    </r>
  </si>
  <si>
    <r>
      <t xml:space="preserve">Renovación software </t>
    </r>
    <r>
      <rPr>
        <b/>
        <sz val="9"/>
        <rFont val="Calibri"/>
        <family val="2"/>
        <scheme val="minor"/>
      </rPr>
      <t>Safetica DLP</t>
    </r>
    <r>
      <rPr>
        <sz val="9"/>
        <rFont val="Calibri"/>
        <family val="2"/>
        <scheme val="minor"/>
      </rPr>
      <t xml:space="preserve">, </t>
    </r>
    <r>
      <rPr>
        <b/>
        <sz val="9"/>
        <rFont val="Calibri"/>
        <family val="2"/>
        <scheme val="minor"/>
      </rPr>
      <t>ISL</t>
    </r>
    <r>
      <rPr>
        <sz val="9"/>
        <rFont val="Calibri"/>
        <family val="2"/>
        <scheme val="minor"/>
      </rPr>
      <t xml:space="preserve">  y  </t>
    </r>
    <r>
      <rPr>
        <b/>
        <sz val="9"/>
        <rFont val="Calibri"/>
        <family val="2"/>
        <scheme val="minor"/>
      </rPr>
      <t xml:space="preserve">Deslock </t>
    </r>
  </si>
  <si>
    <r>
      <t xml:space="preserve">Renovación software </t>
    </r>
    <r>
      <rPr>
        <b/>
        <sz val="9"/>
        <rFont val="Calibri"/>
        <family val="2"/>
        <scheme val="minor"/>
      </rPr>
      <t>Simapro</t>
    </r>
  </si>
  <si>
    <r>
      <t xml:space="preserve">Renovación soporte plataforma </t>
    </r>
    <r>
      <rPr>
        <b/>
        <sz val="9"/>
        <rFont val="Calibri"/>
        <family val="2"/>
        <scheme val="minor"/>
      </rPr>
      <t>Gnosoft</t>
    </r>
  </si>
  <si>
    <r>
      <t xml:space="preserve">SOFTWARE DE SEGURIDAD </t>
    </r>
    <r>
      <rPr>
        <b/>
        <sz val="9"/>
        <rFont val="Calibri"/>
        <family val="2"/>
        <scheme val="minor"/>
      </rPr>
      <t>HSEQ</t>
    </r>
  </si>
  <si>
    <r>
      <t xml:space="preserve">Renovación software </t>
    </r>
    <r>
      <rPr>
        <b/>
        <sz val="9"/>
        <rFont val="Calibri"/>
        <family val="2"/>
        <scheme val="minor"/>
      </rPr>
      <t>Flexsim</t>
    </r>
  </si>
  <si>
    <r>
      <t xml:space="preserve">Renovacion de software </t>
    </r>
    <r>
      <rPr>
        <b/>
        <sz val="9"/>
        <rFont val="Calibri"/>
        <family val="2"/>
        <scheme val="minor"/>
      </rPr>
      <t>PTC Creo</t>
    </r>
  </si>
  <si>
    <t>Renovación Licenciamiento  Open Value Subscription for Education Solutions Campus Agreement)</t>
  </si>
  <si>
    <t>Renovación canal de conectividad dedicado de 5GB sede Centro, 2 Gb tintal y 10Mb calle 18</t>
  </si>
  <si>
    <t>Renovación de suscripción de direccionamiento IPV6</t>
  </si>
  <si>
    <t>Actualización Sistema de información académico</t>
  </si>
  <si>
    <t>Implementación de Almacenamiento Cloud, retorno de desastres</t>
  </si>
  <si>
    <t>Mantenimiento especializado a todo costo de la infraestructura asociada al DATACENTER</t>
  </si>
  <si>
    <t>Adquisición de insumos y repuestos para el mantenimiento de equipos de cómputo de la ETITC</t>
  </si>
  <si>
    <t>Mantenimiento y actualización del portal web, wordpress de emisora, portal niños e INTRANET.</t>
  </si>
  <si>
    <t>mantenimiento preventivo y correctivo a todo costo de los equipos ade audio, video y proyección del teatro,capilla y auditorio de la ETITC</t>
  </si>
  <si>
    <t>Mantenimiento preventivo y correctivo de impresoras y scanners, incluye insumos de impresión</t>
  </si>
  <si>
    <t xml:space="preserve">Contratación de mantenimiento especializado para pantallas interacticas Onescreen </t>
  </si>
  <si>
    <t>Implementación del protocolo IPV6</t>
  </si>
  <si>
    <t>Software renovado</t>
  </si>
  <si>
    <t>Soporte renovado</t>
  </si>
  <si>
    <t>Soporte y actualizaciones renovadas</t>
  </si>
  <si>
    <t>Licenciamiento renovado</t>
  </si>
  <si>
    <t>Servicio contratado</t>
  </si>
  <si>
    <t>SUSCRIPCIÓN RENOVADA</t>
  </si>
  <si>
    <t>sistema de información académico actualizado</t>
  </si>
  <si>
    <t>Almacenamiento Cloud implementado</t>
  </si>
  <si>
    <t>contrato en ejecución</t>
  </si>
  <si>
    <t>Equipos de computo renovados de las salas de sistemas básicas (salas 1 a 6)</t>
  </si>
  <si>
    <t>REALIZAR LA FASE III DEL MANTENIMIENTO ESPECIALIZADO DE CUBIERTAS Y FACHADA PRINCIPAL DE LA SEDE PRINCIPAL DE LA ESCUELA TECNOLÓGICA INSTITUTO TÉCNICO CENTRAL</t>
  </si>
  <si>
    <t>INTERVENTORÍA TÉCNICA, ADMINISTRATIVA, FINANCIERA Y JURÍDICA AL CONTRATO DE OBRA CUYO OBJETO ES REALIZAR LA FASE III DEL MANTENIMIENTO ESPECIALIZADO DE CUBIERTA Y FACHADA PRINCIPAL DE LA SEDE CENTRAL DE LA ESCUELA TECNOLÓGICA INSTITUTO TÉCNICO CENTRAL</t>
  </si>
  <si>
    <t>Obra ejecutada</t>
  </si>
  <si>
    <t>Informe final interventorìa</t>
  </si>
  <si>
    <t>Construcción del Sistema de modulares en la sede Central.</t>
  </si>
  <si>
    <t>Estudios técnicos</t>
  </si>
  <si>
    <t>Porcentaje de ejecución del proceso de contratación de los estudios. Y porcentaje de ejecución del contrato.</t>
  </si>
  <si>
    <t>Construir espacios adecuados para la ubicación del gimnasio y áreas para desarrollo de actividades de bienestar estudiantil. (Administrativos y docentes)</t>
  </si>
  <si>
    <t>Actividad realizada</t>
  </si>
  <si>
    <t>Ejecución y construcción de las soluciones de baja complejidad establecidas en el Plan de Movilidad Inclusida de la sede Central de la ETITC.</t>
  </si>
  <si>
    <t>Ejecuciòn de la Fase 2 del mantenimiento de las baterías de baños para la sede Central de la Escuela Tecnológica Instituto Técnico Central.RAL</t>
  </si>
  <si>
    <t>Mantenimiento ejecutado</t>
  </si>
  <si>
    <t xml:space="preserve">Diseño Segunda fase sistema de abastecimiento energético fotovoltaico </t>
  </si>
  <si>
    <t>Seguimiento a los programas incluidos en la política ambiental institucional</t>
  </si>
  <si>
    <t>Actividades del programa de racioalización de consumo de papel</t>
  </si>
  <si>
    <t>RECTORIÍA</t>
  </si>
  <si>
    <t>Dar continuidad al proyecto (TOIOTEN)</t>
  </si>
  <si>
    <t>Adecuación completa de la sede de la calle 18.</t>
  </si>
  <si>
    <t>Proyecto ejecutado</t>
  </si>
  <si>
    <t>Proyecto de adecuación de parqueadero</t>
  </si>
  <si>
    <t>gestionar el registro de   Pregrado en Ingeniería Ambiental por ciclos.</t>
  </si>
  <si>
    <t>gestionar el registro de   Pregrado en Ingeniería de energías por ciclos.</t>
  </si>
  <si>
    <t>Estructurar e implementar el modelo integral de gestión academico-administrativa por Sistema de Créditos Académicos al 2024.</t>
  </si>
  <si>
    <t xml:space="preserve">Revisión de la  Estructura Organizacional que soporte las nuevas apuestas institucionales  
</t>
  </si>
  <si>
    <t xml:space="preserve">Revisión </t>
  </si>
  <si>
    <t xml:space="preserve">Reporte de información realizada </t>
  </si>
  <si>
    <t xml:space="preserve">Ejecución del Plan Estratégico </t>
  </si>
  <si>
    <t xml:space="preserve">Seguimiento a los lineamientos de la política de Gobierno Digital </t>
  </si>
  <si>
    <t>Seguimiento realizado</t>
  </si>
  <si>
    <t>Realizar la gestión necesaria para el englobe de  todos predios que integran la sede central.</t>
  </si>
  <si>
    <t xml:space="preserve">Gestión realziada </t>
  </si>
  <si>
    <t>Realizar la gestión necesaria para determinar el aprovechamiento del inmueble calle 18 a partir del POT aprobado.</t>
  </si>
  <si>
    <t>Realizar la gestión necesaria para ejecución del Plan de administración e intervención de las instalaciones en comodato.</t>
  </si>
  <si>
    <t>Realizar la gestión necesaria para la continuidad de Plan de administración e intervención de las instalaciones en comodato.</t>
  </si>
  <si>
    <t>Formular e implementar el modelo operativo de administración de inmuebles.</t>
  </si>
  <si>
    <t>Gestionar la consecución de un nuevo Campus para la Escuela.</t>
  </si>
  <si>
    <t xml:space="preserve">Porcentaje de asignaturas con componente de apoyo B-LEARNING
</t>
  </si>
  <si>
    <t>Promover la estrategia de articulación  "de tu escuela a mi escuela y a mi universidad".</t>
  </si>
  <si>
    <t xml:space="preserve">Ejecutar actividades de promoción a las actividades de Bienstar Universitario </t>
  </si>
  <si>
    <t>Actividad realziada</t>
  </si>
  <si>
    <t xml:space="preserve">Actividades de actualización y avance del PEI </t>
  </si>
  <si>
    <t>% Avance del PEI</t>
  </si>
  <si>
    <t>Por definir</t>
  </si>
  <si>
    <t xml:space="preserve">Realizar actividades de promoción frente a la oferta académica desde Extensión </t>
  </si>
  <si>
    <t>Estructurar programa de oferta de servicios proyección social</t>
  </si>
  <si>
    <t>Suscribir convenios y estructurar actividades</t>
  </si>
  <si>
    <t>Desarrollo del poryecto</t>
  </si>
  <si>
    <t>DESARROLLO  DE HABILIDADES COGNITIVAS</t>
  </si>
  <si>
    <t>Talleres focalizados</t>
  </si>
  <si>
    <t>CLASIF. DE CONFIDENCIALIDAD</t>
  </si>
  <si>
    <t>IPB</t>
  </si>
  <si>
    <t>CLASIF. DE INTEGRIDAD</t>
  </si>
  <si>
    <t>A</t>
  </si>
  <si>
    <t>CLASIF. DE DISPONIBILIDAD</t>
  </si>
  <si>
    <t>Adelantar la Fase 1 de creación y formulación del SUIE (Diagnóstico de necesidad de información)</t>
  </si>
  <si>
    <t xml:space="preserve">CAMPETITC:
Torneos SUE
Torneos externos
carreras atleticas
caminatas
inscripciones gimnasio
Rutinas personalizadas
Entrenamientos por disciplina deportiva
</t>
  </si>
  <si>
    <t>LA ETITC VISACAVI:
Pausas activas
Conferencias
Material Deportivo
Mantenimiento Gimnasio</t>
  </si>
  <si>
    <t>1. Disminuir los factores de riesgo en salud de la comunidad educativa mediante programas, campañas y talleres para mejorar su calidad de vida.</t>
  </si>
  <si>
    <t>2. Promover la salud y prevenir la enfermedad a través de estrategias de acompañamiento individual como colectivo</t>
  </si>
  <si>
    <t>Subsidio de alimentación.</t>
  </si>
  <si>
    <t xml:space="preserve">Fiestas Lasallistas </t>
  </si>
  <si>
    <t>Formación Espiritual y personal.
Filantropia</t>
  </si>
  <si>
    <t>Proyecto de Salud Mental, líneas;
1. Docentes, Consecuentemente
2. Estudiantes, Sanamente</t>
  </si>
  <si>
    <t>Proyecto "Yo me quiero, yo me cuido, yo decido bien"</t>
  </si>
  <si>
    <t>Seguimiento ACADEMICO estudiantes</t>
  </si>
  <si>
    <t>1. Acompañamiento individual;  atención en crisis, proceso de segumiento</t>
  </si>
  <si>
    <t>Proyecto La Cultura Somos Todos</t>
  </si>
  <si>
    <t>Apoyo actividades Institucionales</t>
  </si>
  <si>
    <t>Gestión Cultural</t>
  </si>
  <si>
    <t xml:space="preserve">Proyecto Inclusión Educativa, Intercultural y de Género Para la Comunidad de Educación Superior de La ETITC “Inclúyeme" - Componente Diversidad Sexual y de género </t>
  </si>
  <si>
    <t>Proyecto Inclusión Educativa, Intercultural y de Género Para la Comunidad de Educación Superior de La ETITC “Inclúyeme" - Componente Discapacidad y Diversidad Intercultural</t>
  </si>
  <si>
    <t>Programa Apoyo y Promoción Socio económica</t>
  </si>
  <si>
    <t>Proyecto Bienestar con Impacto social</t>
  </si>
  <si>
    <t xml:space="preserve">Desarrollo Fase 4 repositorio de informes de estrategias 
Formatos para cargue SNIES
Impacto del apoyo frente al riesgo
Metodologia de permanencia
modulo de aprendizaje del modelo de riesgos
</t>
  </si>
  <si>
    <t>Caracterización estudiantil</t>
  </si>
  <si>
    <t xml:space="preserve">Alertas tempranas </t>
  </si>
  <si>
    <t>Registro de apoyos</t>
  </si>
  <si>
    <t>Alertas Académicas</t>
  </si>
  <si>
    <t>Estructuración de las Electivas:
Deportes
Musica
Artes plasticas</t>
  </si>
  <si>
    <t>1. Acompañamiento integral y en procesos de aprendizaje</t>
  </si>
  <si>
    <t>2. Caracterización de la población estudiantil en procesos de aprendizaje</t>
  </si>
  <si>
    <t>3. Implementación de estrategias para el fortalecimiento de los procesos de aprendizaje</t>
  </si>
  <si>
    <t>4. Investigación y proyecto sobre adaptación a la vida universitaria</t>
  </si>
  <si>
    <t>Atención individual</t>
  </si>
  <si>
    <t>Evaluación por medio de COGNIFIT</t>
  </si>
  <si>
    <t>Implementar  la catedra ETITC</t>
  </si>
  <si>
    <t>Contratación de conferencistas</t>
  </si>
  <si>
    <t xml:space="preserve">Seguimiento </t>
  </si>
  <si>
    <t xml:space="preserve">Número de actividades realizadas </t>
  </si>
  <si>
    <t>Caracterización realizada</t>
  </si>
  <si>
    <t xml:space="preserve">Evaluación realizada </t>
  </si>
  <si>
    <t xml:space="preserve">N. de talleres realizados </t>
  </si>
  <si>
    <t xml:space="preserve">N. de estrategias realizadas </t>
  </si>
  <si>
    <t>Desarrollo del proyecto</t>
  </si>
  <si>
    <t xml:space="preserve">Actividad realizada </t>
  </si>
  <si>
    <t>Contratación de 2 conferenciastas</t>
  </si>
  <si>
    <t>Contratación de 6 conferenciastas</t>
  </si>
  <si>
    <t>Acompañar en la ejecución del Cto 324 de 2022  Suscrito con la Pedagogica.</t>
  </si>
  <si>
    <t xml:space="preserve">Visitas a instituciones educativas </t>
  </si>
  <si>
    <t xml:space="preserve">Conformar la Asociación de Egresados de la ETITC </t>
  </si>
  <si>
    <t>Fase de creación de la Asociación de Egresados</t>
  </si>
  <si>
    <t>1° fase del proyecto formulado</t>
  </si>
  <si>
    <t>Actividades de mantenimiento correctivos acorde al plan de mantenimeinto general a la infraestructura física</t>
  </si>
  <si>
    <t>Actividades de mantenimiento preventivos acorde al plan de mantenimeinto general a la infraestructura física</t>
  </si>
  <si>
    <t xml:space="preserve">Actvidades realizadas </t>
  </si>
  <si>
    <t>Diseño de plan de movilidad inclusiva de la sede Central de la ETITC.</t>
  </si>
  <si>
    <t xml:space="preserve">Actividades de analisis del ahorro de energia </t>
  </si>
  <si>
    <t>Desarrollo del ejercicio de autoevaluación integrado con condiciones iniciales y autoexamen institucional</t>
  </si>
  <si>
    <t>Fortalecimiento a la cultura de la autoevaluación y la calidad</t>
  </si>
  <si>
    <t xml:space="preserve">Desarrollar la gestión necesaria para alcanzar la acreditación institucional. </t>
  </si>
  <si>
    <t>Reuniones realiadas</t>
  </si>
  <si>
    <t xml:space="preserve">CONTRIOL INTERNO </t>
  </si>
  <si>
    <t xml:space="preserve"> </t>
  </si>
  <si>
    <t xml:space="preserve">Desarrollo del proyecto </t>
  </si>
  <si>
    <t xml:space="preserve">PRESTACIÓN DE SERVICIOS PROFESIONALES </t>
  </si>
  <si>
    <t xml:space="preserve">Gestión realizada </t>
  </si>
  <si>
    <t>Realizar la gestión necesaria para realizar el aprovechamiento de espacios del inmueble.</t>
  </si>
  <si>
    <t>Verificar el proceso para el registro calificado de las 3 carrera profesional por ciclos y 1 Maestría.</t>
  </si>
  <si>
    <r>
      <rPr>
        <b/>
        <sz val="12"/>
        <rFont val="Calibri Light"/>
        <family val="2"/>
        <scheme val="major"/>
      </rPr>
      <t>ME-30-</t>
    </r>
    <r>
      <rPr>
        <sz val="12"/>
        <rFont val="Calibri Light"/>
        <family val="2"/>
        <scheme val="major"/>
      </rPr>
      <t xml:space="preserve">  Lograr al 2024, que el 50% de los asignaturas tengan componente B-LEARNING (blended o hibrido).
</t>
    </r>
  </si>
  <si>
    <r>
      <rPr>
        <b/>
        <sz val="12"/>
        <color theme="1"/>
        <rFont val="Calibri Light"/>
        <family val="2"/>
        <scheme val="major"/>
      </rPr>
      <t xml:space="preserve">ME-36- </t>
    </r>
    <r>
      <rPr>
        <sz val="12"/>
        <color theme="1"/>
        <rFont val="Calibri Light"/>
        <family val="2"/>
        <scheme val="major"/>
      </rPr>
      <t>Implementar el</t>
    </r>
    <r>
      <rPr>
        <b/>
        <sz val="12"/>
        <color theme="1"/>
        <rFont val="Calibri Light"/>
        <family val="2"/>
        <scheme val="major"/>
      </rPr>
      <t xml:space="preserve"> </t>
    </r>
    <r>
      <rPr>
        <sz val="12"/>
        <color theme="1"/>
        <rFont val="Calibri Light"/>
        <family val="2"/>
        <scheme val="major"/>
      </rPr>
      <t>Banco de electivas de Bienestar Universitario y la Cátedra ETITC</t>
    </r>
  </si>
  <si>
    <t>Adquisición ISBN</t>
  </si>
  <si>
    <t>Presentación de informes de requerimiento legal y a entes externos</t>
  </si>
  <si>
    <t>Elaboración de los diseños arquitectónicos, estructurales, hidráulicos, eléctricos y demás necesarios para el sistema de modulares en la Sede Central de la ETITC. Incluye los trámites necesarios de aprobación.</t>
  </si>
  <si>
    <t>Gestionar el registro de Pregrado en Ingeniería Agrícola por ciclos.</t>
  </si>
  <si>
    <t>Adelantar la gestión correspondiente</t>
  </si>
  <si>
    <t xml:space="preserve">Revisión de cumplidos 
y generación de cuentas por pagar y obligaciones 
</t>
  </si>
  <si>
    <t xml:space="preserve">Generación oportuna de registros presupuestales 
</t>
  </si>
  <si>
    <t xml:space="preserve">ÁREA FINANCIERA </t>
  </si>
  <si>
    <t xml:space="preserve">Actividades de Gestión realizadas oportunamente </t>
  </si>
  <si>
    <t>N° de actividades realizadas</t>
  </si>
  <si>
    <t>Eventos Académicos (Congreso)</t>
  </si>
  <si>
    <t>Horas de Investigación</t>
  </si>
  <si>
    <t>Auditoría complementaria 27001:2013</t>
  </si>
  <si>
    <t xml:space="preserve">Desde aseguramiento de la calidad, durante la 2° semana de enero se realizó el respectivo seguimiento a las acciones establecidas en el plan de mejoramiento; como resultado se obtuvo que las acciones se implementaron a cabalidad según el plan de trabajo.
La Auditoria complementaria para cerrar las 4 no conformidades fue realizada en enero de 2023 por parte de ICONTEC, manifestando que se daba cierre a las situaciones evidenciadas.
Como resultado la institución recibio la certificación en la que se da continuidad a este Sistema 
</t>
  </si>
  <si>
    <t>Esta actividad se realizará durante el 4° trimestre de la vigencia</t>
  </si>
  <si>
    <t>Esta actividad se realizará durante el 2° trimestre de la vigencia</t>
  </si>
  <si>
    <t>Actualizar el modelo de autoevaluación institucional  de acuerdo a los aspector por evaluar del CNA octubre 2022.</t>
  </si>
  <si>
    <t>% de modelo de autoevaluación institucional  actualizado</t>
  </si>
  <si>
    <t xml:space="preserve">Cargue y seguimiento a Planes de mejoramiento como resultado del proceso de autoevaluación. </t>
  </si>
  <si>
    <t>Actualización de las caracterizaciones de los procesos a partir de la articulación y alineación con MIPG y lineamientos de CNA</t>
  </si>
  <si>
    <t>Con relación al cargue de los planes de mejoramiento (6) se ha realizado en un 70% la parametrización del aplicativo KAWAK.</t>
  </si>
  <si>
    <t xml:space="preserve">Documento actualizado </t>
  </si>
  <si>
    <t xml:space="preserve">Documentos actualizados </t>
  </si>
  <si>
    <t>Seguimientos realizados</t>
  </si>
  <si>
    <t xml:space="preserve">N° de caracterizaciones actualizadas / n° caracterizaciones programadas a actualizar </t>
  </si>
  <si>
    <t>n° de seguimientos realizadas/ ° de seguimientos programados</t>
  </si>
  <si>
    <t xml:space="preserve">Como insumo para la actualización de las caracterizaciones se realizaron las matrices de evidencias documentales para MIPG.
La actualización del proceso Gestión de Talento humano fue realizada el 10 de marzo.
Queda pendiente la validación del líder del proceso para su posterior publicación. 
</t>
  </si>
  <si>
    <t xml:space="preserve">La actividad dio comienzo con la actualización del documento (actualizado en un 70%) este será presentado para su aprobación ante el CAA en el mes de abril. </t>
  </si>
  <si>
    <t xml:space="preserve">A partir de el programa de auditorias internas aprobado en CIGD en sesión del 13 de marzo, se realizaran las auditorias a los procesos a Gestión de Seguridad de la información y a Gestión de Informática y Comunicaciones en el mes de junio.  
Los estudios previos se realizaran y radicaran en el mes de abril, para contar con el personal en el mes de junio. </t>
  </si>
  <si>
    <t>Seguimiento 1° trimestre</t>
  </si>
  <si>
    <t xml:space="preserve">Seguimiento 1° trimestre </t>
  </si>
  <si>
    <t>Prestación de servicios como apoyo al área de Biblioteca</t>
  </si>
  <si>
    <t xml:space="preserve">RENOVACIÓN SUSCRIPCIÓN PLATAFORMA  METABIBLIOTECA </t>
  </si>
  <si>
    <t>Se cuenta con los contratos de: 
1 Profesional de apoyo  (cto-109-2023)
4 Auxiliares de apoyo (155, 108, 107, 152 de 2023)</t>
  </si>
  <si>
    <t xml:space="preserve">Esta actividad se desarrollara durante el 3° trimestre </t>
  </si>
  <si>
    <t xml:space="preserve">Esta actividad se desarrollara durante el 4° trimestre </t>
  </si>
  <si>
    <t xml:space="preserve">Esta actividad se desarrollara durante el 2° trimestre </t>
  </si>
  <si>
    <t xml:space="preserve">Esta actividad se desarrollara durante el 2° y 3° trimestre </t>
  </si>
  <si>
    <t>Atender las invitaciones de capacitación extendidas por las entidades externas</t>
  </si>
  <si>
    <t xml:space="preserve"> Realizar actividades de sensibilización para dar a conocer las directrices de la cadena financiera</t>
  </si>
  <si>
    <t>Nº de capacitaciones atendidas</t>
  </si>
  <si>
    <t>n/A</t>
  </si>
  <si>
    <t>Activiad realizada</t>
  </si>
  <si>
    <t>Software adquirido</t>
  </si>
  <si>
    <t>Esta actividad se desarrollará durante el 2° semestre de la vigencia</t>
  </si>
  <si>
    <t>A la fecha del seguimiento se estructura el respectivo estudio previo, se desarrolla la fase de estudio de mercado (cotizaciones).</t>
  </si>
  <si>
    <t>Adquisición de plataforma Lumu insights</t>
  </si>
  <si>
    <t xml:space="preserve">En reunión con el asesor de la plataforma se declararon las especificaciones del servio a adquirir. Se esta a la espera de la actualización de la cotización. </t>
  </si>
  <si>
    <t>RENOVACION DE UNA LICENCIA CON 50 NODOS HERRAMIENTA SOLARWINDS SECURITY EVENT MANAGER PARA EL CORRELACIONAMIENTO DE EVENTOS DURANTE UN AÑO.</t>
  </si>
  <si>
    <t xml:space="preserve">Desde el 23 de marzo se envio el respectivo estudio previo a la jefe de la OAP, para su revisión y ajuste. 
Las licencias adquiridad en 2022 tienen vigencia hasta el 05 de mayo. </t>
  </si>
  <si>
    <t xml:space="preserve">Se hace él envió del comunicado (oficio) a través de correo electrónico de manera masiva al personal administrativo, desde el área se realiza la respectiva revisión y corrección para su respectivo cargue a SECOP. Se evidencia la revisión del 1ª trimestre de la siguiente manera: 
Enero: 155 obligaciones
Febrero: 274 obligaciones
Marzo: 261 obligaciones
</t>
  </si>
  <si>
    <t xml:space="preserve">Actividades relacionadas a matriculas 
</t>
  </si>
  <si>
    <t xml:space="preserve">Acorde al calendario académico (Acuerdo 07 del 08 de noviembre de 2022), desde el área financiera se realiza la gestión necesaria para los pagos a matrículas de los estudiantes obedeciendo a las respectivas novedades:
IBTI (Genosoft): Recibir el pago (diferentes medios)  
PES (Academusoft): Política de gratuidad, Resoluciones de descuento generación E, Jóvenes a la U, Excelencia académica, Semilleros, Monitorias. 
</t>
  </si>
  <si>
    <t>Desde el área financiera se evidencia la generación de 131 CDP para el 1° trimestre de la vigencia, y 349 compromiso.</t>
  </si>
  <si>
    <t>Desde el Ministerio de Hacienda y Crédito público se han realizado las siguientes capacitaciones: Caja menor (30 de marzo), Seminario gestión efectivo del presupuesto público (16 y 17 de febrero), proceso de preparación y trasmisión de información para la generación del documento soporte en adquisición efectiva (8 de marzo).</t>
  </si>
  <si>
    <t xml:space="preserve">Se realiza la comunicación afectiva del memorando para el pago de proveedores y contratistas
Se proyecta el acompañamiento con cada uno de los supervisores.  
</t>
  </si>
  <si>
    <t>Gestión oportuna en la solicitud de los insumos para generar informes financieros.</t>
  </si>
  <si>
    <t xml:space="preserve">Se evidencia la solicitud de información a las áreas: 
Almacén: Se ha solicitado al área información relacionada con los movimientos y la depreciación identificada (21 de marzo).
Nómina: Se ha solicitado al área información referentes a la depreciación y las provisiones de las prestaciones sociales. 
Esto para la adecuada estructuración del informe financieros.  
</t>
  </si>
  <si>
    <t>Implementacion de un plan de prevención en la comisión de conductas disciplinables</t>
  </si>
  <si>
    <t>* Se dio una variación frente a la política de previsión del daño antijurídico  (28 de febrero).
Se cuenta con la publicación del portal: Soy Transparente - canal antifraude y de denuncia segura. (a la fecha del seguimiento no se cuenta con denuncias instauradas)
https://soytransparente.etitc.edu.co/</t>
  </si>
  <si>
    <t xml:space="preserve">Se desarrrolla con la oficina de comunicaciones una estrategia de publicidad de la siguiente manera:
28 de febrero. Derechos de los servidores publicos. 
30 de marzo deberes de los servidores publicos.
Se proyecta realizar una de manera mensual.
Se han desarrollado ejercicios de sencibilización con las áreas: D. IBTI, Las 6 decanaturas.
</t>
  </si>
  <si>
    <t xml:space="preserve">164  resoluciones a la fecha: Acreditación 
079 "Aclara y modifica la resolución 571 de 2022". Mediante la cual se adota en plan de incentivos de investugación.
Resolución 024 de 2023
Resolución 103 mediante la cual se adopra la prueba piloto de teletrabajo
Bienestar universitario: Protocolo, vilencas basadas enn genero.  
4 Acuerdos del consejo Directivo (aCUERDO 16, MEDIANTE el cual s política de protecciones salvaguarda del patrimonio cultural, artistico, maerial e inmaterial de la ETITC) y uno del Cosejo Académico (01 del 7 de marzo del 2023"procedimiento para la solicitud del año sabatico para docent de los PES")
Acuerdo 03 DEL 16 DE MARZO DE 2023 se actualiza y aprueba la política de transparencia acceso a lainformación publica y lucha contra la corrupción de la ETITC.
SECRETARIA GENERAL.Comunicación 01 sobre comisiones al interio y al exterior. (Viernes 29 de marzo de 2023) </t>
  </si>
  <si>
    <t>Se ha archivado
2020-002
2019-001
2020-001
2019-003
Proceso inhibitorios 
2023-001
2023-002
2023-003
Autos de pruebas y de impulso judicial
2022-001 a 2022-006
Se profirio la resolución 020 de 2023 en la que se hizo adecuación del tramite de instrucción por cambio normativo (ley 1952 del 2019)
Se suspendieron las actuaciones 151 de 28 de marzo de 2023 se suspendieron por 3 días  las actuaciones disciplinarias por por semana santa, con reanudación automatica desde el 10/04/2023.
Se realiza de manera permanete a los procesos y se entrega un informe de los procesos priorizados (a la fecha se cuenta con 15 procesos). 
A la fecha se han profesido 32 autos dentro de los procesos disciplinarios</t>
  </si>
  <si>
    <t xml:space="preserve">Gestión de movilidad académica entrante y saliente </t>
  </si>
  <si>
    <t>Administración de las relaciones interinstitucionales: Actividades de redes y convenios que apoyan la visibilidad nacional e internacional de la ETITC</t>
  </si>
  <si>
    <t>Gestión de proyectos e iniciativas de cooperación nacional e internaciona (Actividades para la comunidad de apoyo para clases espejo entre otras)</t>
  </si>
  <si>
    <t xml:space="preserve">El programa anual de auditorías se encuentra publicado en la página institucional (aprobado el 15 de febrero en el CICCI)
https://www.etitc.edu.co/archives/paai23.pdf </t>
  </si>
  <si>
    <t xml:space="preserve">Austeridad final2022
https://etitc.edu.co/archives/informeausteridad30.pdf
Pqrsd 2 semestre
https://etitc.edu.co/archives/informepqrs222.pdf
ley de transparencia final2022
https://etitc.edu.co/archives/seguimientotranspa23.pdf
control interno contable
https://etitc.edu.co/archives/infocic22.pdf
seguimiento funciones comité conciliación
https://etitc.edu.co/archives/infoseguimientocc22.pdf
informe derechos de autor vigencia 2022
https://etitc.edu.co/archives/infoderechosautor22.pdf
Certificación Actualización Ekogui Segundo Semestre 2022
https://etitc.edu.co/archives/ekogui222.pdf
Profesional Control Interno
Evaluación del sistema de control interno 
https://etitc.edu.co/archives/evaluacionisci22022.pdf
INFORME DE GESTIÓN AL CONGRESO
https://etitc.edu.co/archives/informecongreso23.pdf
</t>
  </si>
  <si>
    <t xml:space="preserve">Informe anticorrupción  2022
https://etitc.edu.co/archives/seguimientoplanan322.pdf
</t>
  </si>
  <si>
    <t>La actividad se desarrolla en dos cortes, el 1° informe sera entregado al CICCI durante el mes de julio y el consolidado al finalizar la vigencia.</t>
  </si>
  <si>
    <t xml:space="preserve">El 6 de marzo se recibio la plantilla para realizar el contenido a socializar.
El jueves 9 de marzo, se entrego a la oficina de comunicaciones el contenido a desarrollar "roles de control interno".
</t>
  </si>
  <si>
    <t>Esta actividad se desarollará a partir del mes de mayo y se gestionará de manera cuatrimestral.</t>
  </si>
  <si>
    <t xml:space="preserve">Se envio una convocación de gooble Escola (enero- febrero).
Socilaización bloock chaine (jueves 30 de marzo).
Socialización a participar Diplomado de B-Learning (febrero- mayo). Se encuentra pendiente revisar la participación de los docnete sde la facultad.
</t>
  </si>
  <si>
    <t xml:space="preserve">El CPDT de la V. Investigación y la facultad realizaron dialogos para desarollar el Formación latex  (última semana de febrero) </t>
  </si>
  <si>
    <t>Se realizo un ajuste del PIC con los resultados de aprendizaje y de acuerdo a los PEP (1 al 7 de marzo), esto se se desarrollara para los diferentes niveles de aprendizaje.</t>
  </si>
  <si>
    <t xml:space="preserve">Se recibieron solicitudes de 2 empresarios (Kennertech y CY2), en este sentido los docentes.
Por otra parte, se han dearrollado comunicaciones con empresarios, durante el mes de abril se desarrollara una reuniónpara determinar la articulación con estos. </t>
  </si>
  <si>
    <t xml:space="preserve">Esta actividad se realizara dutante el 2° trimestre </t>
  </si>
  <si>
    <t>Reunión docente - Comité -Curricular</t>
  </si>
  <si>
    <t>La 1° reunión fue realziada en el mes de febrero PEP</t>
  </si>
  <si>
    <t>Esta actividad se realizara dutante el 2° trimestre 
Se solicitaron el estudio de mescado.</t>
  </si>
  <si>
    <t xml:space="preserve">Se realizo una visita en ingeniero de infraestructura
Se realizo una visita a las instalaciones Kennedy el 31 de marzo, para reconocimienot de espacios, donde se van a desarrollar el laboratorio. Quedo pendiente la entrega de los diseños eléctricos para los labratorios de mantenimiento y de redes y telematica. </t>
  </si>
  <si>
    <t>Esta actividad se desarrollara durante el 2° semestre</t>
  </si>
  <si>
    <t>Esta actividad se desarrollará durante el 2° semestre</t>
  </si>
  <si>
    <t>Desde la Oficina de Comunicación se ha desarrollado la estrategia de comunicación para la socialización de la convocatoria.
Su realización se proyecta para el 4,5 y 6 de mayo en las instalacines de la ETITC</t>
  </si>
  <si>
    <t xml:space="preserve">Esta actividad aún no se ha desarrollado </t>
  </si>
  <si>
    <t xml:space="preserve">Esta actividad se desarrollo el 29 de marzo. Se contó con la participación de 5 conferencistas. Se desarrollaron de 4 a 9 pm.   </t>
  </si>
  <si>
    <t xml:space="preserve">F. Sistemas: Esta actividad aún no se ha desarrollado </t>
  </si>
  <si>
    <t xml:space="preserve">Se han desarrollado actividades de movilidad docente, estudiantes y administrativos, de la siguiente manera:
Participación en el dialogo social. 
Taller política de ampliación de cobertura en las IES publicas-RED TTU (7/03/2023)
Asamblea ACOFI General ordinaria XLIII (24/03/2023). Yopal Casanare
Participación en en semillleros de investigación (25/03/2023) Villa de Leyva.
Campamento para de liderazgo para la educación internacional (13/03/2023 - 17/03/2023). Ecuador.
</t>
  </si>
  <si>
    <t xml:space="preserve">Reunión Explore Canada - Colombia, Establecimiento de alianzas  (10/02/2023).
Reunión SPRACH INSTITUT (24/02/2023) Becas con Alemania.
</t>
  </si>
  <si>
    <t>Reunión RED SUE (17, 29 de marzo)
Reunión RED TTU  (02/2023)
Reunión Universidad Santander México ESDEN España 
Convenio "el Alma no tiene Color" Belky Arizala (08/03/2023).
Manitola institute of Trades and Technology (10/03/2023) Establecimiento de alianzas.
Reunión RED RCI (08/03/2023)
Universidas Pontificia Veracruzana (31/03/2023). Alianzas y contratos con instituciones colombianas.
Se ha desarrollado las actividades necesarias para desarrollar los convenios: 
IMOCOM, 3D SOLUTIONS, Convenio marco Universidad de Manizales, C&amp;C TECHNIK, PAPORTI, ICFES, LOS 3 EDITORES.</t>
  </si>
  <si>
    <t xml:space="preserve">Se cuenta con los contratos 003, 004, 005, 102, 103, 104 y 116 de 2023. </t>
  </si>
  <si>
    <t>Este proyecto se desarrollará durante el 2° semestre de la vigencia.</t>
  </si>
  <si>
    <t>Para la realización del mantenimiento preventivo y correctivo de plantas eléctricas, aires acondicionados y UPS, se busca desarrollar en a través de la SAM 002-2023: Equipos de misión critica (subasta inversa).
Se estima su valor $226.539.110 (actividad misional)</t>
  </si>
  <si>
    <t>Actualmente se estructuran los estudios previos, y se han solicitado cotizaciones, sin embargo a la fecha no se han presentado oferetes acorde a las necesidades institucionales.</t>
  </si>
  <si>
    <t>El 12 de abril, en Comité de Contratación se aprobo el proceso.  IP -002 -2023 Minima cuantia, por un valor (25.080.697)
PRESTACION DE SERVICIOS PARA MANTENIMIENTO PREVENTIVO Y CORRECTIVO DE LA PLATAFORMA ELEVADORA GENIE Z45/25 JDC (ELÉCTRICO) DE LA ESCUELA TECNOLÓGICA INSTITUTO TÉCNICO CENTRAL</t>
  </si>
  <si>
    <t>Se enviaron estudios previos (27/03/2023)
CDP: 13323  (91827939)
Actualmente esta en proceso el perfeccionamiento del los estudios previos.</t>
  </si>
  <si>
    <t>Contratación del Diseño e implementación de malla de tierras electricas de la sede Centro. Bajo norma RETIE. AE2808 (proyecto)</t>
  </si>
  <si>
    <t>Contratación del Diseño e implementación de malla de tierras de telecomunicaciones de la sede Centro  (proyecto)</t>
  </si>
  <si>
    <t>Contratación del diseño y cambio de tablero de distribución eléctrica principal con las respectivas protecciones de la ETITC, sede Centro  (proyecto)</t>
  </si>
  <si>
    <t>Contratacion para la implemntacion y adecuacion del sistema de control de iluminacion del bloque C de la ETITC (Biblioteca, Artes, aulas virtuales y salas de profesores). (proyecto)</t>
  </si>
  <si>
    <t>Contratacion para la implementacion y adecuacion del sistema de iluminacion de emergencia en zonas comunes de la ETITC. (Proyecto)</t>
  </si>
  <si>
    <t>Este proyecto se desarrollará durante el 2° semestre de la vigencia. (sst)</t>
  </si>
  <si>
    <t>A la fecha del seguimiento se estan adecuando las 29 ups y 3 reguladores , luego del este proceso, se desarrollara este proyecto</t>
  </si>
  <si>
    <t>Ampliación del sistema de CCTV en todas las sedes - (Prioridad Tintal). (Proyecto)</t>
  </si>
  <si>
    <t>Compra de UPS trifásicas para algunos sectores de la sede Centro (3) (Proyecto)</t>
  </si>
  <si>
    <t>Compra de materias para equipos (Proyecto)</t>
  </si>
  <si>
    <t>A la fecha la Meta estrategica sigue en el estado reportado a diciembre de 2023 "Se encuentra en proceso de negociaciones con el MEN para le pago de los impuestos prediales del Inmueble CHIP, AAA0072WRFT."</t>
  </si>
  <si>
    <t>Plan de Institucional de Capacitación</t>
  </si>
  <si>
    <t xml:space="preserve">Reportar del valor de nómina (trimestral)
</t>
  </si>
  <si>
    <t xml:space="preserve">2 capacitaciones sobre la evaluación de desempeño laboral para los servidores publicos (16 de enero y 16 de febrero).
*Un webinaer sobre el fort del empleo publico DAFP 3 de febrero.
Compensar: Cruzando avismos 21 de febrero.
Capacitación de estudios previos (V. Académica. V.investigación, Restoria, B. Universitario)
Supervisores de contratatos (8 de febrero al 27 de febrero).
ESAP. Enviado 5.
Etica de lo pubklico 
Gestión integral de s. Ciudadano 
Integridad tramsparencia y lucha contra la corrupción 
Control Interno 
organización documental
*Recorrido por los sistemas de gestión de la ETITC (13 de marzo al 21 de marzo)
SENA: Informatica OFFICE Y Aplicación de OFICCE en el entorno laboral (7 y 8 de marzo de 2023)
DAFP. SIGEP 2, actualización de hojas de vida. 
 SECOP II. Secretaría de Medellin 17 de marzo.  
</t>
  </si>
  <si>
    <t xml:space="preserve">El valor de la nómina de las 4 plantas administrativos, Doc. PES, Doc. Bachillerato y hora Catedra para el 1° trimestre de la vigenicia asciende a $4.601.113.119. </t>
  </si>
  <si>
    <t xml:space="preserve">Sin avance </t>
  </si>
  <si>
    <t xml:space="preserve">Durante los días 15 y 30 de marzo se realizaron las mesas de trabajo pertinentes con VAF y VA para dar inicio de obra y la realización del plan de contingencia para dar inicio de obra (bloques 1 Y 2).
Se proyecta que la obra de reforzamiento tendrá una duración de 12 meses y será adelantada por la Empresa de mobiliaria de Cundinamarca (Contrato interadministrativo 320 de 2022) </t>
  </si>
  <si>
    <t>Reforzamiento Estructural bloque 1 y 2 (bloque f y g)</t>
  </si>
  <si>
    <t>Reforzamiento Estructural Bloque 3 (bloque h)</t>
  </si>
  <si>
    <t>Elaboración de los documentos técnicos (documentos planimetria)</t>
  </si>
  <si>
    <t xml:space="preserve">(P. Uso eficiente del agua)
Esta actividad esta programada para el 2° semestre de la vigencia. </t>
  </si>
  <si>
    <t>(P. Gestión de residuos) El proceso Contración 147 de 2023 se desarrolla con normalidad.</t>
  </si>
  <si>
    <t>Contratación de servicios de asesoria para la implementación de buenas practicas para el manejo de Emisione Atmosféricas de fuentes fijas</t>
  </si>
  <si>
    <t xml:space="preserve">(P de control de emisiones atmosféricas). *Se realizo la actualización se la cotización de los servicios (PSA Consultores sas)
*Se identifico que la V.A desarrolla un plan maestro para el área de talleres y laboratorios. </t>
  </si>
  <si>
    <t xml:space="preserve">Se cuenta con los estudios previos y se estructuran los requisitos técnicos para dar continuidad y desarrollar un proceso global que comprende: Control de vectores, lado de tanques, desinfección y fumigación, mismo que se desarrollara para las sedes: Calle 18, Central e instalaciones y Kennedy.
Se cuenta con los estudios previos para “PRESTACIÓN DE SERVICIOS ESPECIALIZADOS PARA EL CONTROL DE INFESTACIÓN POR ROEDORES EN EL CIELORRASO DE LA MANSARDA (CUARTO PISO, BLOQUE C) DE LA SEDE CENTRAL DE LA ESCUELA TECNOLÓGICA INSTITUTO TÉCNICO CENTRAL.”, el cual tendrá un costo de 6.429.387
</t>
  </si>
  <si>
    <t>Adelantar tramites ambientales que se identifiquen sean necesarios según lo establecido en la normatividad vigente</t>
  </si>
  <si>
    <t>Contratar servicios para la formulación del Plan de Contingencias para el almacenamiento de hidrocarburos y sustancias peligrosas radicado ante la SDA</t>
  </si>
  <si>
    <t xml:space="preserve">(R.L)A la fecha del seguimiento no se han identificado nuevos trámites ambientales 
Está pendiente realizar el pago de la tala de árboles (C-T. Intervención arbolado autorizado por la SDA mediante CONCEPTO TECNICO N° SSFFS-07242): Solicitar el pago y realizar el respectivo pago ($7,121,395)  
</t>
  </si>
  <si>
    <t xml:space="preserve">(R-L) Esta actividad no ha tenido avance. </t>
  </si>
  <si>
    <t xml:space="preserve">(P. Uso eficiente de papel)
Durante el 1° trimestre de la vigencia no se evidencia avance en las 3 actividades pactadas en el programa de uso eficiente de papel.  
*Curso "Aula virtual" 16 personas (15 y 21 de marzo de 2023)  
</t>
  </si>
  <si>
    <t xml:space="preserve">Esta actividad no ha tenido avance durante el 1° trimestre de la vigencia </t>
  </si>
  <si>
    <t>Contratación de residuos peligrosos</t>
  </si>
  <si>
    <t>Se encuentra publicado el proceso IP-OO5-2023 " PRESTACIÓN DE SERVICIOS PARA REALIZAR LA RECOLECCIÓN, GESTIÓN Y DISPOSICIÓN FINAL DE RESIDUOS PELIGROSOS GENERADOS EN LA ESCUELA TECNOLÓGICA INSTITUTO TÉCNICO CENTRAL" por un valor de $5’616.241,63</t>
  </si>
  <si>
    <t xml:space="preserve">Durante e l 1° trimestre de la vigencia se desarrolló un proceso de una prorroga: Orden de compra (13 de febrero) y se realizó seguimiento permanente de los equipos a adquirir.  
Por medio ,de la Orden de compra 103-425 de 2022 adquirirá la renovación de los equipos de cómputo de las salas de 1 a la 3 (17/04/2023). 
Referente al proceso a desarrollar para las salas 4 a la 6 se desarrollar las siguientes actividades:
Se realizó por medio de la plataforma CCE el lanzamiento del evento, se dio respuesta de observaciones, justificación de los requerimientos técnicos y adjudicación de la orden de compra. 
Se adjudicó la Orden de compra 107 287, para la renovación de la sala 4 a la 6. Dicha gestión se realiza mediante un acuerdo marco (plataforma Colombia compra eficiente) </t>
  </si>
  <si>
    <t>Se está estableciendo y analizando la manera en que se van a integrar ciertos equipos de infraestructura critica de la institución, la actividad está proyectada para el 2° de la vigencia.</t>
  </si>
  <si>
    <t>A la fecha del seguimiento se consolida el levantamiento del estudio de mercado, posteriormente se realizarán los E.P respectivos (f.v. 30/05/2023)</t>
  </si>
  <si>
    <t xml:space="preserve">Se realiza un análisis del licenciamiento con el área de talleres y laboratorios </t>
  </si>
  <si>
    <t>El proceso fue adelantado Cto 173 de 2023 (contración directa), Su ejecución se proyecta a partir del 29 de abril.</t>
  </si>
  <si>
    <t>El proceso fue adelantado Cto 175 de 2023 (contración directa), Su ejecución se proyecta a partir del 22 de abril.</t>
  </si>
  <si>
    <r>
      <t xml:space="preserve">Renovación soporte y actualización </t>
    </r>
    <r>
      <rPr>
        <b/>
        <sz val="9"/>
        <rFont val="Calibri"/>
        <family val="2"/>
        <scheme val="minor"/>
      </rPr>
      <t>SIAC</t>
    </r>
  </si>
  <si>
    <t>El software tiene como fecha de vencimiento el 22 de agosto de 2023.</t>
  </si>
  <si>
    <t>El software tiene como fecha de vencimiento el 11 de mayo de 2023</t>
  </si>
  <si>
    <t>El software tiene como fecha de vencimiento el 31 de agosto de 2023.</t>
  </si>
  <si>
    <t>El software tiene como fecha de vencimiento el 16 de septiembre de 2023.</t>
  </si>
  <si>
    <t>El software tiene como fecha de vencimiento el 19 de septiembre de 2023.</t>
  </si>
  <si>
    <t>El software tiene como fecha de vencimiento el 2 de septiembre de 2023.</t>
  </si>
  <si>
    <t>El software tiene como fecha de vencimiento el 30 de septiembre de 2023.</t>
  </si>
  <si>
    <t>El software tiene como fecha de vencimiento el 27 de octubre de 2023.</t>
  </si>
  <si>
    <t>El software tiene como fecha de vencimiento el 22 de noviembre de 2023.</t>
  </si>
  <si>
    <t>El software tiene como fecha de vencimiento el 30 de noviembre de 2023.</t>
  </si>
  <si>
    <t>El proceso para la renovación del software v.2023 fue realizado durante el mes de diciembre de 2022; este software tiene como fecha de vencimiento el 21 de enero de 2024.</t>
  </si>
  <si>
    <t>El software tiene como fecha de vencimiento el 16 de diciembre de 2023.</t>
  </si>
  <si>
    <t>El software tiene como fecha de vencimiento el 23 de septiembre de 2023.</t>
  </si>
  <si>
    <t xml:space="preserve">Se cuenta con el estudio de mercado, y se proyecta realizar su análisis </t>
  </si>
  <si>
    <t>Se cuenta con el estudio de mercado, y se estan estructurando el E.P</t>
  </si>
  <si>
    <t>A la fecha del seguimiento se ejecutan los contratos: 022 al 029 de 2023, 131 y 132 de 2023.</t>
  </si>
  <si>
    <t>Se está en proceso de Levantamiento de requerimiento, (se centralizan las necesidades institucionales).</t>
  </si>
  <si>
    <t>Esta actividad se proyecta realizar durante el 2° semestre de la vigencia</t>
  </si>
  <si>
    <t xml:space="preserve">se realizó un análisis previo y se dieron las respectivas especificaciones
se desarrolló un procesos para la solicitud de propuestas (estudio de mercado
</t>
  </si>
  <si>
    <t>El Cto 303 de 2023 tiene vigencia hasta el 5 de julio de 2023</t>
  </si>
  <si>
    <t>Repor de avance de implementación de PETI V. 2023</t>
  </si>
  <si>
    <t xml:space="preserve">Se estructura el estudio de mercado. </t>
  </si>
  <si>
    <r>
      <rPr>
        <b/>
        <sz val="12"/>
        <color theme="1"/>
        <rFont val="Calibri Light"/>
        <family val="2"/>
        <scheme val="major"/>
      </rPr>
      <t>Laboratorio de Domótica e inmótica</t>
    </r>
    <r>
      <rPr>
        <sz val="12"/>
        <color theme="1"/>
        <rFont val="Calibri Light"/>
        <family val="2"/>
        <scheme val="major"/>
      </rPr>
      <t>.
-Adquisición de insumos de domótica como base, para la realización de clases teorico-practicas de IBTI y PES, semilleros del laboratorio de domotica e inmotica.
-Compra venta de equipos  como apoyo a las actividades academicas para los estudiantes de IBTI, PES, semilleros cursos de extension y desarrollo de talleres y Laboratorios de domótica e inmotica.
-Tecnologias de domotica, inmotica y knx. Alexa y google home.
-De Internet y telefonia para practicas de IBTI, PES, semilleros y cursos de extensión  y desarrollo
-Prestación de servicios de Ingeniero Mecatrónico con experiencia en domotica, inmotica y KNX para la atencion de la cumunidad estudiantil IBTI, PES, semilleros y Cursos externos de extension y desarrollo y mantenimientos de los respectivos equios del laboratorio.</t>
    </r>
  </si>
  <si>
    <r>
      <rPr>
        <b/>
        <sz val="12"/>
        <color theme="1"/>
        <rFont val="Calibri Light"/>
        <family val="2"/>
        <scheme val="major"/>
      </rPr>
      <t>Taller de Tratamientos térmicos.</t>
    </r>
    <r>
      <rPr>
        <sz val="12"/>
        <color theme="1"/>
        <rFont val="Calibri Light"/>
        <family val="2"/>
        <scheme val="major"/>
      </rPr>
      <t xml:space="preserve"> DUROMETRO, ROCKELL, ULTRASONIDO, EQUIPO, EQUIPO DE SOLDADURA SMAW, TIG Y MIG, ESPECTOMETRO DE MASAS, LIJAS, BENTONITA, DISCO DE CORTE, HERRAMIENTA, MULTIMETROS,</t>
    </r>
  </si>
  <si>
    <r>
      <rPr>
        <b/>
        <sz val="12"/>
        <color theme="1"/>
        <rFont val="Calibri Light"/>
        <family val="2"/>
        <scheme val="major"/>
      </rPr>
      <t>Taller Metalistería y soldadura</t>
    </r>
    <r>
      <rPr>
        <sz val="12"/>
        <color theme="1"/>
        <rFont val="Calibri Light"/>
        <family val="2"/>
        <scheme val="major"/>
      </rPr>
      <t xml:space="preserve">
- Insumos, materiales y herramientas para el normal desarrollo de las practicas del taller de metalisteria.
-Mantenimientos preventivos y correctivos para los equipos y maquinaria del taller de metalisteria para preservar el buen estado de los mismos y garantizar la disponibilidad para su uso.</t>
    </r>
  </si>
  <si>
    <t>Se cuenta con los estudios previos radicados en la Vicerrectoría Académica (27 de marzo de 2023)</t>
  </si>
  <si>
    <t>Esta actividad se desarrollarà durante el 2º semestre</t>
  </si>
  <si>
    <t xml:space="preserve">Se radicaron los E.P desde el 27 de febrero. Se cuenta con el CDP nº 9323 del 6 de marzo de 2023
Se cuenta con la asesoría de un “padrino” desde la oficina de Jurídica Contratación, se está en proceso de perfeccionamiento de los EP.
</t>
  </si>
  <si>
    <t>Se radicaron los E.P desde el 22 de febrero. El 7 de marzo de 2023 se realizo la solicitud del CDP.</t>
  </si>
  <si>
    <t xml:space="preserve">Se radicaron los E.P desde el 28 de febrero. Se cuenta con el CDP nº 9523 del 1 de marzo de 2023
Se cuenta con la asesoría de un “padrino” desde la oficina de Jurídica Contratación, se está en proceso de perfeccionamiento de los EP.
</t>
  </si>
  <si>
    <t>Se radicaron los E.P desde el 24 de febrero. Se cuenta con el CDP nº 9423 del 1 de marzo de 2023
Se cuenta con la asesoría de un “padrino” desde la oficina de Jurídica Contratación, se está en proceso de perfeccionamiento de los EP.
Se encuentra publicado el proceso IP-004.2023, y se ejecuta la etapa de evaluaciòn y adjudicación de contrato.</t>
  </si>
  <si>
    <t xml:space="preserve">Se radicaron los E.P desde el 2 de marzo. Se cuenta con el CDP nº 9923 del 9 de marzo de 2023
Se cuenta con la asesoría de un “padrino” desde la oficina de Jurídica Contratación, se está en proceso de perfeccionamiento de los EP.
</t>
  </si>
  <si>
    <t xml:space="preserve">Se está en proceso de definición de las necesidades institucionales con el área de informática y comunicaciones </t>
  </si>
  <si>
    <t xml:space="preserve">Se radicaron los E.P desde el 28 de febrero. Se cuenta con el CDP nº (por definir)
Se cuenta con la asesoría de un “padrino” desde la oficina de Jurídica Contratación, se está en proceso de perfeccionamiento de los EP.
</t>
  </si>
  <si>
    <t xml:space="preserve">Se radicaron los E.P desde el 1 de marzo. Se cuenta con el CDP nº 9623 del 6 de marzo de 2023
Se cuenta con la asesoría de un “padrino” desde la oficina de Jurídica Contratación, se está en proceso de perfeccionamiento de los EP.
</t>
  </si>
  <si>
    <t>Esta actividad aún no ha tenido avance.</t>
  </si>
  <si>
    <t xml:space="preserve">Se radicaron los E.P desde el 23 de febrero. Se cuenta con el CDP nº 9723.
Se cuenta con la asesoría de un “padrino” desde la oficina de Jurídica Contratación, se está en proceso de perfeccionamiento de los EP.
</t>
  </si>
  <si>
    <t xml:space="preserve">Se radicaron los E.P desde el 21 de febrero. Se cuenta con el CDP nº 108 2023.
Se cuenta con la asesoría de un “padrino” desde la oficina de Jurídica Contratación, se está en proceso de perfeccionamiento de los EP.
Se encuentra publicado el IP-006.2023}, posteriormente se realizaran la evaluación de ofertas 
</t>
  </si>
  <si>
    <t xml:space="preserve">Se radicaron los E.P desde el 2 de marzo. Se cuenta con el CDP nº 10123.
Se cuenta con la asesoría de un “padrino” desde la oficina de Jurídica Contratación, se está en proceso de perfeccionamiento de los EP.
</t>
  </si>
  <si>
    <t xml:space="preserve">El proyecto se encuentra en la elaboración del borrador de E.P. </t>
  </si>
  <si>
    <t>El proyecto se encuentra en proceso de definición de equipos, Este proyecto se desarrolló mancomunadamente con la F. electromecánica y la V. de Investigación.</t>
  </si>
  <si>
    <t>Desarrollo de la política de comunicacioes institucional: 
Conformación y ejecución de la parrilla de contenidos</t>
  </si>
  <si>
    <t xml:space="preserve">La última prorroga vence durante el la 4° semana de abril. </t>
  </si>
  <si>
    <t>Esta actividad no ha tenido vance</t>
  </si>
  <si>
    <r>
      <t xml:space="preserve">Durante el 1 trimestre de la vigencia socialización de resultados con docentes y administrativos:
</t>
    </r>
    <r>
      <rPr>
        <b/>
        <sz val="12"/>
        <color theme="1"/>
        <rFont val="Calibri Light"/>
        <family val="2"/>
        <scheme val="major"/>
      </rPr>
      <t xml:space="preserve">1. Socialización de la renovación de la Acreditación de programas: </t>
    </r>
    <r>
      <rPr>
        <sz val="12"/>
        <color theme="1"/>
        <rFont val="Calibri Light"/>
        <family val="2"/>
        <scheme val="major"/>
      </rPr>
      <t xml:space="preserve">Presentación de resultados: Presentación global de los resultados del proceso de autoevaluación 2022.
Desde el proceso de Autoevaluación se propende por la comunicación permanente con los diferentes estamentos institucionales, con miras de dar a conocer la ejecución de los procesos de autoevaluación institucional, en este sentido se han desarrollado diferentes espacios para el reconocimiento de la gestión realzada y los retos a cumplir. 
Por lo anterior se desarrollaron las siguientes actividades: 
Facultad de Procesos Industriales Febrero 14 de 2023 5 :30 PMa 6: 00 PM. Presento: Maritza Zabala. Modalidad virtual
Facultad de Sistemas Marzo 19 de 2023 7:00 PM a 8:00 PM Presento: Jaime Benavides Modalidad Virtual
Facultad de Mecatrónica Febrero 15 de 2023 7:00 PM a 8:00 PM Presenta: Yeison Rozo Modalidad virtual.
Facultad de Electromecánica Febrero 22 de 2023 7:00 a 8:00 PMPresenta: Michael Ramírez Modalidad virtual
METODOLOGÍA: 
Tiempo estimado: 30min. 
Presentación de los resultados de proceso de autoevaluación por parte de uno de los miembros de la oficina de autoevaluación y acreditación
Interacción
 PROGRAMACIÓN:
1.Presentación   mediante   diapositivas   de   los   resultados   del   proceso   de autoevaluación.
2.Espacio para interactuar con el cuerpo docente.
3.Fin de la activida
</t>
    </r>
    <r>
      <rPr>
        <b/>
        <sz val="12"/>
        <color theme="1"/>
        <rFont val="Calibri Light"/>
        <family val="2"/>
        <scheme val="major"/>
      </rPr>
      <t xml:space="preserve">2.Sensibilización del proceso de autoevaluación institucional: </t>
    </r>
    <r>
      <rPr>
        <sz val="12"/>
        <color theme="1"/>
        <rFont val="Calibri Light"/>
        <family val="2"/>
        <scheme val="major"/>
      </rPr>
      <t xml:space="preserve">, el Equipo Técnico se encarga de difundir las capacitaciones a los Administrativos y Directivos, especificamente interpretación y aplicabilidad de la norma, desarrollo de ejercicios de transferencia de conocimiento a partir de las capacitaciones impartidas por la Dra. clauia Aponte. 
Los talleres permiten, además, definir los mecanismos, técnicas e instrumentos que integrarán el modelo de autoevaluación institucional.
</t>
    </r>
  </si>
  <si>
    <t xml:space="preserve">Surtir el proceso de re acreditación institucional </t>
  </si>
  <si>
    <t>Se encuentra en ejecución el Cto- 117-2023
($16.289.280)</t>
  </si>
  <si>
    <t xml:space="preserve">A1 Niños: Se encuentra en ejecución el Cto- 185-2023 ($5.000.000) 
A1 Adultos: Se enviaron los estudios previos a la Oficina de contratación 
</t>
  </si>
  <si>
    <t>El proceso de reacreditación de programas se encuentra enmarcado en el cronograma, mismo que se evidencia con un 66% de avance según actividades estrategicas incluidas.</t>
  </si>
  <si>
    <t xml:space="preserve">Desde la Vicerrectoría Académica se ha participado en los diferentes ejercicios de el área de Autoevaluación: Talleres (impacto, internacionalización y juicios de calidad), actividades de capacitación
Reuniones: 
Viernes 24 de febrero. Políticas
Viernes 3 marzo: Taller de evidencias.
13 de marzo Taller de Syllabus
marzo 23 definición de estrategias de valor agregado.
 </t>
  </si>
  <si>
    <t>La compra de la ETITC a la compañía McGraw Hill fue de 4000 cuatro mil licencias.
En el Segundo Semestre académico del 2022 - 2022-2 según la solicitud de cada maestro acorde a cada listado de los cursos que le fueron asignados fueron: 1450 licencias
En el Primer Semestre académico del 2023 - 2023-1 según la solicitud de cada maestro acorde a cada listado de los cursos que le fueron asignados fueron: 1306 licencias
Es así como a la fecha se han asignado a los estudiantes de la ETITC un total de: 2756 licencias
Por tanto, a la fecha quedan disponibles para el segundo semestre de 2023 la cantidad de: 1244 licencias</t>
  </si>
  <si>
    <t xml:space="preserve">Creación y desarrollo de la Política de institucional de segunda lengua </t>
  </si>
  <si>
    <t xml:space="preserve">Durante el 1° trimestre de la vigencia se ha realizado la actualziación de los Syllabus (80%) con componente de Competencias y resultados de aprendizaje de programa, esta actividad se realiza con docentes y coordinadores de área.  </t>
  </si>
  <si>
    <t xml:space="preserve">Se desarrolla un levantamiento estadístico de pruebas TyT y Saber PRO para medir el valor agregado académico (2ª semana de marzo- 2ª semana de abril). </t>
  </si>
  <si>
    <t>Se realizo una capacitación interna en las jornadas pedagògicas 2023 - 1 (martes 10 al viernes 13 de enero)</t>
  </si>
  <si>
    <t>Se expidio Resolución 571 de 2022</t>
  </si>
  <si>
    <t xml:space="preserve">Se creo el equipo de trabajo y se realizo una mesa de trabajo para la designación de tareas:
*Diagnóstico general de Talleres y laboratorios: Protocolo para proyectos de creación de Talleres y Laboratorios
</t>
  </si>
  <si>
    <t xml:space="preserve">A través del Cto- 301 de 2022 "PRESTACIÓN DE SERVICIOS PROFESIONALES ESPECIALIZADOS PARA REALIZAR EL DOCUMENTO TÉCNICO DEL PROYECTO DE ESTRUCTURACIÓN E IMPLEMENTACIÓN, BAJO METODOLOGÍA PRÁCTICA APOYADA EN LINEAMIENTOS PMI, DE LA UNIDAD B-LEARNING COMO APOYO A LA MODALIDAD PRESENCIAL ACTUAL Y A LA MODALIDAD A DISTANCIA DE LOS FUTUROS NUEVOS PROGRAMAS DE LA ETITC." se desarrolla las siguientes actividades.
1) 26 de diciembre de 2022. Desarrollo del Marco Conceptual
2) 13 de marzo. Desarrollo la Propuesta del modelo de la Unidad de Apoyo B-Learning
3) 16. de marzo: Desarrollar el Plan de trabajo para la implementación de la Unidad de Apoyo B-Learning
4) 14 de abril. Consolidación, organización y entrega del documento técnico del proyecto de estructuración e implementación.
</t>
  </si>
  <si>
    <t xml:space="preserve">Se esta en proceso de una alianza con Cummits de los andes. 
Se tuvo una primer visita a las instalaciones de la institución (12 de marzo de 2023).
Se esta a la espera de la cotización formal por parte de la Empresa Cummits de los Andes.
 </t>
  </si>
  <si>
    <t>A la fecha se estan solicitando cotizaciones (Estudio de mercado)</t>
  </si>
  <si>
    <t xml:space="preserve">Los estudios previos se encuentran elaborados en su parte técnica por el área de planta física “ELABORACIÓN DE ESTUDIOS Y DISEÑOS TÉCNICOS JUNTO CON LA GESTIÓN Y TRÁMITES PARA OBTENCIÓN DE LICENCIAS DE CONSTRUCCIÓN DE CUALQUIERA DE SUS MODALIDADES, PERMISOS Y APROBACIONES NECESARIOS PARA LA CONSTRUCCIÓN DE DOS SOLUCIONES MODULARES EN LA SEDE CENTRAL DE LA ESCUELA TECNOLÓGICA INSTITUTO TÉCNICO CENTRAL”. la solicitud del CDP de 7 de marzo; paso siguiente se enviaron a la Vicerrectoría Administrativa y financiera para los ajustes necesarios.
Se cuenta con el CDP 8723 de 7 marzo por un valor de $180.050.000. 
</t>
  </si>
  <si>
    <t xml:space="preserve">Se estructuran los estudios previos.
Se solicitó a 2 fabricantes modificaciones a las cotizaciones entregadas para el cumplimiento de las expectativas institucionales
</t>
  </si>
  <si>
    <t xml:space="preserve">Se está a la espera de la notificación del área Gestión IT.  </t>
  </si>
  <si>
    <t>F. Sistemas: Esta actividad aún no se ha desarrollado.
F. Mecatronica:Esta actividad se desarrollara durante el 2° semestre</t>
  </si>
  <si>
    <t>A la fecha se realizaron una serie de campañas en promoción de la salud y prevención de la enfermedad a toda la comunidad educativa:  
1. Feria de servicios de tamizaje pruebas VIH, Sifilis, Hepatitis B  , realizado el 14 de marzo en la sede Tintal jornada mañana con una participaión de 48  y el 17 de marzo con una participación de 28 para un total de 76 participantes. 
2. Campañas de donación de sangre, realizada los días 28 de febrero y 01 de marzo con un total de 63 participantes en la sede central y 13 en la sede Tintal. 
3. Campaña sobre la prevención del riesgo metabolico, realizada duante la semana del 13 al 16 de marzo en la sede centro con una participación de  92 asistentes.
4. Inscripción a exámenes para tamizaje visual sede centro, con un total de inscritos de 152 personas, desde el 22 de febrero al 25 de marzo.
5. Campaña en educación sexual y reproductiva y sobre métodos de planificación familiar, realizada el 29 de marzo con un total de 81 participantes. 
6. Se hizo entrega de 600 refrigerios en la unidad de desarrollo Tintal.
link de evidencias: https://itceduco-my.sharepoint.com/:f:/g/personal/enfermeria_itc_edu_co/ErnPrb4VWO1EqB1jOHdxoWABSLbR9pwKnyxhWdxh5_UZjg?e=A1arM6</t>
  </si>
  <si>
    <t xml:space="preserve">1. Se realizaron 293 valoraciones físicas preactividad deportiva durantes los meses de enero a marzo.
2. Se realizaron 75 atenciones individuales de enfermería en la sede central, 26 atenciones en la jornada mañana sede tintal, 27 en la jornada tarde sede tintal. Por ser información confidencial no se adjunta evidencia, el cargue se realiza en el sistema adviser. </t>
  </si>
  <si>
    <t>Se realizan 120 acompañamientos  durante los meses de febreo y marzo con funcionarios y estudiantes y se esta en formacion del grupo de pastoral 8 integrantes https://acortar.link/88plik</t>
  </si>
  <si>
    <t>Reflexiones semanales y eucaristia</t>
  </si>
  <si>
    <t xml:space="preserve">Se envian a los correos de comunicaciones 10 reflexiòn, una  semanal   </t>
  </si>
  <si>
    <t xml:space="preserve"> OLA 40</t>
  </si>
  <si>
    <t>Se realizan el taller en los salones  de la ETITC, en la cuaresma, se atiende a 120 estudiantes. https://acortar.link/Yt2sEQ</t>
  </si>
  <si>
    <t>Se ha relizado el seguimiento a la matricula de los estudiantes que se encuentra matriculados por los convienios de la Secretaria de Educaciòn y la Agencia atenea  xxx estudiantes matriculados.</t>
  </si>
  <si>
    <t>Se han realizado 10 atenciones en crisis
Se ha realizado  134  acompañamientos desde el àrea de psicologia</t>
  </si>
  <si>
    <t xml:space="preserve">En los meses de enero a marzo se realizaron las siguientes actividades: 
11/01/2023   JORNADA PEDAGÒGICA DOCENTES - PREVENCIÒN VBG - EQUIDAD DE GÈNERO   73 participantes
8/03/2023   CONMEMORACIÓN DIA INTERNACIONAL DE LA MUJER    634 participantes
29/03/2023    CONMEMORACIÓN DÍA DE GÉNERO  28 participantes
Evidencia:
https://itceduco-my.sharepoint.com/:f:/g/personal/bienestaruniversitario_itc_edu_co/EmKEsBdiIWlLsaAF5Vg5FHkBxjMxxBe2AD6P8opxBH1m5g?e=CbTI0G
</t>
  </si>
  <si>
    <t>En los meses de enero a marzo se realizaron las siguientes actividades:
16/01/2023  Renovaciones Beneficio Generación E - Estudiantes antiguos 2023-1  -  326 PARTICIPANTES
1/02/2023  RENOVACIÓN CRÉDITOS FONDO SED - ICETEX 2023-1 – 4 PARTICIPANTES
7/02/2023  GESTIÓN APOYOS ECONÓMICOS INSTITUCIONALES PARA MATRICULA ESTUDIANTES PES   3  PARTICIPANTES
20/02/2023   DIAGNOSTICO DE NECESIDADES PARQUEADERO ESTUDIANTES PES   2  PARTICIPANTES
23/03/2023  TALLER DE PARTICIPANTES JeA 2023-1   107  PARTICIPANTES
29/03/2023  CARGUE INCENTIVO PERMANENCIA Y EXCELENCIA 2022-2    500  PARTICIPANTES
Evidencias.
https://itceduco-my.sharepoint.com/:f:/g/personal/bienestaruniversitario_itc_edu_co/EmzatfXzUbxOrgMqW0ucnrAB38KH_W6K0BK5Pu40uUPc3Q?e=h9hgon</t>
  </si>
  <si>
    <t>Nos encontramos en proceso de contraciòn de los profesionales</t>
  </si>
  <si>
    <t>Hasta la fecha en el gimnasio se llevan inscritos 330 personas entre estudiantes, docentes y administrativos, se han realisado 86 rutina personalizadas, en los entrenaminetos de por disiplinas 
se han atendido 48 en futsal, 22 en tenis de mesa, 18 en baloncesto y 26 en voleibol, 
estamos participando en el torneo externo copa Bogotà con un total de 54 estudiantes en las modalidades de voleibol, baloncesto, futsal y tenis de mesa.
se dieron inicio a los torneo internos en el mes de febrero con la modalidad de futsal con la participacion  de 110 estudiantes y en voleibol  con la participacion de 40 estudiantes. 
se han realizado 2 caminatas una el 26 de febrero al canal de albina con la participacion de 29 personas entre docentes administrativos y estudiantes,
el 26 de marzo se realizo la camina al humedal el buro con la participacion de 40 personas.   link de evidencias: 
https://itceduco-my.sharepoint.com/personal/gym_itc_edu_co/_layouts/15/onedrive.aspx?e=5%3Ac2f20a06dd964dd8aac30df3d83b1037&amp;at=9&amp;CT=1681929673550&amp;OR=OWA%2DNT&amp;CID=c14d7b7c%2D5ab6%2D6e29%2D294a%2D61794386ca86&amp;FolderCTID=0x0120002B966D15A9CB694886CCA7F1CFBD5172&amp;id=%2Fpersonal%2Fgym%5Fitc%5Fedu%5Fco%2FDocuments%2FSNEIDER%2FSNEIDER%2F2023%2Fseguimiento%20plan%20de%20accion%2Fseguimineto%201&amp;view=0</t>
  </si>
  <si>
    <t xml:space="preserve">se habililito el espacio del gimnasio en la jornda de la mañana los dias lunes miercoles y viernes en el horario de 10am a 1pm,
 se realizo la progamacion de las pausas activas para los meses de junio y julio, y la programacion de dos charlas de tips de nutricion la primera para el 12 de abril y la segunda en junio, se realizo solicitud de apoyo a el area de mantenimineto para el arreglo de la puerta principal del gimnasio y la bodega, el cambo de bombillas de iluminacion y cambio de un vidrio en la oficina, se realizo estudio previo para el mantenimiento correctivo de la maquinas del gimnasio y se envio a la coordinacion de bienestar para su aprovacion </t>
  </si>
  <si>
    <t xml:space="preserve">Se actualizo el proyecto consecuentemente y se tiene el blog para que los profesores lo visiten  https://www.etitc.edu.co/es/page/consecuentemente.
Se han realizado 12 atenciones a docentes
Resoluciòn de conflictos entre docente y grupo
Se esta desarrollando una investigaciòn frente  a las estrategias para desarrollo de relaciones interpersonbales con los docente-estudiantes.
En Sanamente se ha desarrollado actividades como: Franja de  salud mental con una participaciòn de 60 estudiantes, tiempo de parciales con 50 estudiantes,  Rally tu salud mental con la participaciòn de 55 estudiantes, Infografias sobre habitos de estudio, salud mental, habilidades para la vida, estas  estrategias se envia por el correo  Institucional de los eestudiantes. </t>
  </si>
  <si>
    <t xml:space="preserve">Incritos en el programa  198 y se entregan 4563 servicios a los estudiantes entre enero a  marzo https://acortar.link/yxvu7x </t>
  </si>
  <si>
    <t>Esta actividad esta programada para el mes de mayo</t>
  </si>
  <si>
    <t>Se esta desarrollando la franja de salud mental frente a tiempo de parciales con una asistencia de al rededor de 60 estudiantes,  campaña de expectatriva del programa Metele mente, atenciones individuales 134 personas, Se inicia lalinea de activamente la cual esta dirigida para los administrativos.</t>
  </si>
  <si>
    <t>El 16 de marzo se realizó la jornada de fortalecimiento de la RED CUIDADANA a través de la entrega de dispositivos de apoyo para la seguridad del entorno por parte de la Secretaría de Seguridad y Convivencia Ciudadana
Evidencia:
https://itceduco-my.sharepoint.com/:f:/g/personal/bienestaruniversitario_itc_edu_co/Ehjq9HXaYEpLgrmRzTTDyz4BevJaXpa0vipkhnFrq7BA-A?e=20LNnk</t>
  </si>
  <si>
    <t>A la fecha se han realizado 1667 caracterizaciones a estudiantes PES:
Evidencia:
https://itceduco-my.sharepoint.com/:f:/g/personal/bienestaruniversitario_itc_edu_co/EoAjLQ8OZVRDolLsH1CrUF0Bsfna0oBaZi_JphMsAO0wiQ?e=pV0EcV</t>
  </si>
  <si>
    <t>A la fecha de los 1667 estudiantes caracterizados se tiene el reporte de 252 alertas tempranas identificadas.
Evidencias:
https://itceduco-my.sharepoint.com/:f:/g/personal/bienestaruniversitario_itc_edu_co/Ejh8WPg--pZNvPwnacuWX4cBHQ17lrbvdVCTqakgEYaM-A?e=lGWDW9</t>
  </si>
  <si>
    <t xml:space="preserve">En los meses de enero a marzo se han registrado los siguientes apoyos:
No ACTIVIDADES GRUPALES
283
No PARTICIPANTES
2127
No APOYOS INDIVIDUALES
426
No. ESTUDIANTES APOYADOS INDIVIDUALES
311
No. ESTUDIANTES APOYADOS UNICOS TOTAL
2266
Evidencias:
https://itceduco-my.sharepoint.com/:b:/g/personal/bienestaruniversitario_itc_edu_co/Ed9m3rHz_iVJp9Bk-9O4sn0BYk3GBwhYglc1btWH0dKUfw?e=aiaNNm
</t>
  </si>
  <si>
    <t>Alertas académicas generadas en el primer corte:
Evidencia:
https://itceduco-my.sharepoint.com/:b:/g/personal/bienestaruniversitario_itc_edu_co/EQ1XdGpO3LhCgtj142hOn8kBc7WRi71foBdr3nwlFfDHgA?e=nfz5mm</t>
  </si>
  <si>
    <t>El àrea de psicologia se encuentra realizando la  revisiòn de la encuesta de caracterizaciòn en salud mental de la poblaciòn estudiantil.</t>
  </si>
  <si>
    <t xml:space="preserve">Nos encontramos en proceso de contraciòn de los profesionales
Sin embargo, Se esta desarrollando una investigaciòn frente  a las estrategias para desarrollo de relaciones interpersonbales con los docente-estudiantes.
</t>
  </si>
  <si>
    <t>Se han realizado 134 acompañamientos con docentes, administrativos y estudiantes.</t>
  </si>
  <si>
    <t>Se han desarrollado 21 talleres, en habitos de estudio, ante el consumo de alcohol que sucede en nuestro cerebro, procastinaciòn, manejo del tiempo. Con la participaciòn de 400 estudiantes</t>
  </si>
  <si>
    <t>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t>
  </si>
  <si>
    <t xml:space="preserve">El seguimiento y evaluaciones es desarrollado por la profesora Jaqueline prieto y Rafael Cepeas.
Los profesionales entregan talleres y actividades para dar continuidad de al proceso de Homologación de la asignatura Humanidades 1 y 2  
</t>
  </si>
  <si>
    <t>En los meses de enero a marzo se realizaron las siguientes actividades:
11 AL 15 de enero apoyo en movilidad Docente - Jornada pedagògica docente (5 apoyos)
Estudios Previos y proceso de contratación profesional de apoyo Programa de Inclusiòn - En proceso.
Elaboración Borrador Política de Inclusión - En revisión y aprobación consejo académico y directivo.
Evidencias:
https://itceduco-my.sharepoint.com/:f:/g/personal/bienestaruniversitario_itc_edu_co/EmKEsBdiIWlLsaAF5Vg5FHkBxjMxxBe2AD6P8opxBH1m5g?e=VktW12</t>
  </si>
  <si>
    <t xml:space="preserve">*Convocatoria proyectos de desarrollo tecnológico  e innovación
* salidas Centro de Pensamiento 
</t>
  </si>
  <si>
    <t>Creación Laboratorio Inteligente en Ciencia, Tecnología, Innovación y Emprendimiento  I Fase</t>
  </si>
  <si>
    <t xml:space="preserve">*Formación en Actividades Ciencia, Tecnología e Innovación
*Propiedad industrial </t>
  </si>
  <si>
    <t>II Encuentro Red de Investigación Estudiantil de la ETITC</t>
  </si>
  <si>
    <t>Se elaboraron los documentos de la convocatoria y piezas gráficas para difusión de las convocatorias 13.
Se proyecta su lanzamiento para el 17 de abril de 2023 respectivamente.
Objetivo: Consolidar los grupos de investigación de la ETITC, articulados con las líneas de investigación institucionales, https://etitc.edu.co/archives/acuerdo0092022.pdf en el marco del Sistema Nacional de Ciencia Tecnología e Innovación y el Plan de Desarrollo Institucional 2021 – 2024 a través de la vinculación de los productos derivados de los proyectos desarrollados en el marco de la presente convocatoria y generar innovación y desarrollo de impacto social, económico y ambiental.</t>
  </si>
  <si>
    <t>Se realizará en Agosto de 2023</t>
  </si>
  <si>
    <t xml:space="preserve">Se descargo la data de Altmetrics entre 1990-2022 de las publicaciones de la ETITC.
Se recibió el consolidado de productos registrados en Minciencias de los grupos de investigación.
Se solicitó a comunicaciones un plan de divulgación de las nuevas líneas de investigación. </t>
  </si>
  <si>
    <t>Boletin Numero 8. 
.1.EL PAPEL DE LA INVESTIGACIÓN EN MI FORMACIÓN ACADÉMICA
2.La responsabilidad bioética en la ETITC
3.El papel de la mujer en la seguridad informática                                                                                                                                                                                                                                                                                                                                                                                                                                                         Convocatoria Cuadernos ETITC</t>
  </si>
  <si>
    <t xml:space="preserve">Se ha adelantado los estudios previos relacionados con el contrato  200-2023 el cual ofrecerá el segundo curso de vehículos eléctricos y sostenibilida global con la empresa C&amp;C Technik, en este momentoo la empresa está subiendo la documentación al Secop II-.
</t>
  </si>
  <si>
    <t xml:space="preserve">Se esta trabajando en el documento de autoevaluación del CPDT. 
A partir del mes de junio se estructurará el plan de mejoramiento. 
</t>
  </si>
  <si>
    <t>Convocatorias  Financiación  proyectos de investigación N°10-2022, 12-2022 y proyectos disciplinares</t>
  </si>
  <si>
    <t xml:space="preserve">Convocatoria 10-2020
Estudios Previos Radicados por  $31.519.461
Jornada Tierra y Hacking Day : $ 1.821.000
Equipos Techne $ 6.852.190
Tarjetas e insumos Techne $ 22.000.000
Insumos extrusora GEA: $ 846.271
Convocatoria 12-2023 
Acta inicio proyecto de investigación grupo GIPEC Revisión dos propuestas grupos KDEMY y PRODIGIO </t>
  </si>
  <si>
    <t>Horas de catedra</t>
  </si>
  <si>
    <t>Se realizará el junio 22 
Se envió formulario de Preinscripción y se registró
Cotización para los estudios previos- (COMPENSAR: 2,420,151)</t>
  </si>
  <si>
    <t>Estudios previos  firmados y CDP Expedido 11023 de 2023 
Se realizará el 26 de Octubre (7447100) "PRESTAR SERVICIOS LOGISTICOS COMO APOYO A LA GESTIÓN DE LA VICERRECTORÍA DE IVESTIGACIÓN, EXTENSIÓN Y TRANSFERENCIA PARA APOYAR EL
DESARROLLO DE LA ACTIVIDAD DEL DIA DEL INVESTIGADOR"</t>
  </si>
  <si>
    <t>Mebresía de Redcsolsi 2023.CDP Solicitado del 03-03-2023</t>
  </si>
  <si>
    <t>Evento para Finales de Abril  (26)  , no se requiere dinero</t>
  </si>
  <si>
    <t>Se hizo la gestión de pago del mantenimiento de la patente. Solicitud de CDP (20 de febrero) y proceso de pago ante la Superintendencia de Industria y Comercio (Resolución 095 de 2023) $500.500</t>
  </si>
  <si>
    <t>El documento está en proceso de elaboración (se encuentra el borrador.)</t>
  </si>
  <si>
    <t xml:space="preserve">Se envió correo electrónico de inicio de año para hacer la actualización de los logos y dar la bienvenida a las instituciones .
</t>
  </si>
  <si>
    <t xml:space="preserve">ESTRATEGIA </t>
  </si>
  <si>
    <t xml:space="preserve">DEPENDENCIA </t>
  </si>
  <si>
    <t>INDICADOR</t>
  </si>
  <si>
    <t>% Cumplido 4º Trimestre</t>
  </si>
  <si>
    <t xml:space="preserve">LO INSTITUCIONAL </t>
  </si>
  <si>
    <t>RECTORÍA</t>
  </si>
  <si>
    <t>PE-1- Acreditación Institucional de Alta Calidad</t>
  </si>
  <si>
    <t>ME-1- Obtener la Acreditación Institucional de Alta Calidad en el 2024</t>
  </si>
  <si>
    <t>(ME 1) Porcentaje de cumplimiento en las fases del Consejo Nacional de Acreditación</t>
  </si>
  <si>
    <t>SI</t>
  </si>
  <si>
    <t xml:space="preserve">VICERRECTORÍA ADMINISTRATIVA Y FINANCIERA </t>
  </si>
  <si>
    <t>PE-2- Modelo integral de gestión academico-administrativa por Sistema de Créditos Académicos</t>
  </si>
  <si>
    <t>ME-2- Estructurar e implementar el modelo integral de gestión academico-administrativa por Sistema de Créditos Académicos al 2024.</t>
  </si>
  <si>
    <t>(ME 2) Porcentaje de implementación del sistema académico-administrativo por sistema de créditos académicos</t>
  </si>
  <si>
    <t>VICERRECTORÍA ACADÉMICA</t>
  </si>
  <si>
    <t>PE-3- Lenguas Extranjeras como oportunidad para la movilidad internacional</t>
  </si>
  <si>
    <t>PE-4- Modelo de gestión académica curricular soportada en resultados de aprendizaje y competencias</t>
  </si>
  <si>
    <t>ME-4- Implementar el modelo de evaluación por resultados de aprendizaje y competencias, soportado en los lineamientos del MEN y el  sistema interno de aseguramiento de la calidad académica.</t>
  </si>
  <si>
    <t>(ME 4)Porcentaje de programas de educación superior articulados al modelo de evaluación por resultados de aprendizaje y competencias.</t>
  </si>
  <si>
    <t>PE-5- MIPG - y los sistemas de gestión para una gobernanza transparente</t>
  </si>
  <si>
    <t>ME-5- Alinear el modelo MIPG con el Sistema Integrado de Gestión (SIG) para la acreditación</t>
  </si>
  <si>
    <t>(ME 5)Porcentaje de alineación del MIPG con el SIG.</t>
  </si>
  <si>
    <t>ME-6- Diseñar e implementar el Sistema Unificado de Información y Estadística (SUIE).</t>
  </si>
  <si>
    <t>(ME 6) Porcentaje de implementación del SUIE</t>
  </si>
  <si>
    <t>ME-7- Aumentar la visibilidad institucional de la Escuela mediante estrategias de marketing digital.</t>
  </si>
  <si>
    <t>(ME 7) Número de estrategias de posicionamiento implementadas.</t>
  </si>
  <si>
    <t xml:space="preserve">ME-8- Revisión de la  Estructura Organizacional que soporte las nuevas apuestas institucionales  
</t>
  </si>
  <si>
    <t>(ME 8) Propuesta de nueva estructura organizacional presentadas ante las entidades competentes.</t>
  </si>
  <si>
    <t>ME-9- Implementar modelo de Gestión por Proyectos con metodologías aplicables según fuente de recursos.</t>
  </si>
  <si>
    <t>(ME 9) Porcentaje de proyectos del PDI gestionados por metodologías exigibles.</t>
  </si>
  <si>
    <t>ME-10- Fortalecer la cultura organizacional como soporte del Desarrollo y mejoramiento del clima organizacional.</t>
  </si>
  <si>
    <t>(ME 10) Índice de clima laboral</t>
  </si>
  <si>
    <t>VICERRECTORÍA DE INVESTIGACIÓN EXTENSIÓN Y TRANSFERENCIA</t>
  </si>
  <si>
    <t xml:space="preserve">PE-6- Egresados como embajadores institucionales </t>
  </si>
  <si>
    <t>ME-11-Implementar el Sistema de Acompañamiento al desarrollo del Egresado - SADE., con responsabilidad social y académica.</t>
  </si>
  <si>
    <t>(ME11) Porcentaje de implementación del SADE.</t>
  </si>
  <si>
    <t xml:space="preserve">PE-7- Consolidación y aseguramiento del Talento Humano para el mejoramiento de las capacidades en las plantas administrativas y  docentes </t>
  </si>
  <si>
    <t>(ME 12) Porcentaje de apropiación de presupuesto para el pago de plantas de personal</t>
  </si>
  <si>
    <t>ME-13- Presentar ante la instancia competente la solicitud y cumplimiento de requisitos para el desarrollo de los procesos meritocráticos de la planta administrativa.</t>
  </si>
  <si>
    <t>(ME 13) Porcentaje de requisitos cumplidos</t>
  </si>
  <si>
    <t>ME-14- Adelantar los procesos meritocráticos de la planta docente.</t>
  </si>
  <si>
    <t>(ME 14) Porcentaje de cumplimiento del proceso meritocrático de la planta docente</t>
  </si>
  <si>
    <t>PE-8- Estructuración de la Carrera Docente</t>
  </si>
  <si>
    <t>ME-16- Centro de Atención al Docente del IBTI "La ETITC un lugar para todos."</t>
  </si>
  <si>
    <t>(ME 16) Número de docentes del BTI  que se benefician del centro de atención / Total de docentes del IBTI *100</t>
  </si>
  <si>
    <t>PE-9- Tecnologías de información y comunicaciones al servicio de la academia y la ciencia</t>
  </si>
  <si>
    <t>ME-17- Adecuar las capacidades tecnológicas para atender las necesidades de los procesos misionales.</t>
  </si>
  <si>
    <t>(ME 17) Proyectos de TICS ejecutados / Proyectos de TICS programados para la academia</t>
  </si>
  <si>
    <t>ME-18- Incorporar elementos de tecnología a los talleres, laboratorios y aulas para enseñanza remota sincrónica en modalidad de alternancia</t>
  </si>
  <si>
    <t>(ME 18) Porcentaje de talleres y aulas habilitados con conexión remota.</t>
  </si>
  <si>
    <t>PE-10- Transformación digital de la ETITC</t>
  </si>
  <si>
    <t>ME-20- Cumplimiento del 100% la Política de Gobierno Digital para 2021.</t>
  </si>
  <si>
    <t>(ME 20) Porcentaje de implementación de la Política de Gobierno Digital</t>
  </si>
  <si>
    <t>PE- 11- Implementación de estrategias de comunicación externas e internas y fortalecimiento de la gestión documental: LA ETITC COMUNICA</t>
  </si>
  <si>
    <t>ME-21- Fortalecer los canales existentes para la comunicación interna - externa.</t>
  </si>
  <si>
    <t>(ME 21) Porcentaje de implementación de la Política Institucional de Comunicaciones.</t>
  </si>
  <si>
    <t>(ME 22) Número de actividades ejecutadas del PINAR</t>
  </si>
  <si>
    <t>PE-12- Internacionalización para ampliar fronteras de conocimiento</t>
  </si>
  <si>
    <t>(ME 23) Porcentaje de implementación de la Política Institucional de internacionalización y cooperación Nacional e Internacional.</t>
  </si>
  <si>
    <t xml:space="preserve">PE-13- Gestión integral de inmuebles
</t>
  </si>
  <si>
    <t>ME-24- Englobar todos predios que integran la sede central.</t>
  </si>
  <si>
    <t>(ME 24) Porcentaje de englobe de los predios que integran la sede central.</t>
  </si>
  <si>
    <t>ME-25- Determinar el aprovechamiento del inmueble calle 18 a partir del POT aprobado.</t>
  </si>
  <si>
    <t>(ME 25.1)Porcentaje de ejecución de las intervenciones físicas.</t>
  </si>
  <si>
    <t>(ME 25. 2) Porcentaje de espacios aprovechados y con uso en el inmueble</t>
  </si>
  <si>
    <t>ME-26- Formular el Plan de administración e intervención de las instalaciones en comodato (localidad Kennedy).</t>
  </si>
  <si>
    <t>(ME 26.1) Porcentaje de formulación del Plan de administración e intervención de las instalaciones en comodato.</t>
  </si>
  <si>
    <t>(ME 26.2) Porcentaje de ejecución del Plan de administración e intervención de las instalaciones en comodato.</t>
  </si>
  <si>
    <t>ME-27- Formular e implementar el modelo operativo de administración de inmuebles.</t>
  </si>
  <si>
    <t>(ME 27.1) Porcentaje de formulación del modelo operativo para la administración de inmuebles.</t>
  </si>
  <si>
    <t>(ME 27.2) Porcentaje de implementación del modelo operativo para la administración de inmuebles.</t>
  </si>
  <si>
    <t>ME-28 - Gestionar la consecución de un nuevo Campus para la Escuela.</t>
  </si>
  <si>
    <t xml:space="preserve">LO SOCIAL </t>
  </si>
  <si>
    <t>PE-14- Nuevos programas de pregrado y posgrado</t>
  </si>
  <si>
    <t>(ME 29) Programas nuevos con registro calificado/Programas nuevos propuestos al MEN y al CNA*100</t>
  </si>
  <si>
    <t xml:space="preserve">ME-30-  Lograr al 2024, que el 50% de los programas con registro calificado en la modalidad presencial  esten convertidos a modalidad semipresencial (blended).
</t>
  </si>
  <si>
    <t xml:space="preserve">PE-15-El IBTI y su papel significativo en la consolidación de la Escuela </t>
  </si>
  <si>
    <t xml:space="preserve"> ME-31- Fortalecer el proceso de articulación y/o integración entre las IEM (Instituciones de Educación Media) y la ETITC.</t>
  </si>
  <si>
    <t xml:space="preserve">ME-32 - Fortalecer el modelo educativo del bachillerato que permita aumentar cobertura, favorecer la permanencia y continuidad en la institución </t>
  </si>
  <si>
    <t>(ME 33) Número de estudiantes vinculados en la vigencia / 1300 * 100</t>
  </si>
  <si>
    <t>PE-16-  Desarrollo integral y transformación social de la comunidad: bienestar comprometido con la permanencia</t>
  </si>
  <si>
    <t>(ME 34) Número de participantes en servicios de bienestar / Total de integrantes de la comunidad educativa * 100</t>
  </si>
  <si>
    <t>ME-35-Formular e implementar el Sistema de Registro Único de Seguimiento de Información y Acompañamiento (RUSIA) de la comunidad educativa de la Institución.</t>
  </si>
  <si>
    <t>(ME 35) Estudiantes registrados en Rusia durante la vigencia / 3600 * 100</t>
  </si>
  <si>
    <t>ME-36- Implementar el  Banco de electivas de Bienestar Universitario y la Cátedra ETITC</t>
  </si>
  <si>
    <t>(ME 36) Número de electivas aprobadas en la vigencia / 3 *100</t>
  </si>
  <si>
    <t>ME-37- Implementar el Centro de Refuerzo Especializado Académico (CREA).</t>
  </si>
  <si>
    <t>(ME 37) Número de estudiantes de los ciclos propedéuticos atendidos en el CREA / Total de estudiantes matriculados en los ciclos propedéuticos * 100</t>
  </si>
  <si>
    <t>PE-17-  Centro de Pensamiento y Desarrollo Tecnológico</t>
  </si>
  <si>
    <t>(ME 38) Porcentaje de avance en los Estudio de prefactibilidad</t>
  </si>
  <si>
    <t xml:space="preserve">ME-39- Definir  las líneas de investigación y focos estratégicos y de acción del Centro. </t>
  </si>
  <si>
    <t>(ME 39) Líneas de investigación y focos estratégicos definidos</t>
  </si>
  <si>
    <t>ME-40- Establecer la red institucional y de alianzas estrategicas del centro con los respectivos soportes que la respalden</t>
  </si>
  <si>
    <t>(ME 40) Red institucional definida</t>
  </si>
  <si>
    <t xml:space="preserve">ME-41- Formular el plan de mejoramiento de acuerdo a los crirterios de MinCiencias con sus respectivos informes y análisis. </t>
  </si>
  <si>
    <t>(ME 41) Plan de mejoramiento formulado</t>
  </si>
  <si>
    <t>(ME 42) Porcentaje de la gestión de la Solicitud de reconocimiento realizada</t>
  </si>
  <si>
    <t xml:space="preserve"> PE-18- Fortalecimiento permanente en Competencias en investigación, ciencia, tecnología e innovación en la ETITC   </t>
  </si>
  <si>
    <t xml:space="preserve">ME-43- Diseñar  e implementar  un Programa de capacitación permanente para la Investigación, Ciencia, Tecnología e Innovación y de fortalecimiento de la investigación en la ETITC. </t>
  </si>
  <si>
    <t>(ME 43) Programa de capacitación permanente implementado</t>
  </si>
  <si>
    <t>ME-44- Diseñar  e implementar  un Programa de fortalecimiento de grupos de investigación y ampliación de las modalidades de investigación.</t>
  </si>
  <si>
    <t>(44) Programa de fortalecimiento de grupos y de investigación implementado</t>
  </si>
  <si>
    <t>ME-45 -  Implementar programa de transferencia de conocimiento (Fortalecer la visibilidad e impacto del conocimiento según los resultados de investigación generado por la actividad científica, tecnológica, académica, social e industrial de la ETITC).</t>
  </si>
  <si>
    <t>(ME 45) Programa de transferencias de conocimiento implementado</t>
  </si>
  <si>
    <t xml:space="preserve">ME-46- Implementar el programa Incubadora tecnológica: Identificación y proyección de productos de investigación con potencial tecnológico y empresarial (spin-off, star-up, patentes...).  </t>
  </si>
  <si>
    <t>(ME 46) Programa Incubadora tecnológica</t>
  </si>
  <si>
    <t>(ME 47) Relaciones estratégicas con otros actores del SNCTI</t>
  </si>
  <si>
    <t xml:space="preserve">ME-48- Diseñar y estructurar el Observatorio Tecnológico y de Innovación de la ETITC. </t>
  </si>
  <si>
    <t>(ME 48) Observatorio Tecnológico y de Innovación de la ETITC.</t>
  </si>
  <si>
    <t>ME-49- Gestionar  y crear el Proyecto Editorial de la Escuela Tecnológica Instituto Técnico Central</t>
  </si>
  <si>
    <t>(ME 49) Proyecto editorial creado</t>
  </si>
  <si>
    <t xml:space="preserve">ME-50- Consolidar y fortalecer el vínculo entre empresa, estado - academia ETITC
</t>
  </si>
  <si>
    <t>(ME 50) Número de empresas vinculadas por diferentes factores con la ETITC/ 40 *100</t>
  </si>
  <si>
    <t>ME-51.- Gestionar la oferta de asignaturas para procesos de cualificación como herrramienta al mundo laboral y/o homologación e inserción en la educación Superior</t>
  </si>
  <si>
    <t>(ME 51) Número asignaturas ofertadas para procesos de cualificación</t>
  </si>
  <si>
    <t>ME-52- Diseñar y estructurar oferta de articulación</t>
  </si>
  <si>
    <t>(ME 52)  Número de acuerdos suscritos con colegios</t>
  </si>
  <si>
    <t>(ME 53) Porcentaje de cumplimiento del plan anual de promoción de servicios</t>
  </si>
  <si>
    <t>PE-21- Proyección Social más allá de las fronteras</t>
  </si>
  <si>
    <t>(ME 54) Programas de proyección social estructurados</t>
  </si>
  <si>
    <t>ME-55- Realizar convenios que permitan la participación en convocatorias que den respuesta a comunidades vulnerables.</t>
  </si>
  <si>
    <t>(ME 55) Convenios realizados con comunidades vulnerables</t>
  </si>
  <si>
    <t xml:space="preserve">LO AMBIENTAL </t>
  </si>
  <si>
    <t xml:space="preserve">PE-22 Política institucional ambiental en la ETITC alineada al Sistema de Gestión Ambiental </t>
  </si>
  <si>
    <t>(ME 56) Porcentaje de la política ambiental implementado.</t>
  </si>
  <si>
    <t xml:space="preserve">PE-23- La catedra institucional de la Escuela </t>
  </si>
  <si>
    <t>ME-57- Diseñar e implementar  la catedra ETITC</t>
  </si>
  <si>
    <t>(ME 57) Porcentaje de diseño e implementación de de la catedra ETITC alcanzado</t>
  </si>
  <si>
    <t xml:space="preserve">PE-24- Optimización en el consumo de energía eléctrica y uso de energías alternativas. 
</t>
  </si>
  <si>
    <t xml:space="preserve">ME-58- Lograr el Diez por ciento (10%) de ahorro energético.
</t>
  </si>
  <si>
    <t>(ME 58) Porcentaje de ahorro alcanzado</t>
  </si>
  <si>
    <t xml:space="preserve">ME-59 Implementar el programa de racionalización de consumo de papel
</t>
  </si>
  <si>
    <t>ME-60- Realizar la adecuada disposición de todos los residuos producidos en el área de infraestructura, talleres y laboratorios.</t>
  </si>
  <si>
    <t>(ME 60) Porcentaje de adecuación de residuos cumplido</t>
  </si>
  <si>
    <t xml:space="preserve">PE-25- Diseño e Implementación de espacios de “Concepto verde” que mejoren la vida académica en las sedes de la ETITC.
</t>
  </si>
  <si>
    <t>(ME 61.1) Porcentaje de elaboración del programa de mantenimiento e intervención de los espacios verdes verticales y horizontales</t>
  </si>
  <si>
    <t>Porcentaje de elaboración del programa de mantenimiento e intervención de los espacios verdes verticales y horizontales</t>
  </si>
  <si>
    <t>(ME 61.2) Porcentaje de ejecución del programa de mantenimiento e intervención de los espacios verdes verticales y horizontales</t>
  </si>
  <si>
    <t xml:space="preserve">PE-26- Actualización de la infraestructura física, cumpliendo normativas aplicables y generando espacios adecuados para el desarrollo de actividades académicas y de bienestar en un el marco  de la sostenibilidad
</t>
  </si>
  <si>
    <t>ME-62- Adelantar el 50% del reforzamiento estructural de la sede principal.</t>
  </si>
  <si>
    <t>(ME 62)  Porcentaje del reforzamiento estructural obtenido</t>
  </si>
  <si>
    <t>ME-63- Construir espacios adecuados para la ubicación del gimnasio y áreas para desarrollo de actividades de bienestar estudiantil. (Administrativos y docentes)</t>
  </si>
  <si>
    <t>(ME 63) Número de espacios intervenidos para el desarrollo de actividades de bienestar.</t>
  </si>
  <si>
    <t>ME-64
Contar con un sistema de control de acceso para la sede principal</t>
  </si>
  <si>
    <t>(ME 64) Porcentaje efectivo de la implementación del sistema de control en las 3 porterías de la sede central</t>
  </si>
  <si>
    <t>ME-65- Adecuación completa de la sede de la calle 18.</t>
  </si>
  <si>
    <t>(ME 65) Porcentaje de adecuación alcanzado</t>
  </si>
  <si>
    <t>ME-66- Adaptación progresiva de la planta física para implementar la normativa de movilidad reducida.</t>
  </si>
  <si>
    <t>(ME 66. 1) Porcentaje de gestión para la implementación de la normatividad de movilidad reducida</t>
  </si>
  <si>
    <t>(66.2) Porcentaje de ejecución de la intervenciones necesarias</t>
  </si>
  <si>
    <t>ME-67- Optimización de la oferta de parqueaderos en la sede central.</t>
  </si>
  <si>
    <t>(ME 67) Porcentaje intervenidos del área destinada a parqueaderos</t>
  </si>
  <si>
    <t>ME -68 - Gestionar las Dotaciones de las instalaciones y sede principal para  la permanencia y aumento de la oferta.</t>
  </si>
  <si>
    <t>(ME 68) Porcentaje de las dotaciones nueva instaladas y mantenimiento de las dotaciones existentes</t>
  </si>
  <si>
    <t xml:space="preserve">VICERRECTORÍA ACADÉMICA </t>
  </si>
  <si>
    <t xml:space="preserve">PE-27-   Diseñar y ofertar nuevos programas de pregrado con alta pertinencia regional rural
</t>
  </si>
  <si>
    <t>ME-69- Estructurar y gestionar el registro de Pregrado en Ingeniería Agrícola por ciclos.</t>
  </si>
  <si>
    <t>(ME 69) Porcentaje Registro del pregrado en Ingeniería Agrícola por ciclos alcanzado</t>
  </si>
  <si>
    <t>(ME 70) Porcentaje Registro del pregrado en Ingeniería Ambiental por ciclos alcanzado</t>
  </si>
  <si>
    <t>(ME 71) Porcentaje Registro del pregrado en Ingeniería de energías por ciclos alcanzado</t>
  </si>
  <si>
    <t>NO</t>
  </si>
  <si>
    <t>Esta actividad aún no ha comenzado</t>
  </si>
  <si>
    <t xml:space="preserve">CRONOGRAMA DE ACREDITACIÓN INSTITUCIONAL 
FASE 2. 1 *Se han realizado 4 talleres con los lideres de factor, durante el mes de marzo (taller de evidencias y taller de juicios). Estos ejercicios de realizan con el objetivo de de apropiar, diseñar e implementar el modelo de autoevaluación institucional.
FASE 1.1*Se han realizado ejercicios de análisis con las áreas de egresados y Docencia PES con el objetivo de dearrollar instrumentos que permitan ver y medir el impacto de la ETITC en los procesos de formación académica de los estudiantes y egresados.
FASE 3, 4 Y 5 *Se estructuro el cronograma para el desarrollo de la técnica evidencias de gestión, se designaron responsables.  
</t>
  </si>
  <si>
    <t xml:space="preserve">CRONOGRAMA DE ACREDITACIÓN INSTITUCIONAL 
FASE 1. 1 *Valor agregado: Con miras a consolidar el documento condiciones institucionales, se estructuro la estrategia para determinar el valor agregado institucional, misma que se encuentra en proceso de desarrollo (80%).  
* El 22 de febrero se solicito iniciar un diagnóstico de resultados de aprendizaje; este ejercicio fue desarrollado el 27 de marzo con la Vicerrectoría Académica y Rectoría.
FASE 1.1 *Responsabilidad social:  Con miras a consolidar el documento condiciones institucionales, se estructuran entrevistas y solicitudes de información (80%). </t>
  </si>
  <si>
    <t>La certificación está vigente por medio del Cto 219-2022, este está vigente hasta el 30 de diciembre de 2023</t>
  </si>
  <si>
    <t xml:space="preserve">Se han desarrollado 7 reuniones en las cuales se habla acerca de los recursos para el desarrollo de los Proyectos integradores, articulados al PEP y el PEI </t>
  </si>
  <si>
    <t xml:space="preserve">El Cto 248- 2023 se encuentra vigente hasta el 30 de noviembre de 2023. </t>
  </si>
  <si>
    <t xml:space="preserve">Esta actividad tendrá lugar durante el 4ª trimestre de la vigencia </t>
  </si>
  <si>
    <t xml:space="preserve">Se encuentra vigente el Cto - 225 de 2022, mediante el cual se adquirieron 50 licencias vigentes hasta el 31 de agosto de 2023. </t>
  </si>
  <si>
    <t>Esta actividad queda pendiente para la 2ª trimestre. (3 al 5 de mayo)</t>
  </si>
  <si>
    <t xml:space="preserve">F. Sistemas: Esta actividad aún no se ha desarrollado 
F. P. Industriales: Esta actividad se desarrollará durante el 2 trimestre de la vigencia. La resolución de pago se evidencia aprobada del 11 de mayo de 2022 
Se desarrolla una fase de estudio de mercado (actualización de cotizaciones)
</t>
  </si>
  <si>
    <t>Se Realizo la respectiva socialización con egresados para su aprticipación en el Ethical Halkin Day. Se contó con la participación de un egresado como aminador del evento 
F. P. Industriales: Desde la Facultad se ha invitado a la comunidad de egresados a actividades institucionales.</t>
  </si>
  <si>
    <t xml:space="preserve">El Cto 300 de 22 dio Inicio 22 de diciembre de 2022 – Finaliza 21 de julio de 2023 ($20.000.000)
Se surtió la 1º fase del proceso contractual, danos como resultado los siguientes productos: 
-Entregable de revisión ajuste completitud de los 3 estudios de prefactibilidad del programa. 
-3 perfiles de formación 
-Planes de estudio. 
Avance del 20%
</t>
  </si>
  <si>
    <t>A partir de los archivos actualizados se realizo un diagnóstico de documentos a priorizar para su digitalización.</t>
  </si>
  <si>
    <t>A.G</t>
  </si>
  <si>
    <t>A.P</t>
  </si>
  <si>
    <t xml:space="preserve">La política institucional "Enseñanza de una segunda lengua" fue elaborada por la Vicerrectoría Académica. Fue presentada ante el Consejo Académico el martes 11 de abril, como resultado fue necesario realizar ajustes. Se proyecta ser presentada ante el Consejo Académico el miércoles 19 de abril.   
De los 15 programas de pregrado, 12 tienen 7 niveles de inglés como asignaturas obligatorias y 3 lo tienen como eléctivas obligatorias (Mecatronica en sus diferentes nivemes de formación). </t>
  </si>
  <si>
    <t xml:space="preserve">Desarrollar la Parrilla de contenido acorde a las estrategias de posicionamiento identificadas </t>
  </si>
  <si>
    <t>Desde el área de Comunicaciones se estructura la parrilla de contenido v. 2023 articulada a las 7 estrategias identificadas y desarrolladas durante la v. 2022; en este sentido se alinean las estrategias con las necesidades institucionales.
ESTRATEGIAS: 
1. Creación de plan de marketing digital que desglose parrilla de contenidos, objetivos, buyer persona, estrategias y buenas prácticas digitales.
2. Aumentar la creación de videos y piezas audiovisuales en relación con las piezas gráficas. Implementación de nueva plataforma: Tiktok.
3. Posicionar a la ETITC como institución de Educación Superior Pública en Bogotá. (Mejor opción, mejor formación)
4. Generar buenos hábitos y amor por el medio ambiente y la sostenibilidad. (ETITC Ambiental).
5. Incentivar la comunicación interna y externa de la comunidad educativa, administrativos y docentes, reforzando su rol por medio de la participación.
6. Educar a la comunidad educativa desde la prevención.
7. Generar sentido de pertenencia dentro de la comunidad educativa mientras se divulgan las actividades de cada área. (La ETITC soy yo).
Para la vigencia 2023 se ha idetificado una nueva estrategia la cual se denomina:
8. Free Press (medios ganado). Esta estrategia busca impactar la comunidad institucional, haciendo uso de esta herramienta como  herramientas potente y eficaz, para difución de información clave en torno a la ETITC, de manera que los grupos de valor y público en general esté al tanto de las novedades y noticias de la institución.</t>
  </si>
  <si>
    <t>El Sistema de Acompañamiento de Desarrollo al Egresado, es un proyecto que tedrà lugar en el marco del Cto 324 de 2022; sin embargo, este no ha comenzado su ejecuciòn toda vez que el área no cuenta con el profesional que tendra dentro de sus funciones el desarrollo de este Contrato.</t>
  </si>
  <si>
    <t xml:space="preserve">A través del Cto 025 de 2023 se busca garantizar la disponibilidad del servicio en los talleres adecuados con conecxión remota durante las vigencias anteriores, para ello se realizan actividades de Seguimiento y monitoreo permanente. </t>
  </si>
  <si>
    <t xml:space="preserve">Se encuentra pendiente la contratación del profesional (Cto-198 de 2023), que dará apoyo y soporte a la implementación del PETI en el marco de la política Gobierno Digital.  </t>
  </si>
  <si>
    <t>Se encuentra pendiente la contratación del profesional (Cto-198 de 2023), que dará apoyo y soporte a la implementación del PETI en el marco de la política Gobierno Digital.  
Por otra parte, la medición IDI, se desarrollara durante el 2° trimestre de la vigencia.</t>
  </si>
  <si>
    <t>Se han realizado las siguientes actividades: 
Actualización y elaboración de estudios técnicos arquitectónicos, estructurales, hidrosanitarios, eléctricos, voz y datos, CCTV, presupuesto, programación de obra entre otros necesarios para la obtención de la licencia de construcción en modalidad de reforzamiento estructural y la ejecución de la obra de reforzamiento estructural de los bloques estructurales 1, 2, 3 y 6 de la instalación Central de la ETITC. 
Obtención de la licencia de construcción en modalidad de reforzamiento estructural con el acto administrativo No. 11001-1-22-2614 con fecha de expedición 4 de agosto de 2022 y fecha de ejecutoría 22 de agosto de 2022.</t>
  </si>
  <si>
    <t>Durante el 1° trimestre de la vigencia se ha realizado la actualziación de los Syllabus con componente de Competencias y resultados de aprendizaje de programa en un 80%, esta actividad se realiza con docentes y coordinadores de área.  
La actualización de los Syllabus corresponde especificamente en adición de los campos: Competencias de programa a las que se tributa (CP), Resultados de aprendizaje del programa a los que se tributa (RAP), Resutados de aprendizaje de la asignatura (RAC), Criterios, estrategias instrumentos para  evaluar los resultados de aprendizaje.
421 Syllabus.   
Se han cambiado las versiones del formato de Syllabus de la siguiente manera: 
Versión 3: noviembre 18 de 2019. 
Versión 4: julio de 2022</t>
  </si>
  <si>
    <t xml:space="preserve">A través del Otrosí modificativo número 01, el 13 de febrero de 2023, la alcaldía local de Kennedy, hizo entrega de dotaciones a la Sede Tintal (equipos, mobiliario) por un valor de $4.432.902.558. Se encuentra adecuados y en funcionamiento 9 laboratorios, 7 aulas de clase (para un total de 24 aulas adecuadas), una biblioteca y un auditorio.  
</t>
  </si>
  <si>
    <t xml:space="preserve">Desde la Vicerrectoría Administrativo y Financiero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ser modificado. 
</t>
  </si>
  <si>
    <t>AVENCE DE GESTIÓN</t>
  </si>
  <si>
    <t>AVANCE DE PRODUCTO</t>
  </si>
  <si>
    <t xml:space="preserve">Los estudios previos se encuentran elaborados en su parte técnica por el área de planta física “ELABORACIÓN DE ESTUDIOS Y DISEÑOS TÉCNICOS JUNTO CON LA GESTIÓN Y TRÁMITES PARA OBTENCIÓN DE LICENCIAS DE CONSTRUCCIÓN DE CUALQUIERA DE SUS MODALIDADES, PERMISOS Y APROBACIONES NECESARIOS PARA LA CONSTRUCCIÓN DE DOS SOLUCIONES MODULARES EN LA SEDE CENTRAL DE LA ESCUELA TECNOLÓGICA INSTITUTO TÉCNICO CENTRAL”. la solicitud del CDP de 7 de marzo; paso siguiente se enviaron a la Vicerrectoría Administrativa y Financiera para los ajustes necesarios.
Se cuenta con el CDP 8723 de 7 marzo por un valor de $180.050.000. 
Por otra parte en función de las adecuaciones para el desarrollo de actividades de B.U., se apoyó en el desarrollo del proyecto “Familia lactante”, aprobado por la Vicerrectoría Administrativa y Financiera. Se adecuo el espacio ubicado en el bloque A-B, instalando 2 poltronas para madres en estado lactante, un mesón y una nevera (20 de febrero de 2023).
Se atienden las recomendaciones resultantes de la visita de la Secretaria de Salud Distrital (15 de abril de 2023)   </t>
  </si>
  <si>
    <t>La medición del Índice de Desempeño Institucional vigencia 2022, se realizará durante el 2° trimestre de la vigencia 2023.</t>
  </si>
  <si>
    <t xml:space="preserve">El pasado 7 de enero desde la Rectoría se solicito  a un externo calificado una propuesta para la "Prestación de servicios en el acompañamiento en la estructuración organizacional, de las plantas Docente Bachillerato, Docentes de Educación Superior y la actualización del estudio técnico de cargas laborales para determinar los requerimientos reales de la planta administrativa con miras de una modificación de la planta  de personal Administrativa y/o creación de la Planta temporal.  
(9.02.2023) 1° Propuesta técnica y financiera Universidad Nacional. Dicha propuesta asciende a $619.051.263.
</t>
  </si>
  <si>
    <t xml:space="preserve">Revisar con David. </t>
  </si>
  <si>
    <r>
      <t xml:space="preserve">La medición del índice de Clima Laboral es realizado cada 2 años. Para la vigencia 2021 dicho ejercicio dio como resultado un 8.3/10, sobrepasando en un 0.8 puntos porcentuales la meta para la vigencia (7.5).
La lectura vigencia 2023 se proyecta para el mes de septiembre.   
Según el  Programa de Bienestar Laboral, se han desarrollado las siguientes actividades:
</t>
    </r>
    <r>
      <rPr>
        <b/>
        <sz val="12"/>
        <color theme="1"/>
        <rFont val="Calibri Light"/>
        <family val="2"/>
        <scheme val="major"/>
      </rPr>
      <t xml:space="preserve">1. Caminatas: </t>
    </r>
    <r>
      <rPr>
        <sz val="12"/>
        <color theme="1"/>
        <rFont val="Calibri Light"/>
        <family val="2"/>
        <scheme val="major"/>
      </rPr>
      <t xml:space="preserve">Se han realizado 2, con la participación de 36 personas entre administrativos, estudiantes, PES y IBITI.
</t>
    </r>
    <r>
      <rPr>
        <b/>
        <sz val="12"/>
        <color theme="1"/>
        <rFont val="Calibri Light"/>
        <family val="2"/>
        <scheme val="major"/>
      </rPr>
      <t xml:space="preserve">2. Baby shower: </t>
    </r>
    <r>
      <rPr>
        <sz val="12"/>
        <color theme="1"/>
        <rFont val="Calibri Light"/>
        <family val="2"/>
        <scheme val="major"/>
      </rPr>
      <t xml:space="preserve">Se han realizado 2, con la participación de 70 personas aproximadamente.
</t>
    </r>
    <r>
      <rPr>
        <b/>
        <sz val="12"/>
        <color theme="1"/>
        <rFont val="Calibri Light"/>
        <family val="2"/>
        <scheme val="major"/>
      </rPr>
      <t xml:space="preserve">3. Conmemoración día Internacional de la Mujer: </t>
    </r>
    <r>
      <rPr>
        <sz val="12"/>
        <color theme="1"/>
        <rFont val="Calibri Light"/>
        <family val="2"/>
        <scheme val="major"/>
      </rPr>
      <t xml:space="preserve">Se contó la participación de aproximadamente 450 personas.
</t>
    </r>
    <r>
      <rPr>
        <b/>
        <sz val="12"/>
        <color theme="1"/>
        <rFont val="Calibri Light"/>
        <family val="2"/>
        <scheme val="major"/>
      </rPr>
      <t xml:space="preserve">4. Día de San José: </t>
    </r>
    <r>
      <rPr>
        <sz val="12"/>
        <color theme="1"/>
        <rFont val="Calibri Light"/>
        <family val="2"/>
        <scheme val="major"/>
      </rPr>
      <t xml:space="preserve">Se envío correo electrónico a todo el personal de la ETITC.
</t>
    </r>
    <r>
      <rPr>
        <b/>
        <sz val="12"/>
        <color theme="1"/>
        <rFont val="Calibri Light"/>
        <family val="2"/>
        <scheme val="major"/>
      </rPr>
      <t xml:space="preserve">5. Eucaristías: </t>
    </r>
    <r>
      <rPr>
        <sz val="12"/>
        <color theme="1"/>
        <rFont val="Calibri Light"/>
        <family val="2"/>
        <scheme val="major"/>
      </rPr>
      <t xml:space="preserve">Se realizó 1 en el marco del inicio de cuaresma.
</t>
    </r>
    <r>
      <rPr>
        <b/>
        <sz val="12"/>
        <color theme="1"/>
        <rFont val="Calibri Light"/>
        <family val="2"/>
        <scheme val="major"/>
      </rPr>
      <t>6. Manifestaciones de solidaridad y condolencia:</t>
    </r>
    <r>
      <rPr>
        <sz val="12"/>
        <color theme="1"/>
        <rFont val="Calibri Light"/>
        <family val="2"/>
        <scheme val="major"/>
      </rPr>
      <t xml:space="preserve">
En la actual vigencia se ha acompañado a 5 funcionarios quienes han perdido familiares en primer grado de consanguinidad.
</t>
    </r>
    <r>
      <rPr>
        <b/>
        <sz val="12"/>
        <color theme="1"/>
        <rFont val="Calibri Light"/>
        <family val="2"/>
        <scheme val="major"/>
      </rPr>
      <t xml:space="preserve">7. Cumpleaños: </t>
    </r>
    <r>
      <rPr>
        <sz val="12"/>
        <color theme="1"/>
        <rFont val="Calibri Light"/>
        <family val="2"/>
        <scheme val="major"/>
      </rPr>
      <t xml:space="preserve">A través de un mensaje enviado por correo electrónico se ha saludado al personal de la ETITC que ha cumplido años.
En los habladores ubicados en Sala de profesores IBTI, PES, Oficina de Talento Humano se publica el listado mensual de cumpleaños.
</t>
    </r>
    <r>
      <rPr>
        <b/>
        <sz val="12"/>
        <color theme="1"/>
        <rFont val="Calibri Light"/>
        <family val="2"/>
        <scheme val="major"/>
      </rPr>
      <t xml:space="preserve">8. Plan de Bienestar Laboral e Incentivos: </t>
    </r>
    <r>
      <rPr>
        <sz val="12"/>
        <color theme="1"/>
        <rFont val="Calibri Light"/>
        <family val="2"/>
        <scheme val="major"/>
      </rPr>
      <t xml:space="preserve">Se estructuró el plan de bienestar laboral para el presente año, de acuerdo con los lineamientos establecidos desde la Función Pública, se encuentra publicada en la página institucional.
</t>
    </r>
    <r>
      <rPr>
        <b/>
        <sz val="12"/>
        <color theme="1"/>
        <rFont val="Calibri Light"/>
        <family val="2"/>
        <scheme val="major"/>
      </rPr>
      <t xml:space="preserve">9. Código de Integridad: </t>
    </r>
    <r>
      <rPr>
        <sz val="12"/>
        <color theme="1"/>
        <rFont val="Calibri Light"/>
        <family val="2"/>
        <scheme val="major"/>
      </rPr>
      <t xml:space="preserve">Se diseñó una metodología de concurso con el fin de fortalecer la apropiación de los valores. En el mes de abril se llevará a cabo la socialización y se dará inicio en mayo. 
</t>
    </r>
    <r>
      <rPr>
        <b/>
        <sz val="12"/>
        <color theme="1"/>
        <rFont val="Calibri Light"/>
        <family val="2"/>
        <scheme val="major"/>
      </rPr>
      <t xml:space="preserve">10. Convenios: </t>
    </r>
    <r>
      <rPr>
        <sz val="12"/>
        <color theme="1"/>
        <rFont val="Calibri Light"/>
        <family val="2"/>
        <scheme val="major"/>
      </rPr>
      <t xml:space="preserve">Se renovó el convenio con el colegio Menorah, con el objetivo de contar con apoyo de estudiantes de grado once practicantes de auxiliar administrativo.  Contamos con 11.
Selección y Vinculación
Seguimiento al plan de acción
 I trimestre 2023
1. Procesos
A la fecha se han suplido 9 vacantes de la planta de personal.
Publicaciones vacantes portal web institucional.
</t>
    </r>
  </si>
  <si>
    <t>El 3 de marzo de 2023 la CNSC reitero la información reportada al 15 de diciembre de 2022: 
se le informa a la ESCUELA TECNOLOGICA INSTITUTO TECNICO CENTRAL que está presupuestado culminar la etapa de planeación del próximo proceso de Selección de orden nacional, en el segundo semestre del presente año (2023), teniendo en cuenta que como se le menciono en el oficio con radicado de salida 2022RS120298, que en este momento nos encontramos en contacto con otros entes del nivel Nacional, con el fin adicionar la cantidad de vacantes necesarias para darle viabilidad al Proceso de Selección.</t>
  </si>
  <si>
    <t>Desde la Vicerrectoría Académica se solicitó a un tercero acreditado la propuesta para realizar el respectivo concurso, con el objetivo "Prestar los servicios de acompañamiento para la implementación y desarrollo del "Concurso Profesonal 2023 para proveer ocho (8) cargos docentes en dedicación de tiempo completo y veintiuno (21) cargos docentes en dedicación de medio tiempo en los Programas de Educación Superior de la Escuela Tecnológica Instituto Técnico Central."
Se recibieron 2 propuestas 
28/03/2023 Universidad de Pamplona (descartada, por no cumplir con las necesidades de la ETITC)  
17/04/2023 UNA por un valor por 282.500.00. Se revisa su viabilidad.</t>
  </si>
  <si>
    <t>El documento "Plan de Desarrollo Profesoral 2023 - 2026" se encuentra elaborado en un 50% ; este integra la siguiente estructura:
*Política de desarrollo docente
*componente conceptuales del plan de formación 
*Diagnóstico institucional 
*Metodologia de implementación del PDP.
La finalización de elaboración se proyecta durante el 3° trimestre de la vigencia.</t>
  </si>
  <si>
    <t xml:space="preserve">Durante el 1° trimestre de la vigencia 2023 se realizo una encuesta para determinar las necesidades y expectativas de los docentes en los diferentes ámbitos laborales (Dimensiones estructuradas por el área Bienestar laboral: Bienestar psicosocial, efectos colaterales). Se proyecta llevar la encuesta al Comité de coordinación del IBTI para su ajuste, posterior estructuración de las actividades a desarrollar para la vigencia 2023 .
Se realizó una charla de neuroeducación, realizada por el área de bienestar Universitario.  
</t>
  </si>
  <si>
    <t xml:space="preserve">Para la vigencia 2023 se desarrollan los siguietes proyectos TICS:
*Plan de licenciamiento: Renovación software
*Plan de actualización de infraestructura tecnologica: Dotación de las salas de sistemas, renovación de los equipos de cómputo, implementación del ipv 6
*Plan de soporte y mantenimiento: Adecuación y soporte de la inf. Tecnológica (prestaciones de servicio, soporte de mesa de ayuda, mantenimiento de impresoras, portal web, data center, screem)
</t>
  </si>
  <si>
    <t xml:space="preserve">Se cuenta con el documento “Manual para la implementación de la política de comunicaciones”, mediante el cual se busca definir las directrices para la materialización de la política de comunicaciones institucional, el documento integra 3 ejes: 1.Lo interno. 2. Lo externo, 3. Institucional. El documento será expuesto el el CIGD para su aprobación.
PARRILA COTENIDO: 
La estrategia para la elaboración de la parrilla de contenido: Creación de la matriz “Parrilla de contenido”; se realiza a partir del diligenciamiento del DIE- PC- 06, luego se incluyen las diferentes actividades acordes al cronograma a desarrollar por el área. 
</t>
  </si>
  <si>
    <t xml:space="preserve">Duranrte el 1º trimestre de la vigencia para la implementación del PINAR se han adelantado las siguientes acciones:
El Programa de Gestión Documental (transferencias y actualización de inventarios), se actualizó el inventario institucional que reposa en el archivo central a partir de las transferencias realizadas por las áreas en la vigencia.
(Contratación, Secretaría General, Control Interno, Calidad, Contabilidad y Presupuesto). (100 % de avance).
*Teniendo cuenta la corrección de AGN se ajustaron los requerimientos solicitados a dos series documentales (93% de avance). Se validará su actualización final durante el mes de julio
Elaborar e Implementar el Instructivo de Disposición de Documentos: El instructivo se encuentra elaborado en un 80%
Se proyecta realizar la actualización de formatos de acuerdo al formato emitido por la Of. Calidad (70%)
En términos generales se evidencia un avance de 73%.
</t>
  </si>
  <si>
    <t>En el marco del borrador de la política "Internacionalización y cooperación Nacional e Internacional de la ETITC"; se han desarrollado las actividades concernientes a los ejes estrategicos: 
*Gestión de movilidad académica entrante y saliente. Avance del 23%.
*Gestión de proyectos e iniciativas de cooperación nacional e internaciona (Actividades para la comunidad de apoyo para clases espejo entre otras). Avance del 23%.
Administración de las relaciones interinstitucionales: Actividades de redes y convenios que apoyan la visibilidad nacional e internacional de la ETITC. Avance del 24%.</t>
  </si>
  <si>
    <t xml:space="preserve">Se han realizado actividades de mantenimiento bajo ordenes de trabajo: 
*Reparación de la puerta principal
*Reunión para la Hermetización (Gestión documental)
*Organización del mobiliario existente.
*Retiro de movilirio nuevo (40 pupites, 3 sillas).
</t>
  </si>
  <si>
    <t>A la fecha se ejecuta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Dicho estudio expresa una posible demolición del eficifio de la estructura.</t>
  </si>
  <si>
    <t xml:space="preserve">Desde el mes de noviembre se presentó para su actualización tanto el Modelo de Gestión de Inmuebles y el Plan de Mantenimiento de la Planta Física 
ante la Vicerrectoría Administrativa y Financiera. 
Teniendo en cuenta que hasta el mes de marzo se consolido el grupo de trabajo que está a cargo de las actividades en el Comodato de Kennedy, se realizan las correcciones y recomendaciones a los documentos mencionados (división del documento, dar claridad de los bienes inmuebles en comodato y actividad a realizar en los mismo).
Se proyecta elaborar sus versiones finales durante la 3° y 4° semana de abril, para posterior presentación ante los espacios de decisión correpondientes </t>
  </si>
  <si>
    <t xml:space="preserve">Se han desarrollado las siguientes actividades en el Comodato de Kennedy -Tintal (febrero y marzo consolidación de equipo) 
*Poda de las zonas verdes 
*Fumigación 
*Mantenimiento de cubiertas
*Instalación de biciparqueaderos.
</t>
  </si>
  <si>
    <t>Desde la vigencia 2021 se cuenta con las especializaciones: Diseño y Gestión de Sistemas y Dispositivos para Internet de las Cosas, Seguridad y Salud en el Trabajo. por ende, el indicador estratégico fue cumplido.</t>
  </si>
  <si>
    <t>Esta Actividad no ha tenido avance durante el 1º trimestre.</t>
  </si>
  <si>
    <t>Estrategias desplegadas para asegurar la articulación y/o integración entre el 
IBTI y los PES de la ETITC</t>
  </si>
  <si>
    <t>IBTI
GITEPS</t>
  </si>
  <si>
    <r>
      <t xml:space="preserve">Una vez conformado el aquipo líder para la vigencia 2023, se socializaron en el Consejo académico las actividades y responsabilidades a desarrollar durante el 2023: 
*Cronograma de actualización (enero 2023- 14 marzo 2024) Su ejecución se pruyecta hasta el 2024.
</t>
    </r>
    <r>
      <rPr>
        <b/>
        <sz val="11"/>
        <color theme="1"/>
        <rFont val="Calibri Light"/>
        <family val="2"/>
        <scheme val="major"/>
      </rPr>
      <t>1. ELABORACIÓN DEL REPORTE INSTITUCIONAL.</t>
    </r>
    <r>
      <rPr>
        <sz val="11"/>
        <color theme="1"/>
        <rFont val="Calibri Light"/>
        <family val="2"/>
        <scheme val="major"/>
      </rPr>
      <t xml:space="preserve"> 
1.1. Elaborar fichas de validación: entrevista a funcionarios, encuesta a estudiantes, encuesta a egresados y encuestas a familias. Se desarrolló la 
Rejilla para la evaluación: Personas externo cualificado para dicha actividad.
 1.2: Validación de instrumentos: Equipo líder (del lunes 6 al 17 de marzo)
1.3: Ajuste de instrumentos: Equipo líder (del lunes 20 al 24 de marzo)
1.4 aplicación de instrumentos. En proceso. 
</t>
    </r>
  </si>
  <si>
    <t xml:space="preserve">(ME 32) % avance del PEI
(ME 32) % avance en la actualización del PEI
</t>
  </si>
  <si>
    <t xml:space="preserve">Durante el 1° trimestre de la vigencia se ha estructurado el proyecto de tu Escuela a mi Escuela: 
Proyecta pre ITC, preparación a estudiantes de 5° de otras instituciones para el ingreso a la ETITC (dicha participación es gratuita).
*Apoya con grupos juveniles que prestan servicio social (grados 9°, 10° y 11°). Se envía la invitación a aspirantes.
Se proyecta desarrollar desde el 22 al de abril al 23 de septiembre de 2023. 
*Revisar la estrategia de mi escuela a mi universidad.
</t>
  </si>
  <si>
    <t>Según los datos registrados en el aplicativo ADVISER, se ha apoyado durante el 1° trimestre de la vigencia, a 2.023 estudiante, equivalentes al 58.62% de total de 3.473 estudiantes matriculados.
Se llevo acabo el proceso de inducción para los estudiantes nuevos que ingresan a primer semestre, de la siguiene forma:
Miercoles 25 de enero 463 estudiantes
Jueves 26 de enero 484 estudiantes
viernes 27 de enero 445 estudiantes 
Lunes 30 de enero  454 estudiantes
Martes 31 de enero 399 estudiantes
Miercoles 1 de febrero inducción especifica jovenes a la u de las cuatro convocatorias
https://itceduco-my.sharepoint.com/personal/psicologia1_itc_edu_co/_layouts/15/onedrive.aspx?id=%2Fpersonal%2Fpsicologia1%5Fitc%5Fedu%5Fco%2FDocuments%2F2023%20BIENESTAR%20febrero%2028%2FINDUCCI%C3%92N%2FINFORME%20DE%20INDUCCI%C3%93N%2FINFORME%20INDUCCI%C3%92N%202023%2D1%20v2%2Edoc%2Epdf&amp;parent=%2Fpersonal%2Fpsicologia1%5Fitc%5Fedu%5Fco%2FDocuments%2F2023%20BIENESTAR%20febrero%2028%2FINDUCCI%C3%92N%2FINFORME%20DE%20INDUCCI%C3%93N&amp;ga=1</t>
  </si>
  <si>
    <t xml:space="preserve">comienzo, se esta a la espera de la aprobación presupuedstal para proceso de contratación.
Por otra parte, según los datos registrados en el aplicativo ADVISER, se evidencia registro de un 100% de los 3.473 estudiantes matriculados para la vigencia 2023.
El aplicativo realiza una clasificación dependiendo de la criticidad y/o riesgo de cada una de las preguntas de la caracterización de estudiantes, de esta manera desde el área de Bienestar universitario se estructuran las estrategias de impacto para la comunidad ETITC.  
</t>
  </si>
  <si>
    <t xml:space="preserve">Se proyecta durante el próximo Consejo Académico presentar las electivas Deportes y Artes por el decano de la facultad de sistemas.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
</t>
  </si>
  <si>
    <t>El área de Binestar Universitario se encuentra realizando los porcesos contractuales necesarios para dar continuidad al Proyecto CREA</t>
  </si>
  <si>
    <t>*Respecrto de la Creación Laboratorio Inteligente en Ciencia, Tecnología, Innovación y Emprendimiento  I Fase: 
Se radicaron estudios previos para la compra de nueve computadores (CDP 10723) y ocho mesas (CDP 10623). Esta pendiente iniciar el contrato de compra e instalación.
orden de compra.
Objeto contractual: PRESTACIÓN DE SERVICIOS PROFESIONALES PARA APOYAR LA GESTIÓN DE LA VICERRECTORÍA DE INVESTIGACIÓN, EXTENSIÓN Y TRANSFERENCIA Y EL CENTRO DE PENSAMEINTO Y DESARROLLO TECNOLÓGICO, EN DISEÑAR, ELABORAR, y REALIZAR UN CURSO SOBRE MOVILIDAD ELÉCTRICA, ENERGIA SOSTENIBLE Y CONVERSIÓN DE VEHÍCULOS DE COMBUSTIÓN A VEHÍCULOS ELÉCTRICOS PARA LOS ESTUDIANTES DEL SEMILLERO DE INVESTIGACIÓN EN VEHÍCULOS ELÉCTRICOS INSCRITOS A ESTE PARA LA VIGENCIA 2023-1</t>
  </si>
  <si>
    <t>Con relación a Eventos Académicos (Congreso): 
Se realizaron los estudios previos del evento con el objeto contractual "PRESTACIÓN DE SERVICIOS, LOGÍSTICA E INSTALACIONES PARA LA REALIZACIÓN DEL SEGUNDO CONGRESO DE INGENIERÍA, DESARROLLO HUMANO Y SOSTENIBILIDAD GLOBAL" ($68.903.451), el contrato está en proceso de elaboración por parte de la Secretaría General.
Se proyecta la realización del Congreso durante la 1° semana de octubre
Solicitud de CDP del 10 de marzo de 2023</t>
  </si>
  <si>
    <t xml:space="preserve">*Frente a la Renovación  y capacitación en  base de datos  Web Of Science: 
Estudios previos radicados para renovación de membresía
13/03/2023 24 docentes Capacitados
25/02/2023  30 estudiantes
04/03/2023  33  estudiantes
</t>
  </si>
  <si>
    <t>*Renovación y capacitación de la herramienta Turnitin:  Estudios previos radicados para renovación de membresía (CDP 16022 por $29.000.000)
Capacitación para administrador de la herramienta ( 8 Febrero)
Capacitación programada para el 4 de mayo (virtual)</t>
  </si>
  <si>
    <t>*Con relación a la Formación en Actividades Ciencia, Tecnología e Innovación *Propiedad industrial: 
Se adelantó encuesta a los profesores para indagar sobre temas de capacitación (9 tematicas)  y se definió cronograma (marzo 13 a junio 1).</t>
  </si>
  <si>
    <t>Resolución 577 de 2022 "Por la cual se crea la Red lnstitucional del Centro de Pensamiento y
Desarrollo Tecnológico".
Red del Centro de Pensamiento
Relación integrantes Red del Centro de Pensamiento
Correo enviado a  los integrantes de la Red del Centro de Pensamiento para reunión 19 de abril 
https://www.etitc.edu.co/es/page/investigacion&amp;centropensamiento</t>
  </si>
  <si>
    <t>*Para la realización de X Campamento de Semilleros de Investigación se desarrollo el Contrato 191-2023, Informe del IX Campamento de Semilleros (24, 25 y 26 de marzo de 2023 en el Convento del Santo Eccehomo de Villa de Leyva - Boyacá). Se contó con la asistencia de 48 estudiantes pertenecientes a los diferentes semilleros. 5 Facultades. Presento una encuesta de evaluaciòn del evento. Ejecutado $18300000</t>
  </si>
  <si>
    <t xml:space="preserve">*La III Jornada actualización y fomento acreditación (equipo VIET) fue Realizada  16 y 17 de febrero en LagoMar Girardot. 17 participantes.
"Objetivo General: Proyectar en el presente año la Acreditación de Alta Calidad como un proceso académico esencial en relación con la Investigación, la Extensión y los Egresados, de conformidad con la normatividad vigente."
Taller No. 1 Equipo factor 6, 7 y 12
Taller No. 2 Equipo factor 6, 7 y 12
Taller No. 3 En marcha. </t>
  </si>
  <si>
    <t>La Vicerrectoría de Investigación, se estructuran los documentos para la implementación de procedimientos y actualización de  reglamentación para transferencia de conocimiento</t>
  </si>
  <si>
    <t xml:space="preserve">Con relación a Indexación Revista Letras Conciencia Tecnológica se han desarrollado los siguientes avances:
Estudios previos radicados para renovación de DOI ($4.165.000).                                                                                                                                                                                                                                                                                                                                                                                                            Estudios previos radicados para Correcion Estilo   (S.CDP- 4.620.000)                                                                                                                                                                                                                                                                                                                                                                                                                   Estudios previos radicados para Pares Evaludores (S-CDP-16 de marzo $9,146,311)
Capacitacion                                                                                                                                                                                                                                                                                                                                                                                                                                                                                         Marzo 23 Tips para redacción para Letras ConCiencia TecnoLógica                                                                                                                                                                                                                                                                                                                                                                                         Abril 20 Consulta bases de datos de artículos científicos de acceso abierto                                                                                                                                                                                                                                                                                                                                                                     Convocatoria Letras ConCiencia TecnoLógica    </t>
  </si>
  <si>
    <t>Actualmente se desarrollan las siguientes asignaturas:
Preingeniero: Matemáticas, COE, Física, dibujo técnico, orientación profesional. (13.02.2023/ 02.06.2023).
Desarrollo de las certificaciones.
Automatización industrial
Baja tensión (24.3.2023/24.06.2023)
Lean management (16.02.2023)(120 horas)</t>
  </si>
  <si>
    <t>La ETITC cuenta con 441 empresas vinculadas en la bolsa de empleos sntitucional, medio por el cual se crea la relación estudiante - empresa para realizar practicas estudiantiles y aplicar a ofertas laborales., 
Así mismo, se desarrollan procesos de gestión para cosolidar convenios con las empresas:  LENOR SA, FESTO, INTECPLAST, HOME SERVICE S.A.S, KONNECTA, COPNIA y la FUNDACIÓN NEME.</t>
  </si>
  <si>
    <t xml:space="preserve">Con el fin de consolidar posibles convenios con colegios se realizo una Visita de exploracion al Colegio Atanasio Girardot IE 08 de Febrero 2023  /  
se realizó con el fin de mostrar la oferta institucional (preingeniero)
</t>
  </si>
  <si>
    <t xml:space="preserve">Durante la vigencia 2023 no se han estrcturado proyectos. </t>
  </si>
  <si>
    <t xml:space="preserve">Durante la vigencia 2023 no se han estructurado proyectos. </t>
  </si>
  <si>
    <t>Teniendo en cuenta que por semestre se desarrollar 3 conferencias, a la fecha del seguimiento se cuenta con una implementación de 33%.
La Catedra ETITC se ha desarrollado de la siguiente manera: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t>
  </si>
  <si>
    <t xml:space="preserve">Desde el proceso gestión ambiental se identifica un claro aumento de consumo energético
No se identifica un avance en el proyecto.
Se meniciona la necesidad de implementar proyectos como -Sistema Automatización del bloque c (sin vialidad). 
Así mimos Se ha evidenciado la renuencia a la participar de las capacitaciones para la implementación de buenas prácticas energéticas.
Se proyecta realizar una reunión con las áreas (informática y comunicaciones, talleres y laboratorios), para determinar la efectividad de los Planes de mantenimiento físico de los equipos de energía. Para desarrollar planes efectivos de intervención.  
</t>
  </si>
  <si>
    <t xml:space="preserve">Según lo reportado en la bitácora del proceso Gestión ambiental se reporta: 
1. Reciclaje, bajas de elementos (8.909,4 kg)
2. Eficiencia de puntos ecológicas y separación en la fuente (349.71 kg de residuos) 
3. Residuos peligrosos. Corresponde a la entrega de bajas (93.7 kg de residuos aparatos eléctricos y electrónico) 
4. Entrega de escombros (4 metros cubico) y desechos (8 metros cúbicos de escombro), productos de mantenimiento.
</t>
  </si>
  <si>
    <t xml:space="preserve">Formulación del progra,a de mantenimiento </t>
  </si>
  <si>
    <t xml:space="preserve">La ejecución de esta meta esta sujeta al desarrollo y cumplimiento de la ME 25. 
A la fecha del seguimiento se ha adelantado las siguientes actividades:
El Cto 302 de 2022,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Producto.
Levantamiento topografico, arquitectonico, de suelos, de redes y estuctural y doc. tècnico de soporte.
(Demolición).
Se han realizado actividades de mantenimiento bajo ordenes de trabajo : 
*Reparación de la puerta principal
*Reunión para la Hermetización (Gestión documental)
*Organización del mobiliario existente.
*Retiro de movilirio nuevo (40 pupites, 3 sillas)
</t>
  </si>
  <si>
    <t>Esta actividad se ejecutará una vez se reciban los productos de la actividad anterior.</t>
  </si>
  <si>
    <t xml:space="preserve">El CONTRATO 313-2022 se encuentra en ejecución (inicio 29.12.22 finaliza 29.05.2023) “ESTUDIO TÉCNICO DE SEGURIDAD HUMANA Y ACCESIBILIDAD UNIVERSAL EN EL CUMPLIMIENTO DE LA NORMATIVA VIGENTE. INCLUYE DISEÑO ARQUITECTÓNICO, ESTRUCTURAL, REDES Y TRÁMITES ANTE ENTIDADES COMPETENTES.” Por un valor $50.000.000
Se entregaron 32 puntos de conflicto en los cuales no se cuenta con adecuaciones de accesibilidad reducida completa. Se proyecta intervenir 10 puntos de conflicto para la vigencia 2023. 
</t>
  </si>
  <si>
    <t xml:space="preserve">Se ejecuta el CONTRATO 291-2022 “ADECUACIÓN DEL PARQUEADERO Y FABRICACIÓN E INSTALACIÓN DEL PROTOTIPO DE BIOCONSTRUCCIÓN PARA EL MANEJO Y ALMACENAMIENTO DE RESIDUOS DE LA ESCUELA TECNOLÓGICA INSTITUTO TÉCNICO CENTRAL”. Por un valor de $
Producto a entregar:
*Mantenimiento del parqueadero de la calle 15.
*Remoción de tierras. 
*Reorganización de los parqueaderos vehiculares. 
Ejecución en un 100%
Para la adecuación de la bici parqueaderos se ejecuta el CONTRATO 316-2022 “FABRICACIÓN E INSTALACIÓN MÓDULOS PARA BICI-PARQUEADEROS PARA LA ESCUELA TECNOLÓGICA INSTITUTO TÉCNICO CENTRAL”, por un valor de $ 
Productos: Adecuación de los cimientos para la instalación de 16 bici parqueaderos para la sede Tintal y la sede centro.
Ejecución 70% 
</t>
  </si>
  <si>
    <r>
      <rPr>
        <b/>
        <sz val="12"/>
        <color theme="1"/>
        <rFont val="Calibri Light"/>
        <family val="2"/>
        <scheme val="major"/>
      </rPr>
      <t xml:space="preserve">Actividades de mantenimiento preventivo: 
</t>
    </r>
    <r>
      <rPr>
        <sz val="12"/>
        <color theme="1"/>
        <rFont val="Calibri Light"/>
        <family val="2"/>
        <scheme val="major"/>
      </rPr>
      <t xml:space="preserve">Se han desarrollado las siguientes actividades de mantenimiento para las sedes Tintal y Centro:
1. Actividades de reparaciones locativas (resane de muros, instalación e enchapes, revisión de canales, limpieza de canales bajantes, impermeabilización de cubiertas, mantenimiento de cielos rasos)
2.Mantenimiento de zonas verdes 
3. mantenimiento de cubiertas
4. Mantenimiento de carcamos y sumideros
</t>
    </r>
  </si>
  <si>
    <r>
      <rPr>
        <b/>
        <sz val="12"/>
        <color theme="1"/>
        <rFont val="Calibri Light"/>
        <family val="2"/>
        <scheme val="major"/>
      </rPr>
      <t>Actividades de mantenimiento correctivo:</t>
    </r>
    <r>
      <rPr>
        <sz val="12"/>
        <color theme="1"/>
        <rFont val="Calibri Light"/>
        <family val="2"/>
        <scheme val="major"/>
      </rPr>
      <t xml:space="preserve">
Mantenimiento a la red hidráulica del tanque elevado (28 de marzo de 2022) bajo los contratistas con Cto 135, 136 y 183 de 2023.</t>
    </r>
  </si>
  <si>
    <r>
      <rPr>
        <b/>
        <sz val="12"/>
        <color theme="1"/>
        <rFont val="Calibri Light"/>
        <family val="2"/>
        <scheme val="major"/>
      </rPr>
      <t xml:space="preserve">Ejecución de la Fase 2 del mantenimiento de las baterías de baños:
</t>
    </r>
    <r>
      <rPr>
        <sz val="12"/>
        <color theme="1"/>
        <rFont val="Calibri Light"/>
        <family val="2"/>
        <scheme val="major"/>
      </rPr>
      <t xml:space="preserve">Se ejecuta el 317 de 2022 "EJECUCIÓN DEL MANTENIMIENTO DE LAS BATERÍAS DE BAÑOS PARA LA SEDE CENTRAL DE LA ESCUELA TECNOLÓGICA INSTITUTO TÉCNICO CENTRA". Inicio: 10 enero de 2023 y Finaliza: el 28 de abril 2023. $208.222.508
Se cuentan los los siguientes productos:
Mantenimiento del baño bloque F, J C, 
Adecuación del baño A-B (Adecuación)
Adecuación del baño del 4° piso bloque C
Se ejecuta el 325-2022 "“INTERVENTORÍA TÉCNICA, ADMINISTRATIVA Y FINANCIERA PARA EL MANTENIMIENTO DE LAS BATERÍAS DE BAÑOS PARA LA SEDE CENTRAL DE LA ESCUELA TECNOLÓGICA INSTITUTO TÉCNICO CENTRAL", por un valor de $17.994.942.
Se cuenta con los siguientes productos
Informes de seguimiento
Comités de obra señales 
</t>
    </r>
  </si>
  <si>
    <t xml:space="preserve">El Cto 275 de 2022 se encuentra en vigencia desde el 2 de noviembre de 2022 hasta el 3 de mayo de 2023, y se presentó la necesidad de una prorroga hasta el 30 de junio.
30 de junio de 2023 
Durante el 1º trimestre de la vigencia 2023 se entregaron los siguientes productos:
* Estudio de pertinencia  
*Perfiles técnico tecnólogo y profesional 
*Plan de estudio ó maya curricular
Una vez se tenga el documento maestro se puede surtir el proceso de registro. Se realiza la presentación ante instancias decisorias comité académico y consejo directivo. 
El cargue del documento lo realiza el área de autoevaluación. 
Posteriormente se requiere una visita de pares evaluadores desde el MEN
</t>
  </si>
  <si>
    <t xml:space="preserve">Esta actividad no ha tenido avance </t>
  </si>
  <si>
    <t xml:space="preserve">Desde la Oficina Asesora de Planeación se han desarrollado las siguientes actividades:
Creación teórica de los 11 modulos con sus respectivos contenidos: Estudiantes, egresados, docentes, Administrativos, Movilidad e internacionalización, Investigación, Extensión, IBTI, Talleres y laboratorios, Recursos Físicos y Recursos Tecnologicos. 
12. 03. 2023. Solicitud de aportes, revisión y ajustes por parte de líderes de áreas y procesos.  
</t>
  </si>
  <si>
    <t>Se llevo a cabo el 1° seguimeinto al PAAC</t>
  </si>
  <si>
    <t>Se han realizado reportes ante
 MinHacienda. 
1° Seguimiento al pas PAS: MEN
Meta de racioalización: DAFP 
Datos de operación: DANE</t>
  </si>
  <si>
    <t xml:space="preserve">Esta actividad esta pendiente de revisión con el equipo de Bienestar Universitario. </t>
  </si>
  <si>
    <t>La estrategias se desarrollan de conformidad con la parrilla de contenido del la Oficina de Comunicaciones, es así que se muestra un avance del 15%</t>
  </si>
  <si>
    <t>Ejecutar los compromisos de la política de internacionalización y cooperación Nacional e Internacional de la ETITC.</t>
  </si>
  <si>
    <t>Gestión contacto congrupos para la conmemoración del día de la mujer</t>
  </si>
  <si>
    <t>Noches de Tertulia, presentación Son ETITC , acompañamiento en los espacios de reflexión, taller visual de expresión musical  y frecuencia artistica, día de la mujer con la participación de administrtivas, docentes y etudiantes.</t>
  </si>
  <si>
    <t>Se realizaron dos intervenciones culturales con agrupaciones externas artísticas para la conmemoración del día de la mujer con un grupo andino latinoamericano y una tuna que realizaron 
el inicio de su acompañamiento por los pasillos y balcones de la institución hacia el teatro.</t>
  </si>
  <si>
    <t>*Feria Universitaria 2023 Localidad Kennedy 31 de Marzo 2023  
*FERIA UNIVERSITARIA LHEMI LA
SALLE 2023 14 de Abril 2023</t>
  </si>
  <si>
    <t>Se encuentra en ejecución el Cto 166-2023 1.620.000</t>
  </si>
  <si>
    <t>Se encuentra en ejecución  Cto 164-2023 2.430.000</t>
  </si>
  <si>
    <t>Se encuentra en ejecución  Cto 163-2023 2.430.000</t>
  </si>
  <si>
    <t>Se encuentra en ejecución  Cto 165-2023 4.860.000</t>
  </si>
  <si>
    <t>Se encuentra en ejecución  Cto 167-2023 4.860.000</t>
  </si>
  <si>
    <t xml:space="preserve">Actividad definida para el 2° semestre </t>
  </si>
  <si>
    <t>Se esta ejecutando la etapa de contratación del profesional</t>
  </si>
  <si>
    <t>Ejecutar actividades entorno a la consolidación de la Red Institucional</t>
  </si>
  <si>
    <t xml:space="preserve">Formular el plan de mejoramiento de acuerdo a los crirterios de MinCiencias </t>
  </si>
  <si>
    <t>Actualmente estamos en convocatoria</t>
  </si>
  <si>
    <t>x</t>
  </si>
  <si>
    <t>La actividad no ha tenido avance</t>
  </si>
  <si>
    <t>Se encuentra en ejecución  Cto 141-2023 CURSO DE ELECTRICIDAD INDUSTRIAL (60 HORAS)</t>
  </si>
  <si>
    <t xml:space="preserve">Desde el área de Extensión se ofertan: 
Cursos: 15
Diplomados: 5
Certificaciones: 4
Cursos de idiomas: inglés 7 niveles. Frances 1 nivel.
Curso Pre ingeniero: 5 asignatiras.
Así mismo, se esta realizando firma de convenio macro con LENOR SA.
*Con Festo se realizó la renovación del convenio Marco de cooperación institucional suscrito entre las partes por un periodo de (5) años; la vigencia del convenio será hasta el 07 de noviembre del 2027. *INTECPLAST   estamos interesados en realizar un convenio Marco de cooperación institucional.
*HOME SERVICE S.A.S Empresa dedicada al mantenimiento y reparacion de linea blanca de electrodomesticos, estan interesados en realizar un convenio Marco de cooperación institucional, se realiza visita el 10 de Febrero. 
* Se plantea retomar convenio macro con Konnecta *COPNIA: realizar un convenio Marco de cooperación institucional el dia 19 de Abril tuvimos una reunion *FUNDACIÓN NEME  Esta fundacion  es una institución de servicio social constituida para promover el desarrollo de nuestro país, esta fundacion quiere que la ETITC Imparta un curso de sistemas de carga para vehículos eléctricos.
</t>
  </si>
  <si>
    <t>La fundación PAPORTI (fundación sin ánimo de lucro con el objetivo de generar cambios significativos en la vida de los niños, niñas y jóvenes menos favorecidos y en más alto grado de vulnerabilidad), desea suscribir un convenio con la ETITC para realizar trabajar por los jóvenes de la localidad de los mártires en conjunto con trabajo Social, especificamente en cuanto a intercambio de actividades que apoyan a la misión de la fundación y que también y otras que aportan a la visibilidad de la ETITC. El respectivo convenio se encuentra en revisión por las respectivas partes interesadas.</t>
  </si>
  <si>
    <t>Realizar la gestión necesaria para la correcta aplicación del MIPG
*Realizar el reporte FURAG ante el DAFP</t>
  </si>
  <si>
    <t>Programas ejecutados</t>
  </si>
  <si>
    <t xml:space="preserve">Fase del boque con reforzamiento </t>
  </si>
  <si>
    <t>ACT.ESTRAT.</t>
  </si>
  <si>
    <t>i</t>
  </si>
  <si>
    <t xml:space="preserve">26 METAS </t>
  </si>
  <si>
    <t xml:space="preserve">8 PROYECTOS </t>
  </si>
  <si>
    <t>13 PROYECTOS</t>
  </si>
  <si>
    <t>28 METAS</t>
  </si>
  <si>
    <t xml:space="preserve">Total de avance 1° trimestre </t>
  </si>
  <si>
    <t>Desde el área se estructura el proyecto</t>
  </si>
  <si>
    <t>6 PROYECTOS</t>
  </si>
  <si>
    <t>15 METAS</t>
  </si>
  <si>
    <t xml:space="preserve">En ejecución </t>
  </si>
  <si>
    <t>Adquisición de Software para el seguimiento a las actividades del VIA para mantener la continuidad del sevicio</t>
  </si>
  <si>
    <t>Sofware Adquirido</t>
  </si>
  <si>
    <t xml:space="preserve">Teniendo en cuenta que la materialización de la Política ambiental institucional se refiere directamente con la ejecución de los 6 programas ambientales, se evidencian los siguientes análisis y avancesw:
1. Uso eficiente de Agua. Seguimiento al consumo de agua potable: Se hace seguimiento al consumo de agua, reportado en las facturas de las Cuentas Contrato activas para la sede Central. Es importante resaltar que actualmente se tienen 6 cuentas contrato Activas, de las cuales 5 se están facturando de forma mensual y una bimensual, esto hace un poco complejo e inexacto el cálculo del consumo mes a mes. Solo se cuenta con el consumo de los meses de enero y febrero.
Haciendo seguimiento al número de personas (unidad de producción) que usan las instalaciones, se observa un incremento del 4%. Por su parte el consumo de agua en el bimestre de 454 m3 en 2022 a consumir 1101m3 en 2023, lo cual representa un incremento del 143%, si se hace un análisis comparando el incremento de población atendida vs incremento del consumo de agua se evidencia que no son directamente proporcionales y que se debe indagar las causas asociadas.
2. Uso eficiente de energía. Se hace seguimiento al consumo de energía identificando que, en el primer trimestre de 2022, la institución consumió un total de 111720kwh y para el mismo periodo de 2023, se ha consumido un total de 142500kwh, representando un incremento del 22%. Así mismo se identifica un incremento en el valor del kwh de un 4% en el trimestre, pasando de $596/kwh a $621/kwh.
Se ha evidenciado que equipos de cómputo en salas de sistemas de estudiante y Patillas Inteligentes en los salones siguen quedando encendidos luego de la jornada laboral y académica, generando un consumo innecesario.
3. Gestión integral de residuos: información reportada ME:60.
4. Control de emisiones atmosféricas y control de publicidad exterior:  Emisiones: No se han dado avances significativos en la ejecución de este programa. En el mes de febrero se reportó la necesidad ante el equipo de Mantenimiento de realizar un ajuste en los ductos de ventilación de las cortadoras laser del Taller de Mecánica, ya que las emisiones llegan directo al Taller de metalistería y a una zona común, donde departen los estudiantes, sin embargo, no se han adelantado las actividades requeridas debido a que se necesita realizar estudios específicos para este fin.
</t>
  </si>
  <si>
    <t>ME-61- Adecuar espacios verdes verticales y horizontales.</t>
  </si>
  <si>
    <t xml:space="preserve">71 METAS </t>
  </si>
  <si>
    <t>27 PROYECTOS</t>
  </si>
  <si>
    <t xml:space="preserve">Para la estrategia de lo Social, se reporta en el 1° trimestre un total de 109 actividades, de este total el 16.5% corresponden a actividades que dependen de la apertura de cursos desde el Centro de Extensión y el 12.8% corresponde a actividades a desarrollar durante el 2° semestre.  En este sentido, para el desarrollo esta estrategia converge diferentes áreas de la Vicerrectoría Académica y de la Vicerrectoría de Investigación Extensión y Transferencia; alcanzando un avance del 26,8%.  </t>
  </si>
  <si>
    <t xml:space="preserve">Para el 1º trimestre de la vigencia, en la estrategia de lo institucional, se reportan 229 actividades a desarrollar durante la vigencia 2023, de las cuales 64 correspondiente al 28%, se proyectan a realizar durante el 2 semestre de la vigencia. 
Por otra, parte se evidencia un cumplimiento de 19,6%, evidenciando para el primer trimestre de la vigencia:
*Las diferentes áreas se encuentran ejecutando etapas precontractuales que se consolidaran durante el 2°, 3° y 4° trimestre de la vigencia.
*Teniendo en cuenta ejercicios de priorización existen actividades que, aunque son de relevancia para la institución, durante el 1° trimestre se les dio viabilidad a aquellas que atendían directamente la misionalidad de la ETITC.
</t>
  </si>
  <si>
    <t xml:space="preserve">Para la vigencia 2023, la estrategia de lo Ambiental evidencia 37 actividades a desarrollar, mismas que para el 1° trimestre de la vigencia muestra un avance del 18,3%; este atraso de 6.6% puntos porcentuales se debe a que:
*Algunos procesos a desarrollar desde Gestión de Recursos Físicos requieren recursos financieros, que la institución gestiona su adquisición por diferentes instancias.
*El 24% de las actividades del Proceso Gestión ambiental están programados para el 2% trimestre de la vigencia.
</t>
  </si>
  <si>
    <t xml:space="preserve">A corde al programa de mantenimiento de espacios verdes de la ETITC se realiza una vez al mes el mantenimiento de las zonas verdes y jardines de la sede Central. </t>
  </si>
  <si>
    <t>(40 metros cuadrados) metros cuadrados de Jardines verticales instalados según lo autorizado por Planta Física</t>
  </si>
  <si>
    <t xml:space="preserve">Programa en ejecución </t>
  </si>
  <si>
    <t xml:space="preserve">En diciembre de 2022 se da inicio al contrato 304-2022, mediante el cual se ejecutan los tratamientos autorizados para cada uno de los 28 arboles de la institución.
Se talaron 14 arboles que por su estado físico y sanitario no podían ser recuperados y se sempbraron 10 en compensación.
A través del contrato 291-2022 cuyo objeto es: ADECAUCIÓN DEL PARQUEADERO Y FABRICACIÓN E INSTALACIÓN DEL PROTOTIPO DE BIOCONSTRUCCIÓN PARA EL MANEJO Y ALMACENAMIENTO DE RESIDUOS DE LA ESCUELA TECNOLÓGICA INSTITUTO TÉCNICO CENTRAL. Se instalarán 24 jardineras junto con su vegetación. Dentro de las cuales se sembrarán especies enredaderas para que en un futuro se tengan aproximadamente 40m2 de jardín vertical.
</t>
  </si>
  <si>
    <t xml:space="preserve">El Cto Cto 284 se ejecuta a la fecha del seguimiento, teniendo como plazo de ejecución: 5.12.2022. -  6.08.2023.
Se han optenido como productos: </t>
  </si>
  <si>
    <t xml:space="preserve">Lo Social </t>
  </si>
  <si>
    <t>Lo Insitucional</t>
  </si>
  <si>
    <t xml:space="preserve">Lo Ambiental </t>
  </si>
  <si>
    <t>PRESENTACIÓN CIGD</t>
  </si>
  <si>
    <t xml:space="preserve">porcentaje de avance </t>
  </si>
  <si>
    <t>vacio</t>
  </si>
  <si>
    <t>Linea</t>
  </si>
  <si>
    <t>ME-71-  Estructurar  y gestionar el registro de   Pregrado en Ingeniería de energías por ciclos.</t>
  </si>
  <si>
    <t xml:space="preserve">Referente al proyecto Sistema de Control de Accesibilidad (CTO 217-2020).
Se entregaron 30 dispositivos TOIOTEM, de los cuales 6 se instalaron en la portería calle 13, dos están instalados fijos en la porteria de la calle 15 y 2 en la carrera 17. espera que la Escuela termine situaciones de adecuación de redes de datos para poder instalar los 19 en los laboratorios correspondientes.
estos dispositivos permiten el control de ingreso y retiro de las instalaciones de la Sede Centro de la ETITC. </t>
  </si>
  <si>
    <t>ME-34- Fortalecer el Programa de Atención Básica Ampliada.</t>
  </si>
  <si>
    <t>ME-70-  Estructurar  y gestionar el registro del Pregrado en Ingeniería Ambiental por ciclos.</t>
  </si>
  <si>
    <t>Avance PDI 2° TRIMESTRE 2023</t>
  </si>
  <si>
    <t>ESTADO DE METAS</t>
  </si>
  <si>
    <t>NÚMERO DE METAS</t>
  </si>
  <si>
    <t>PORCENTAJE AL QUE EQUIVALE</t>
  </si>
  <si>
    <t>TOTAL</t>
  </si>
  <si>
    <t>ESTADO</t>
  </si>
  <si>
    <t xml:space="preserve">CON CUMPLIMIENTO PROYECTADO 2023 </t>
  </si>
  <si>
    <t xml:space="preserve">REZAGADAS </t>
  </si>
  <si>
    <t>% Cumplimiento vs meta a cumplir</t>
  </si>
  <si>
    <t>% a cumplir v. 2023</t>
  </si>
  <si>
    <r>
      <t xml:space="preserve">ME-3- Desarrollar una política institucional de apropiación de una segunda lengua como parte activa de la gestión curricular, y condición para la titulación en el nivel de ingeniería, a partir del 2023.
</t>
    </r>
    <r>
      <rPr>
        <u/>
        <sz val="12"/>
        <rFont val="Calibri"/>
        <family val="2"/>
        <scheme val="minor"/>
      </rPr>
      <t>ME-3- Promover la internacionalización del curriculum en un contexto multicultural a fin de desarrollar competencias de ciudadanía local y global que se reflejen en competencias de aprendizaje</t>
    </r>
  </si>
  <si>
    <r>
      <t xml:space="preserve">ME-15- Organizar e implementar el sistema de plan de carrera de los profesores.
</t>
    </r>
    <r>
      <rPr>
        <u/>
        <sz val="12"/>
        <rFont val="Calibri"/>
        <family val="2"/>
        <scheme val="minor"/>
      </rPr>
      <t>ME-15- Lograr que al 2024, quede cumplido el 50% de los compromisos consignados en el nuevo Plan de Desarrollo Profesoral 2023 - 2026</t>
    </r>
  </si>
  <si>
    <r>
      <t xml:space="preserve">ME-19- Implementar un modelo estratégico para impulsar la evolución digital de la ETITC, plasmado en el PETI.
</t>
    </r>
    <r>
      <rPr>
        <u/>
        <sz val="12"/>
        <color theme="1"/>
        <rFont val="Calibri"/>
        <family val="2"/>
        <scheme val="minor"/>
      </rPr>
      <t>ME-19-Porcentaje de implementación de modelo estratégico en el PETI.</t>
    </r>
  </si>
  <si>
    <r>
      <t xml:space="preserve">ME-22- </t>
    </r>
    <r>
      <rPr>
        <sz val="12"/>
        <rFont val="Calibri"/>
        <family val="2"/>
        <scheme val="minor"/>
      </rPr>
      <t>Implementación</t>
    </r>
    <r>
      <rPr>
        <sz val="12"/>
        <color indexed="53"/>
        <rFont val="Calibri"/>
        <family val="2"/>
        <scheme val="minor"/>
      </rPr>
      <t xml:space="preserve"> </t>
    </r>
    <r>
      <rPr>
        <sz val="12"/>
        <color indexed="8"/>
        <rFont val="Calibri"/>
        <family val="2"/>
        <scheme val="minor"/>
      </rPr>
      <t>del PINAR en cumplimiento a los parámetros establecidos por el Archivo General de la Nación.</t>
    </r>
  </si>
  <si>
    <r>
      <t xml:space="preserve">ME-23- </t>
    </r>
    <r>
      <rPr>
        <sz val="12"/>
        <rFont val="Calibri"/>
        <family val="2"/>
        <scheme val="minor"/>
      </rPr>
      <t>Consolidar la política de internacionalización y cooperación Nacional e Internacional de la ETITC.</t>
    </r>
  </si>
  <si>
    <r>
      <rPr>
        <sz val="12"/>
        <rFont val="Calibri"/>
        <family val="2"/>
        <scheme val="minor"/>
      </rPr>
      <t xml:space="preserve">ME-33- Promover la estrategia de articulación  </t>
    </r>
    <r>
      <rPr>
        <sz val="12"/>
        <color indexed="53"/>
        <rFont val="Calibri"/>
        <family val="2"/>
        <scheme val="minor"/>
      </rPr>
      <t>"</t>
    </r>
    <r>
      <rPr>
        <sz val="12"/>
        <rFont val="Calibri"/>
        <family val="2"/>
        <scheme val="minor"/>
      </rPr>
      <t>de tu escuela a mi escuela y a mi universidad</t>
    </r>
    <r>
      <rPr>
        <sz val="12"/>
        <color indexed="53"/>
        <rFont val="Calibri"/>
        <family val="2"/>
        <scheme val="minor"/>
      </rPr>
      <t>"</t>
    </r>
    <r>
      <rPr>
        <sz val="12"/>
        <rFont val="Calibri"/>
        <family val="2"/>
        <scheme val="minor"/>
      </rPr>
      <t>.</t>
    </r>
  </si>
  <si>
    <r>
      <t>ME-38- Elaborar los estudios de prefactibilidad, justificación técnica, el diagnóstico de Recursos Humanos, Financieros y Disponibilidad de Infraestructura y Tecnologías de la Información, vinculadas a las actividades de</t>
    </r>
    <r>
      <rPr>
        <sz val="12"/>
        <color indexed="53"/>
        <rFont val="Calibri"/>
        <family val="2"/>
        <scheme val="minor"/>
      </rPr>
      <t xml:space="preserve"> </t>
    </r>
    <r>
      <rPr>
        <sz val="12"/>
        <rFont val="Calibri"/>
        <family val="2"/>
        <scheme val="minor"/>
      </rPr>
      <t>investigación, desarrollo e Innovación</t>
    </r>
    <r>
      <rPr>
        <sz val="12"/>
        <color indexed="8"/>
        <rFont val="Calibri"/>
        <family val="2"/>
        <scheme val="minor"/>
      </rPr>
      <t xml:space="preserve"> del Centro de Pensamiento y Desarrollo Tecnológico. </t>
    </r>
  </si>
  <si>
    <r>
      <t>ME-42- Radicar la solicitud para el reconocimiento del Centro de Pensamiento y Desarrollo Tecnológico por parte de Minciencias.</t>
    </r>
    <r>
      <rPr>
        <i/>
        <sz val="12"/>
        <color indexed="53"/>
        <rFont val="Calibri"/>
        <family val="2"/>
        <scheme val="minor"/>
      </rPr>
      <t xml:space="preserve">  </t>
    </r>
  </si>
  <si>
    <r>
      <t xml:space="preserve"> PE-19- Innovación para el </t>
    </r>
    <r>
      <rPr>
        <sz val="12"/>
        <color indexed="53"/>
        <rFont val="Calibri"/>
        <family val="2"/>
        <scheme val="minor"/>
      </rPr>
      <t xml:space="preserve"> </t>
    </r>
    <r>
      <rPr>
        <sz val="12"/>
        <color indexed="8"/>
        <rFont val="Calibri"/>
        <family val="2"/>
        <scheme val="minor"/>
      </rPr>
      <t>Fortalecimiento Institucional y el Desarrollo Social.</t>
    </r>
  </si>
  <si>
    <r>
      <t>ME-47- Fortalecer las redes de innovación y alianzas estratégicas de cooperación con otros actores del Sistema Nacional de Ciencia Tecnología e Innovación</t>
    </r>
    <r>
      <rPr>
        <sz val="12"/>
        <color indexed="8"/>
        <rFont val="Calibri"/>
        <family val="2"/>
        <scheme val="minor"/>
      </rPr>
      <t xml:space="preserve"> – SNCTI, sector público, privado</t>
    </r>
    <r>
      <rPr>
        <sz val="12"/>
        <rFont val="Calibri"/>
        <family val="2"/>
        <scheme val="minor"/>
      </rPr>
      <t xml:space="preserve"> y academia para actividades de Investigación, Desarrollo e Innovación - I+D+i.</t>
    </r>
  </si>
  <si>
    <r>
      <t xml:space="preserve">PE-20- Centro de Capacitación Industrial </t>
    </r>
    <r>
      <rPr>
        <strike/>
        <sz val="12"/>
        <rFont val="Calibri"/>
        <family val="2"/>
        <scheme val="minor"/>
      </rPr>
      <t xml:space="preserve"> </t>
    </r>
    <r>
      <rPr>
        <sz val="12"/>
        <rFont val="Calibri"/>
        <family val="2"/>
        <scheme val="minor"/>
      </rPr>
      <t>como espacio de cualificación  para la empleabilidad a inmediato plazo.</t>
    </r>
  </si>
  <si>
    <r>
      <rPr>
        <sz val="12"/>
        <color indexed="8"/>
        <rFont val="Calibri"/>
        <family val="2"/>
        <scheme val="minor"/>
      </rPr>
      <t>ME-53- Identificar capacidades institucionales</t>
    </r>
  </si>
  <si>
    <r>
      <t>ME-54- Estructurar programa de oferta de servicios</t>
    </r>
    <r>
      <rPr>
        <sz val="12"/>
        <color indexed="53"/>
        <rFont val="Calibri"/>
        <family val="2"/>
        <scheme val="minor"/>
      </rPr>
      <t xml:space="preserve"> </t>
    </r>
    <r>
      <rPr>
        <sz val="12"/>
        <color indexed="8"/>
        <rFont val="Calibri"/>
        <family val="2"/>
        <scheme val="minor"/>
      </rPr>
      <t>proyección social</t>
    </r>
  </si>
  <si>
    <r>
      <t xml:space="preserve">ME-56- Implementar una </t>
    </r>
    <r>
      <rPr>
        <sz val="12"/>
        <color indexed="53"/>
        <rFont val="Calibri"/>
        <family val="2"/>
        <scheme val="minor"/>
      </rPr>
      <t xml:space="preserve"> </t>
    </r>
    <r>
      <rPr>
        <sz val="12"/>
        <color indexed="8"/>
        <rFont val="Calibri"/>
        <family val="2"/>
        <scheme val="minor"/>
      </rPr>
      <t>política ambiental bajo consideraciones de sostenibilidad.</t>
    </r>
  </si>
  <si>
    <r>
      <t xml:space="preserve">(ME 3)Porcentaje de programas de educación superior articulados a la política institucional de lengua extranjera
</t>
    </r>
    <r>
      <rPr>
        <u/>
        <sz val="12"/>
        <color theme="1"/>
        <rFont val="Calibri"/>
        <family val="2"/>
        <scheme val="minor"/>
      </rPr>
      <t>Porcentaje de programas de educación superior articulados a la estrategia de internacionalización del Currículo</t>
    </r>
  </si>
  <si>
    <r>
      <t xml:space="preserve">(ME 15) Porcentaje de sistema de carrera docente implementado
</t>
    </r>
    <r>
      <rPr>
        <u/>
        <sz val="12"/>
        <color theme="1"/>
        <rFont val="Calibri"/>
        <family val="2"/>
        <scheme val="minor"/>
      </rPr>
      <t>Porcentaje avance de implementación del Plan de Desarrollo Profesoral</t>
    </r>
  </si>
  <si>
    <r>
      <t xml:space="preserve">(ME 19) Porcentaje de implementación de modelo estratégico en el PETI.
</t>
    </r>
    <r>
      <rPr>
        <u/>
        <sz val="12"/>
        <color theme="1"/>
        <rFont val="Calibri"/>
        <family val="2"/>
        <scheme val="minor"/>
      </rPr>
      <t>Porcentaje de formulación del PETI</t>
    </r>
  </si>
  <si>
    <r>
      <t xml:space="preserve">(ME 28) Porcentaje de implementación de la estrategia de consecución del Campus.
</t>
    </r>
    <r>
      <rPr>
        <u/>
        <sz val="12"/>
        <color theme="1"/>
        <rFont val="Calibri"/>
        <family val="2"/>
        <scheme val="minor"/>
      </rPr>
      <t>M2 de construcción en comodato para la oferta académica</t>
    </r>
  </si>
  <si>
    <r>
      <t xml:space="preserve">(ME 30) Porcentaje de estructuración del proyecto Unidad de Apoyo B-Learning.
</t>
    </r>
    <r>
      <rPr>
        <u/>
        <sz val="12"/>
        <color theme="1"/>
        <rFont val="Calibri"/>
        <family val="2"/>
        <scheme val="minor"/>
      </rPr>
      <t xml:space="preserve">
ME-30- Lograr al 2024, que el 50% de las asignaturas tengan componente de apoyo B-LEARNING (blended o hibrido).</t>
    </r>
  </si>
  <si>
    <r>
      <t xml:space="preserve">(ME 31) Porcentaje de egresados del IBTI que ingresan a PES de la ETITC.
</t>
    </r>
    <r>
      <rPr>
        <u/>
        <sz val="12"/>
        <color theme="1"/>
        <rFont val="Calibri"/>
        <family val="2"/>
        <scheme val="minor"/>
      </rPr>
      <t>ME-31- Fortalecer la articulación y/o integración entre el IBTI y los PES de la ETITC.</t>
    </r>
  </si>
  <si>
    <t xml:space="preserve">EN DESARROLLO </t>
  </si>
  <si>
    <t>FINALIZADAS</t>
  </si>
  <si>
    <t>SEGUIMIENTO PLAN DE DESARROLLO INSTITUCIONAL 2024</t>
  </si>
  <si>
    <t xml:space="preserve">El desarrollo del proceso de Acreditación institucional comprendido entre el 2021 y el 2023, obedeció a la ejecución de 4 etapas, las cuales se presenta a continuación su avance: 
ETAPA 1
DE CONDICIONES INICIALES: Se desarrollaron en un 100% sus 5 fases.
ETAPA 2
AUTOEVALUACIÓN CON FINES DE ACREDITACIÓN INSTITUCIONAL: Se desarrollaron en un 100% 6 fases; en la fase 7 se avanzó en el borrador inicial de juicios de factor. Fase 8 sin avance.
ETAPA 3
REVISIÓN CONSEJO NACIONAL DE ACREDITACIÓN: Sin avance al 2023.
ETAPA 4
SOCIALIACIÓN DE RESULTADOS: Sin avance al 2023.
Por lo anterior se evidencia a 30 de diciembre un avance del 51%. Es necesario aclarar que el avance de las fases obedece a tiempos específicos en cada vigencia y al trabajo articulado de las diferentes áreas, lideradas por la oficina de Autoevaluación, es decir que para cumplir la meta es necesario adelantar al 100% las fases 7, 8 9, 10 y 11 del cronograma. Se adjunta la matriz de seguimiento al proceso de Acreditación institucional . </t>
  </si>
  <si>
    <t xml:space="preserve">Desde la Vicerrectoría Administrativa y Financiera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realizar modificado.
</t>
  </si>
  <si>
    <t xml:space="preserve">Se publicó el Acuerdo 06 del 19 de abril de 2023 “Por cual se define la Política en Enseñanza y Aprendizaje de Segundas Lenguas de la Escuela Tecnológica Instituto Técnico Central”. Elaborada por la Vicerrectoría Académica. 
Para finalizar la vigencia. 2023 de los 15 programas de pregrado, 12 tienen 7 niveles de inglés como asignaturas obligatorias y 3 lo tienen como electivas obligatorias (Mecatrónica en sus diferentes niveles de formación). 
La política fue socializada con 95 docentes de planta el 17 de julio de 2023.
Por otra parte, dentro de las estrategias que propician el desarrollo de competencias comunicativas mediante la formación y la enseñanza de segundas lenguas; se adquirió 3.000 licencias de Mc.Graw Hill, están en uso 2.000 licencias de la plataforma; quedan disponibles para el segundo semestre de 2023 la cantidad de: 1.000 licencias. 
</t>
  </si>
  <si>
    <t xml:space="preserve">Durante el 2er. trimestre de la vigencia 2023 se realizó la actualización de los Syllabus con componente de Competencias y resultados de aprendizaje de programa en un 100%, esta actividad se realizó con docentes y coordinadores de área.  
La actualización de los Syllabus corresponde especificamente en adición de los campos: Competencias de programa a las que se tributa (CP), Resultados de aprendizaje del programa a los que se tributa (RAP), Resultados de aprendizaje de la asignatura (RAC), Criterios, estrategias instrumentos para evaluar los resultados de aprendizaje. Se reportan 421 Syllabus actualizados.   
Se han cambiado las versiones del formato de Syllabus de la siguiente manera: 
Versión 3: noviembre 18 de 2019. 
Versión 4: julio de 2022
</t>
  </si>
  <si>
    <t xml:space="preserve">Para la lectura del Formulario Único de Reporte de Avance a la Gestión (FURAG) vigencia 2022, se alcanzó un puntaje de 88,2 de 100 puntos posibles en el Índice de Desarrollo Institucional (IDI). 
Para esta medición cabe resaltar que los resultados del IDI 2022 no son comparables con vigencias anteriores, teniendo en cuenta que el DAFP actualizó los requerimientos del FURAG, y se inicia una nueva medición. 
Resultados IDI por vigencia: 
2021: 91,3 de 100
2022:  88,2 de 100
</t>
  </si>
  <si>
    <t xml:space="preserve">La primera fase de este proyecto se contempla dentro de los proyectos estructurados y presentados ante el MEN, según iniciativa Plan de Fomento a la Calidad vigencia 2023. 
El rezago de esta meta, se debe a que, por su alcance, era necesario estructurarlo desde diferentes perspectivas, por ello se realizó un trabajo articulado desde la Oficina Asesora de Planeación, para identificar las necesidades institucionales y se buscan fuentes de financiación para su desarrollo.   
</t>
  </si>
  <si>
    <t xml:space="preserve">Las actividades desarrolladas al culminar la v. 2023, se enmarcaron en las siguientes 8 estrategias: 
1. Seguir fortaleciendo el trabajo orgánico para el posicionamiento de la ETITC, por los canales propios, a través del desglose y buen manejo de la parrilla de contenidos mensuales.  
2. Contenido estratégico y de valor mediante el desarrollo de videos y piezas audiovisuales y artículos.
3. Desarrollar estrategias de marketing digital centradas en la comunidad estudiantil donde el estudiante sea el protagonista.  
4. Contribuir en el proceso de reacreditación de programas y acreditación institucional, así como la acreditación institucional, mediante el desarrollo de campañas acordadas con el área de autoevaluación para la visualización de las facultades.
5. Recopilación de los datos de la gestión y análisis de información a través de la analítica web de; el portal web y redes sociales, para el adecuado desarrollo de las estrategias de comunicación.
6. Adopción e implementación de un manual para la implementación de la Política de comunicaciones de la ETITC.
7. Desarrollar notas de prensa para free press (prensa gratis) con contenidos educativos o informativos de valor para la ciudadanía en general. 
8. Fortalecer el equipo de trabajo de la oficina de comunicaciones para ampliar el portafolio de servicios. 
</t>
  </si>
  <si>
    <t xml:space="preserve">Para la vigencia 2023 se estructuraron 7 proyectos, 1 para Fortalecimiento y Consolidación de los Sistemas </t>
  </si>
  <si>
    <t xml:space="preserve">4 fase de formalización, que comprende los siguientes aspectos:
1 Ejecución del convenio contrato interadministrativo número 156-2021 con el Centro de Investigaciones para el Desarrollo de la Universidad Nacional de Colombia.
2. Programación de dos mil setecientos sesenta y dos millones ciento ochenta y dos mil ochenta y cuatro pesos ($2.762.182.084) en el anteproyecto de presupuesto 2024, con recurso propio, destinados a personal supernumerario y planta temporal. 
3. Priorización de áreas en las cuales se analizarán los contratos de prestación de servicios para incluir en planta temporal, iniciando con procesos misionales de la ETITC: Área de Talleres y Laboratorios, Vicerrectoría de Investigación, Vicerrectoría Académica, Bienestar Universitario, Grupo Interno de Trabajo de Extensión y Proyección Social. 
4. Conformación del Comité Técnico Multidisciplinario para el Proceso de Formalización Laboral de la Escuela Tecnológica Instituto Técnico Central, mediante Resolución 137 del 22 de marzo de 2023. 
5. Ejecución de los contratos 263 y 264 de 2023, para realizar la actualización del documento técnico de rediseño institucional de la ETITC, de acuerdo con los criterios metodológicos establecidos por el Departamento Administrativo de la Función Pública en el ámbito de las plantas temporales.
La propuesta se encuentra estructurada, durante el mes de diciembre de 2023, se espera ser presentada ante las instancias de decisión pertinentes para su aval y puesta en marcha. 
</t>
  </si>
  <si>
    <t xml:space="preserve">La medición del índice de Clima Laboral es realizada cada 2 años. Para la vigencia 2021 dicho ejercicio dio como resultado un 8.3/10, sobrepasando en un 0.8 puntos porcentuales la meta para la vigencia (7.5).
La medición fue realizada por COMPENSAR, y tuvo una cobertura de 74,11% del total servidores públicos, fue realizada el 12 de agosto al 16 de septiembre de 2021. 
</t>
  </si>
  <si>
    <t xml:space="preserve">A través del 324- 2022 se desarrolla objeto contractual “contrato interadministrativo para apoyar el fortalecimiento del área encargada de egresados de la escuela tecnológica instituto técnico central (fase 1 y 2)”, con la Universidad Pedagógica de Colombia, por un valor de 80.000.000 MTE.
*Se realizó entrega de la 1° fase "Investigación aplicada y desarrollo experimental: Caracterización";  fueron desarrolladas sus 9 actividades.
*Se desarrolló la 2° fase en sus 7 actividades.
El rezago de esta meta, se presenta toda vez que la misma se estructura en dos partes; I. Diseño y II. Implementación. Como se evidencia, se culminó la primera parte de lo proyectado. 
Se muestra matriz de seguimiento. 
</t>
  </si>
  <si>
    <t xml:space="preserve">El valor de la nómina de las 4 plantas administrativos, Doc. PES, Doc. Bachillerato y hora Catedra para la vigencia 2023 asedio a 20.224.958.653 MTE. </t>
  </si>
  <si>
    <t xml:space="preserve">La ETITC cumplió requisitos legales para desarrollar el proceso meritocrático de planta administrativa. Se evidencia la existencia de las vacantes, el cargue de las mismas en el aplicativo SIMO (actualizadas en el 2021) y el pago de estas ante la CNSC.
La CNSC remitió a la ETITC el cronograma para el proceso de selección, mismo que se desarrollará desde el 8 de septiembre al 17 de noviembre. 
Es importante recordar que el proceso de selección se encuentra enmarcado dentro del modelo de agrupación de entidades, por lo tanto, la presentación en Sala Plena de Comisionados del Proceso de Selección y las etapas siguientes, se ven afectados por el cumplimiento de cada entidad con la que se adelanta el proceso de planeación precitado, en la remisión de los insumos requeridos para tal fin.
La CNSC solicito el 29 de septiembre la actualización y certificación de vacantes y cargos para asenso. Se certificaron 62 vacantes y 58 empleos, 8 para asenso (7 profesionales y 1 asistencias).
La CNSC expedición Acuerdo 86 de noviembre de 2023, enviado a la ETITC para firma del Hno Rector; Este fue remitido por la ETITC el 27 de nov de 2023, para dar continuidad al proceso. 
Se realizan actualizaciones de manera permanente en el aplicativo SIMO, para dar congruencia a la información que muestra las necesidades de la ETITC frente al concurso. 
</t>
  </si>
  <si>
    <t xml:space="preserve">Al cierre de la vigencia 2023, Se cuenta con: 
*Acuerdo 012 de 2023 CD reglamento concurso docente 2023.
*Acuerdo 021 de 2023 Medición del acuerdo 012 de 2023 concurso docente 
*Plan de actividades. El pago para el 2023 es del 50%.
Esta meta estratégica fue cumplida en la vigencia 2021, sin embargo, al finalizar el proceso meritocrático 2021, ninguno de los aspirantes culmino el proceso a cabalidad; por lo cual la ETITC, desarrolla un nuevo proceso.  
*Número de contrato 315 de 2023. Formalizado en SECOP. Por 285.500.000
</t>
  </si>
  <si>
    <t>El 100% de la materialización de la meta estratégica se divide en 2 partes: 
50% Organizar el Plan de Desarrollo Profesoral 2023 – 2026.
50% Implementar el Plan de Desarrollo Profesoral 2023 – 2026.
En este sentido, el documento "Plan de Desarrollo Profesoral 2023 - 2026" se encuentra elaborado en un 80%. Comprende la siguiente estructura: 
*Plan de desarrollo de Carrera Docente; 
* Resultados del Plan anterior; 
*Política de desarrollo docente;
*Componentes conceptuales del plan de formación; *Inventario de necesidades; * Evaluación de resultados e impacto del Plan 2018 - 2022.  * Plan de capacitación y actualización de docentes para el período de tiempo 2023-2026
El documento queda pendiente por revisión en su componente “Programa de formación pos gradual 2023 -2026”.
Queda pendiente para la vigencia 2024, la presentación de este ante el: Comité de desarrollo profesoral, Consejo Directivo.</t>
  </si>
  <si>
    <t>En proyecto “Centro de Atención al Docente del IBTI "La ETITC un lugar para todos.", fue estructurado desde el IBTI, este cuenta con 8 líneas de acción, las cuales buscan impactar el ciclo de desarrollo de los docentes del IBTI. A saber, son: 1. un coordinador o jefe de dicha oficina. 2. servicio de psicología: 3. servicio de asesoría jurídica: 4. un espacio físico (sala y oficina) 5. equipo de eventos y celebraciones 6. servicio de asesoría laboral. 7. servicio de salud ocupacional.8. capacitaciones y estímulos.</t>
  </si>
  <si>
    <t xml:space="preserve">Para la vigencia 2023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Para revisar el desarrollo a detalle de estos proyectos se evidencia su gestión en las actividades específicas del plan de acción anual v. 2023.
</t>
  </si>
  <si>
    <t>Todos los talleres y laboratorios cuentan con conexión remota, de tal manera que se pueden realizar con normalidad las actividades académicas.
Para dar continuidad y mantenimiento al proyecto WIFI, se ejecutó con normalidad el cto 025 de 2023.
Se realizaron las siguientes actividades: *Configuración de servidor portal cautivo para administrar el ingreso de usuarios a la red WIFI
*Soporte y mantenimiento a la infraestructura tecnológica para garantizar la disponibilidad de los servicios.
*Monitoreo de disponibilidad de canal de conectividad.
*Monitoreo de disponibilidad de la red wifi
Por otra parte con la ejecución del Cto 317 de 2023. Se proyecta adquirir 20 pantallas con las OPS y los respectivos soportes móviles. 
Se proyecta realizar 2 tipos de mantenimiento preventivo (Realizados mediante los Contratos 029 y 298) y correctivo (prestado por la empresa Claryicon SAS)
Cabe aclarar que anteriormente se desarrollaron 2 fases, en las cuales se adquirieron equipos para el desarrollo de clases de manera remoto. 
1° Fase 110 pantallas ( Cto 232-2020, por un valor de 804.829.511 MTE)
2° Fases 50 pantallas ( Cto 301-2021 por un valor de 704.054.071 MTE).</t>
  </si>
  <si>
    <t xml:space="preserve">Teniendo en cuenta las actividades estratégicas planteadas en el plan de implementación de PETI para la vigencia 2023 (Contrato 198 de 2023), se evidencia avance en temáticas de la siguiente manera: 
*Estrategia TI: Actualización del PETIC (100%)
*Dominio de sistema de información: Revisión de los criterios de actualización de datos activos (100%), Actualización de la plataforma Digital (100%), Optimización y automatización de procesos internos (75%), Gestión de Datos (30%), Mejorar y actualizar el portal de la ETITC (30%), Mejorar y actualizar el sistema de información de administración y manejo de activos de la entidad (100%). 
*Dominio de Infraestructura Tecnológica: Actualización de la infraestructura tecnológica salas de computo (100%), Puesta en marcha del proceso de implementación de IPV6 (88%), Actualización de la infraestructura tecnológica Asociadas a Data center (0%). 
Se evidencia un avance del 80% de los compromisos integrados en el PETI para la vigencia 2023.
</t>
  </si>
  <si>
    <t xml:space="preserve">Según los resultados del Índice de Desempeño Institucional v. 2022 se evidencio un cumplimiento del 78, de 100 puntos posibles. Lo cual demuestra un rezago del 22% según la meta establecida para la vigencia (100%). </t>
  </si>
  <si>
    <t xml:space="preserve">La política de Comunicación de la ETITC fue aprobada mediante la aprobación de Código de Buen Gobierno, Acuerdo 14 de 2022, del Consejo Directivo.
El área de calidad reviso y aprobó el Manual de comunicaciones el cual será socializado durante el 1° semestre de la vigencia 2024. Este Establecer los lineamientos para el correcto uso de la imagen institucional; mediante el estudio de la personalidad corporativa de la Escuela, facilitando una correcta aplicación de los signos básicos de identidad por la comunidad educativa, y para posicionar la oferta académica.
</t>
  </si>
  <si>
    <t xml:space="preserve">A continuación, se presenta el avance del Plan Institucional del Archivo – PINAR 2021 – 2023; el cual estuvo supeditado a la implementación de 11 actividades estratégicas a saber: 
1. Elaborar e implementar el Programa de Gestión Documental (75%).
2. Elaborar un Inventario Gestión Documental de archivos actualizado (100%).
3. Actualizar conforme los lineamientos del Sistema de Gestión de Calidad, las tablas de retención documental (95%).
4. Actualizar los planes que conforman el Sistema Integral de conservación (100%).
5. Elaborar e Implementar el Programa de Gestión de Documentos Electrónicos para articular y facilitar la Gestión Documental (30%).
6. Elaborar e Implementar el Instructivo de Disposición de Documentos (100%).
7. Fortalecer el Proceso de Gestión Documental en el Plan de Auditorias (75%).
8. Implementar actividades en el Programa de Cero Papel (35%).
9. Institucionalizar los procesos permanentes de capacitación a los funcionarios en Gestión Documental (75%).
10. Diseño del Archivo Central de la Escuela Tecnológica Instituto Técnico Central (100%).
11. Estandarizar los formatos de Producción Documental y Los formatos Transversales de la Gestión Documental (100%).
Por lo anterior se evidencia a 30 de diciembre un avance del 80%. 
Se anexa matriz de seguimiento al PINAR 
Matriz de seguimiento
</t>
  </si>
  <si>
    <t xml:space="preserve">La política de internacionalización fue aprobada por el Consejo Directivo mediante el Acuerdo 017 de 2023; ha sido desarrollado por la ORII en concordancia a las actividades concernientes de los ejes estratégicos: 
*Gestión de movilidad académica entrante y saliente. Avance del 100%.
*Gestión de proyectos e iniciativas de cooperación nacional e internacional (Actividades para la comunidad de apoyo para clases espejo entre otras). Avance del 100%.
Administración de las relaciones interinstitucionales: Actividades de redes y convenios que apoyan la visibilidad nacional e internacional de la ETITC. Avance del 100%.
</t>
  </si>
  <si>
    <t>A la fecha la Meta estratégica sigue en el estado reportado a diciembre de 2022 "Se encuentra en proceso de negociaciones con el MEN para el pago de los impuestos prediales del Inmueble CHIP, AAA0072WRFT."</t>
  </si>
  <si>
    <t xml:space="preserve">Se dio la Finalización del Cto- 302- 2022, finalizado el 10 de mayo, se ejecutó un valor por 131.813.172 MTE. 
Se cuentan con el Estudios técnicos (Levantamiento de Topográfico, estudio de suelos, arquitectónico, estructural, hidrosanitario y gas, redes eléctricas, de redes eléctricas, normativo) e Informe final del contrato. Estos fueron presentados el 20 de mayo ante el Vicerrector Académico y equipo de la Vicerrectoría Administrativa. 
Una de las conclusiones que emite el contratista es que las condiciones de infraestructura de la Sede calle 18 no cumple con la NSR10, por ende, recomiendan la demolición de esta.  
Desde el área de planta física se dieron las respectivas recomendaciones y líneas posibles a seguir. En este sentido, se identificaron actividades que serán incluidas en el plan de acción 2024:
1. consultoría técnica para la elaboración de estudios y diseños técnicos junto con la gestión de trámites necesarios para la obtención de licencias de construcción y/o demolición en cualquier modalidad, permisos y trámites necesarios para la construcción del edificio institucional sede calle 18 de la escuela tecnológica instituto técnico central. por un valor de 415,000,000. Y su interventoría técnica, administrativa y financiera por un valor de 41.500.000
</t>
  </si>
  <si>
    <t xml:space="preserve">En el marco del modelo operativo de administración de inmuebles, se han realizado las siguientes actividades: 
Octubre: 
Organización y traslado de muebles. 
Noviembre:
Mantenimiento de baños
Mantenimiento de los archivos rodante 
Diciembre: 
Organización de mobiliario dentro de la Sede
</t>
  </si>
  <si>
    <t xml:space="preserve">El Modelo operativo y de gestión de inmuebles, fue elaborado por el área de Planta física, y fue presentado ante el Vicerrector Administrativo y Financiero el 1° de septiembre de 2023, obteniendo su aprobación. 
Dicho documento integra un análisis detallado de las sedes institucionales, e identifica las necesidades de intervención en estas, para un mayor control sobre los bienes de la institución el desarrollo 
correcto de las intervenciones que se deben realizar para conservar el buen estado de sus inmuebles.
Se aclara que en este se integra el Plan de administración e intervención de las instalaciones en comodato.
</t>
  </si>
  <si>
    <t>Según el Plan de administración e intervención de las instalaciones en Comodato y el cronograma para el desarrollo de sus compromisos, se han desarrollaron las siguientes actividades en la Sede Tintal. 
*Poda de las zonas verdes 
*Fumigación 
*Mantenimiento de cubiertas
*Instalación de biciparqueaderos.
*Actividad de instalación de extracción dentro el laboratorio de química
*Mantenimiento preventivo de sistema de bombeo.
Bajo el software MANTUM CMMS se reciben las diferentes solicitudes de servicio u órdenes de trabajo que genera la comunidad de la ETITC, a la fecha se han atendido 274 solicitudes; Sin embargo, la mayoría de las solicitudes se reciben por medios ofimáticos teniendo 1382 solicitudes.</t>
  </si>
  <si>
    <t xml:space="preserve">El Modelo operativo y de gestión de inmuebles - MOAI, fue elaborado por el área de Planta física, y fue presentado ante el Vicerrector Administrativo y Financiero el 1° de septiembre de 2023, obteniendo su aprobación. 
Dicho documento integra un análisis detallado de las sedes institucionales, e identifica las necesidades de intervención en estas, para un mayor control sobre los bienes de la institución el desarrollo 
correcto de las intervenciones que se deben realizar para conservar el buen estado de sus inmuebles.
</t>
  </si>
  <si>
    <t xml:space="preserve">Respecto al MOAI, durante la vigencia 2023 se desarrollaron las siguientes actividades: 
*Sistema de extracción.
*Mantenimiento del sistema de bombeo.
*Mantenimiento y pintura del bloque c
*Mantenimiento de cubiertas de canales del bloque E
*Mantenimiento de baños del bloque C
*Adecuación de espacios del boque I
*Inicio de obra de pintura en el bloque C
*Cambio de espacios de trabajo del bloque F por reforzamiento 
*Mantenimiento de sifones de la sede central 
*Pintura y resane del cerramiento de la calle 15
Organización por obra de reforzamiento, sótano de biblioteca 
*Resane y pintura de los sótanos del Bloque C, 
Cambio de vidrios 
*Ajuste de cielo raso de los bloques C, D E y H
*Mantenimiento de jardines del ingreso de la calle 13 y calle 15.
*Mantenimiento de los monumentos de las ETITC.
</t>
  </si>
  <si>
    <t>A través del Otrosí modificativo número 01, el 13 de febrero de 2023, la alcaldía local de Kennedy, hizo entrega de dotaciones a la Sede Tintal (equipos, mobiliario) por un valor de $4.432.902.558. Se encuentra adecuados y en funcionamiento 9 laboratorios, 7 aulas de clase (para un total de 24 aulas adecuadas), una biblioteca y un auditorio.</t>
  </si>
  <si>
    <t xml:space="preserve">La meta estratégica, menciona 6 productos, de los cuales para la vigencia 2023 la ETITC, debía cumplir con 3. Se presenta el avance de estos a continuación: 
1. Especialización tecnológica en diseño y gestión en sistemas para dispositivos para internet de las cosas: Finalizado en un 100% 
2. Especialización en seguridad industrial y salud en el trabajo: Finalizado en un 100%
3. Estructurar y gestionar el registro de posgrado de una maestría en seguridad de la información: Avanza su desarrollo en un 53%
Se adjunta matriz de seguimiento
</t>
  </si>
  <si>
    <t xml:space="preserve">A través del Cto- 301 de 2022, se realizó el documento técnico del proyecto Unidad b-learning, como apoyo a la modalidad presencial actual y a la modalidad a distancia de los futuros nuevos programas. 
Se alcanzaron los siguientes entregables:
1) Desarrollo del Marco Conceptual
2) Desarrollo de la Propuesta del modelo de la Unidad de Apoyo B-Learning
3) Desarrollar el Plan de trabajo para la implementación de la Unidad de Apoyo B-Learning
4) Consolidación, organización y entrega del documento técnico del proyecto de estructuración e implementación.
Se desarrolla en Contrato 274 de 2023 (12.455.522 MTE), que busca diseñar los ambientes virtuales b-learning. 
Este finalizará con la creación del modelo de educación a distancia y la creación de algunos módulos para las asignaturas de los nuevos programas a distancia.
</t>
  </si>
  <si>
    <t xml:space="preserve">Durante la vigencia 2023, se desarrolló el cronograma para la actualización del Proyecto educativo Institucional – PEI. Esta labor estuvo a cargo del IBTI. De las 15 fases se llevaron a cabo 5. Se culminó la vigencia con la ejecución de las siguientes fases: 
1. Elaboración del reporte de contexto
Institucional (100%)
2. Diseño y elaboración del organigrama del
proyecto de actualización del PEI (100%)
3. Reestructuración del capítulo de principios y
fundamentos del PEI (100%)
4. Definición de los objetivos generales y
específicos del PEI. (100%)
5. Elaboración del capítulo que contenga el
enfoque y modelo pedagógico del IBTI. (100%)
8. Elaboración del capítulo que contiene el
Manual de Convivencia Escolar y el reglamento
Docente (30%)
Por lo anterior se evidencia un avance del 43% de avance en la actualización del PEI, para la v. 2023.
</t>
  </si>
  <si>
    <t>El proyecto PREITC, se fundamenta en la preparación y valoración de estudiantes cursantes de 5° grado de otras instituciones para el ingreso al IBTI grado 6°, esta iniciativa no tiene costo alguno y es apoyado por grupos juveniles de los grados 9°, 10° y 11°, que prestan servicio social. 
La iniciativa dio comienzo una vez desde la administración del IBTI fue enviada la invitación a los aspirantes. Para la vigencia 2023, el proyecto fue desarrollado desde el 18 de marzo al 23 de septiembre de 2023. Fueron realizadas 18 reuniones de refuerzo, iniciando el sábado 18 de marzo
en horario de 8:00 a 12: 00 pm; se contó con la participación de 64 niños. El 16 de septiembre, se realizó una prueba piloto; y el 24 de septiembre se ejecutó la prueba de admisión al IBTI. 
La iniciativa de tu escuela a mi universidad se desarrolló con la feria de servicios realizada el 26 de julio de 2023, liderada por el área de Bienestar universitario. De igual manera se desarrollaron actividades desde el área de GITEPS, para dar a conocer en diferentes instituciones de educación media la oferta académica de los programas de educación superior (ver actividades desarrolladas en la meta estratégica 52)</t>
  </si>
  <si>
    <t>Se cuenta con un total de 1.668 estudiantes de los 3.434 estudiantes activos; esto corresponde al 49% de los estudiantes con matricula activa. Los servicios de bienestar son desarrollados a través de 6 líneas de servicio: Psicología, Deportes, Enfermería, Pastoral, Trabajo Social, Cultura. A continuación se muestra informe de las actividades realizadas durante la vigencia 2023.</t>
  </si>
  <si>
    <t xml:space="preserve">El proceso de socialización de la caracterización estudiantil se llevó a cabo en dos momentos diferentes de la vigencia 2023: 1° semestre con la caracterización de 3.005 estudiantes.  2° semestre con la caracterización de 3,032 estudiantes de un total de 3,434 matriculados. Esto último representa un 87.8% de los estudiantes matriculados en el periodo 2023-2.
Estos datos son relevantes para la institución, toda vez que son procesados y fungen como insumos para la intervención de diferentes iniciativas y proyectos, para mejorar la calidad de vida y la experiencia de los estudiantes de educación superior en su proceso de formación.
</t>
  </si>
  <si>
    <t xml:space="preserve">La Catedra ETITC, se desarrolló mediante 3 conferencias, las cuales fueron desarrolladas con la participación de estudiantes de las sedes centro y Tintal (Ver meta estratégica 57). Con la ejecución de la Catedra ETITC, se culmina para el 2023, 1 de las 3 electivas a desarrollar. 
Por otra parte, se encontraban en proceso de estructuración las electivas: Lectura crítica y escritura, y matemáticas. Esto se desarrollaba en el marco del proyecto CREA a cargo de Bienestar universitario. Sin embargo, el proceso no fue culminado. 
</t>
  </si>
  <si>
    <t xml:space="preserve">Para el 4 trimestre de la vigencia se han integrado al proyecto CREA 308 estudiantes con matricula activa, que corresponde al 9% de la totalidad de estudiantes con matrícula activa (3.434).
A continuación se muestra informe de las actividades realizadas y que se enmarcan en: 
*Investigación y proyecto sobre adaptación a la vida universitaria
*Atención individual
*Talleres focalizados.
</t>
  </si>
  <si>
    <t xml:space="preserve">Durante la vigencia 2022 se desarrolló en torno al diagnóstico del Centro de Pensamiento y Desarrollo Tecnológico, 8 reuniones con las diferentes Facultades, a través de estos encuentros se recogieron conclusiones, con el fin de que el proyecto fuese de conocimiento para la comunidad educativa. 
Se estructuró la matriz que integra los componentes: Direccionamiento estratégico, Interrelaciones, Recursos, Actividades. Estos componentes responden a los requerimientos del MinCiencias, con el fin de que el CPDT tenga la capacidad autoevaluarse. 
Posteriormente se definieron doce líneas de acción y estrategias que orienten el CPDT; a partir de dichas líneas y estrategias se ejecutarán actividades de implementación del CPDT.
En este sentido, se realizó la divulgación del evento “Congreso de Ingeniería, Desarrollo Humano y Sostenibilidad Global”.
Para la vigencia 2023 se continuo la gestión enmarcada en el desarrollo de las actividades: I. Constitución del Ecosistema de Innovación, Creatividad y Emprendimiento en la ETITC. II. Formación de recurso humano. III. Convocatoria proyectos de desarrollo tecnológico e innovación. IV salidas Centro de Pensamiento. 
</t>
  </si>
  <si>
    <t xml:space="preserve">Por medio del Acuerdo 09 de 13 de diciembre de 2022, el Consejo Académico actualizó y aprobó las Líneas Institucionales de Investigación en la ETITC:
1. Pedagogía y Didáctica, Arte, Humanismo y Tecnociencias.
2. Energía: asequible, eficiente y sostenible.
3. Ambiente y Bioeconomía sustentable.
4. Equidad, Desarrollo Social y Posdesarrollo.
5. Materiales, Diseño y Procesos de las Ingenierías.
6. Industrias, Empresas y Emprendimientos.
7. Tecnologías Convergentes NBIC. 
Se desarrollaron actividades de visibilidad y socialización frente a estas líneas de investigación. “Charlas ETITC Talk” con más de 100 asistentes.  </t>
  </si>
  <si>
    <t>Mediante Resolución 577 del 26 de octubre de 2022 - Por la cual se crea la Red de Investigación e Innovación en Ciencia y Tecnología para el Desarrollo sostenible.
En el marco de esta, se desarrollaron actividades como: 
1. Se socializó con los integrantes de la Red de Investigación Innovación en Ciencia y Tecnología para el Desarrollo Sostenible, los avances del Congreso, se envió un formato para recibir propuestas de actividades a realizar en el marco de la Red con el fin de elaborar el Plan de Trabajo para el 2024.
2. Segundo Congreso de Ingeniería, Desarrollo Humano y Sostenibilidad Global tuvo lugar los días 3 y 4 de octubre de 2023.
3. El CPDT, las empresas y las IES que hacen parte de la Red de investigación e Innovación en Ciencia y Tecnología para el Desarrollo Sostenible, lideraron durante la presente vigencia 2023 diversos espacios académicos formativos tales como capacitaciones, conferencias, así mismo, proyectos de investigación, innovación y desarrollo tecnológico de conformidad con la investigación aplicada.</t>
  </si>
  <si>
    <t>El plan de mejoramiento fue formulado por la Vicerrectoría de Investigación en cumplimiento de los criterios de evaluación por parte de Minciencias, para alcanzar el reconocimiento de los Centros de Desarrollo Tecnológico. Por ende, se avanza en el cumplimiento de los requisitos a través del informe de Autoevaluación para el reconocimiento del Centro. Posteriormente, se presentará el primer plan de mejoramiento.</t>
  </si>
  <si>
    <t>Según cronograma del PDI, esta meta estratégica tendrá avance durante la vigencia 2024.</t>
  </si>
  <si>
    <t xml:space="preserve">Desde la Vicerrectoría de Investigación anualmente se estructura un programa de capacitaciones a desarrollar, para generar procesos de capacitación que fortalecieron las competencias en diferentes temáticas, de docentes y estudiantes. En este orden de ideas para la vigencia 2023, se generaron las siguientes capacitaciones: 
1. capacitación de patentes por Olarte Moure
2. Curso de Movilidad Eléctrica, Energía sostenible y conversión de Vehículos de combustión a vehículos eléctricos (15 participantes).
3. Curso Fundamentos de LATEX (17 participantes).
4. Curso Teórico Práctico de Programación con LABVIEW (20 participantes).
5. Curso Apropiación Tecnologías STEM -Ficher Technik (12 participantes).
6. Curso vehículos eléctricos -Dictado por los estudiantes de la ETITC (83 participantes).
7. capacitación en base de datos Web of Science (99 participantes).
8. Manejo del software antiplagio.
9. capacitación de la herramienta Turnitin   (17 participantes).
</t>
  </si>
  <si>
    <t xml:space="preserve">Desde la Vicerrectoría de Investigación anualmente se estructura un programa de fortalecimiento de grupos de investigación a desarrollar. En este orden de ideas para la vigencia 2023, se generaron las siguientes actividades: 
• Convocatorias Financiación proyectos de investigación 12-2022 Contrato 273-2023.
• II Coloquio de Investigación: Realizado septiembre 14 de 2023 (28 asistentes).
• III Encuentro Institucional Docentes investigadores (junio 22).
• III Jornada actualización y fomento acreditación: 16 y 17 de febrero en LagoMar Girardot. 17 participantes.
• Conmemoración día del investigador (26 de octubre, 100 participantes).
• Afiliación a Redcolsi: Pagado por resolución el 24/04/2023 por 950.000 MTE.
• X Campamento de Semilleros de Investigación: 24, 25 y 26 de marzo de 2023 en el Convento del Santo Eccehomo de Villa de Leyva – Boyacá.
• II Encuentro Red de Investigación Estudiantil de la ETITC: 26 de abril de 2023, se contó con la participación de 48 estudiantes.
</t>
  </si>
  <si>
    <t xml:space="preserve">Desde la Vicerrectoría de Investigación anualmente se estructura un programa de transferencia de conocimiento a desarrollar. En este orden de ideas para la vigencia 2023, se generaron las siguientes actividades: 
Implementación de procedimientos y actualización de reglamentación para transferencia de conocimiento:  Mediante el Acuerdo Acuerdo 08 de 2013 fue aprobado el Reglamento de Propiedad intelectual de la ETITC. Para la vigencia 2023 este fue revisado, analizado y modificado. 
</t>
  </si>
  <si>
    <t>Respecto de la Convocatoria de acompañamiento para la identificación de creaciones y obras susceptibles de protección por mecanismos de propiedad intelectual. La firma OlarteMoure, evaluó 5 iniciativas de la ETITC, con una tentativa de protección intelectual para la iniciativa Techné-Power. Adicionalmente, se adelantaron reuniones con la empresa Olarte &amp; Moure, para perfeccionar el contrato para continuar con las capacitaciones y con el fin de organizar la segunda convocatoria de creaciones y obras susceptibles de protección por mecanismos de propiedad intelectual (No 15 de 2023).</t>
  </si>
  <si>
    <t xml:space="preserve">Se socializó con los integrantes de la Red de Investigación Innovación en Ciencia y Tecnología para el Desarrollo Sostenible, los avances del Congreso, se envió un formato para recibir propuestas de actividades a realizar en el marco de la Red con el fin de elaborar el Plan de Trabajo para el 2024
Se propuso una reunión con Red de Investigación e Innovación  para el 6 de diciembre, sin embargo, hubo respuesta por dos instituciones.
</t>
  </si>
  <si>
    <t>Como parte de las actividades a ejecutar la pala vigencia 2023, se buscó desarrollar el Estudio visibilidad e impacto publicaciones ETITC. 
Para lo anterior la Vicerrectoría de Investigación desarrollo el Estudio cienciométrico de la ETITC, este documento muestra el estado de visibilidad e impacto desde la cienciometría de las publicaciones indexadas de la Escuela Tecnológica Instituto Técnico Central, los docentes investigadores como insumo para la toma de decisiones. Se cuenta con el informe Estudio visibilidad e impacto publicaciones ETITC.</t>
  </si>
  <si>
    <t xml:space="preserve">En el marco del proyecto editorial de la ETITC, se desarrollaron los siguientes productos: 
Boletines 4, 5, 6, 7 y 8. 
Publicaciones de la revista letras 20 y 21
Comunicados: 11 
</t>
  </si>
  <si>
    <t xml:space="preserve">Desde GITEPS se ha desarrollado la gestión para concretar acercamientos de tipo convenio con las siguientes entidades y empresas:
 las empresas:  LENOR COLOMBIA, FESTO, INTECPLAST SAS, HOM SERVICE DE COLOMBIA LTDA, ALFA, COLOMBINA, SCHNEIDER ELECTRIC. SCHINDLER, THE NEW COMERCIAL COMPANY SAS, FUNDACIÓN NEME, GENERAL MOTORS SUDAMÉRICA, ENEL CODENSA, COASPHARMA, CAPRIS, EUROFARMA, KONECTA, SISTEMAS SALTELITES DE COLOMBIA SA ESP, LEAN SOLUTION, PAVCO, KNO, IDEPLAS, Fundación Jaime Duque, IDIPROM, Secretaria de educación de Yumbo. 
Universidad Militar Nueva Granada, UNIAGUSTINIANA. SENA, Instituto cultural Colombo Alemán, GOETHE INSTITUT, IBRACO, Alcaldía Local de los Mártires. British council.
Se registra interacción con más de 42 empresas durante la vigencia 2023.
</t>
  </si>
  <si>
    <t xml:space="preserve">Mediante el programa reto Reto a la U, desde el Centro de Extensión y Proyección Social, se gestionó la oferta de las de 70 asignaturas. 
Por otra parte, se desarrollan procesos de cualificación a través de la oferta de las asignaturas COE en el marco del pro ingeniero: comunicación oral y escrita, dibujo técnico, matemáticas básicas, principios de física, Orientación profesional. Estas se desarrollan de manera semestral 
2022: 10 Asignaturas, primero y segundo semestre.
Cursos de inglés: 7 niveles
2023: 5. Primer semestre
Cursos de inglés: 7 niveles
</t>
  </si>
  <si>
    <t>Al finalizar la vigencia 2023, se mostró la interacción con más de 115 instituciones de educación media, en 17 de las 19 localidades de Bogotá. En estas instituciones se mostraron los diferentes servicios de educación que se prestan por la ETITC.  Se aclara que no se han suscrito convenios con estas instituciones.</t>
  </si>
  <si>
    <t xml:space="preserve">Desde GITEPS se ofertan: 
Cursos: 15
Diplomados: 5
Certificaciones: 5
Cursos de idiomas: inglés 7 niveles. Francés 1 nivel.
Curso Pre ingeniero: 5 asignaturas.
Esta oferta, se encuentra publicada en la página institucional como parte de la estrategia de promoción de servicios. 
</t>
  </si>
  <si>
    <t xml:space="preserve">A continuación, se muestran los productos de los programas de proyección social alcanzados durante la v. 2023: 
1.  Curso a egresados:  Como parte de la proyección social se desarrolló un curso de manera gratuita dirigida a egresados.  Del 8 al 21 de noviembre. Se desarrollaron 4 talleres en el marco de cinco (5) módulos orientados al desarrollo de las habilidades blandas dirigidos a los egresados y sus familias de los programas de educación superior. El curso inició con veinte (20) participantes de los cuales finalizaron la formación diez y siete (17) de ellos.
2. FUNDACIÓN PÁPORTI: Fundación Páporti se encuentra ubicada en la localidad de Los Mártires y tiene como objetivo generar cambios significativos en la vida de los niños, niñas y jóvenes menos favorecidos, a través de la enseñanza; junto con Bienestar Universitario de la ETITC y GITEPS, se realiza una visita de reconocimiento en el mes de febrero; con el fin de establecer lazos de cooperación en temas de interés común. En esta reunión se encuentra que hay interés entre ambas partes de poder generar impacto social partiendo del objetivo misional de cada una de ellas. Este impacto social se basa en cursos de proyección social, admisiones a los programas de educación superior, intercambio de espacios y entre otros. Como resultado de esta gestión se establecieron dos cupos para el curso Pre-Ingeniero que inició en el primer semestre de este año, los cuales fueron asignados para Brayan Alexander Vega Martinez y Vrayan David Uiza Moreno, quienes posteriormente ingresaron a los programas de educación superior de la ETITC y se encuentran cursando Técnica Profesional en Mantenimiento Industrial y Técnico Profesional en Computación, respectivamente y para su inicio de clases se les aporto un kit escolar.
3. 5 Becas y medias becas (Proyección Social).
Por parte del Hno rector fueron aprobadas 5 becas completas para estudiantes egresados de la institución y 5 medias becas. Estas fueron rifadas por facultad el 24 de noviembre, una beca y una media beca por facultad. Estas fueron entregadas y se revisa la documentación por el líder del área de egresados, posteriormente se generará los actos administrativos para su función legal.  
</t>
  </si>
  <si>
    <t xml:space="preserve">A continuación se muestran los productos de un posible convenio gestionado durante la v. 2023: 
FUNDACIÓN PÁPORTI:  Fundación Páporti, se encuentra ubicada en la localidad de Los Mártires y tiene como objetivo generar cambios significativos en la vida de los niños, niñas y jóvenes menos favorecidos, a través de la enseñanza; junto con Bienestar Universitario de la ETITC y GITEPS, se realiza una visita de reconocimiento en el mes de febrero; con el fin de establecer lazos de cooperación en temas de interés común.
En esta reunión se encuentra que hay interés entre ambas partes de poder generar impacto social partiendo del objetivo misional de cada una de ellas. Este impacto social se basa en cursos de proyección social, admisiones a los programas de educación superior, intercambio de espacios y entre otros. 
Como resultado de esta gestión se establecieron dos cupos para el curso Pre-Ingeniero que inició en el primer semestre de este año, los cuales fueron asignados para Brayan Alexander Vega Martínez y Vrayan David Uiza Moreno, quienes posteriormente ingresaron a los programas de educación superior de la ETITC y se encuentran cursando Técnica Profesional en Mantenimiento Industrial y Técnico Profesional en Computación, respectivamente y para su inicio de clases se les aporto un kit escolar.
Por lo anterior, se aclara que es posible culminar durante la vigencia 2024 el 1° de 3 convenios con poblaciones vulnerables, proyectados a firmarse al 2023, según lo proyectado en el PDI.
</t>
  </si>
  <si>
    <t xml:space="preserve">La política Ambiental institucional se adoptó mediante el Acuerdo 007 de 2021 y en ella se establecieron los programas ambientales, cuyas actividades anuales permitirían dar cuenta del avance de la implementación de la política ambiental; en este sentido, para la vigencia 2023 se desarrolló de la siguiente manera: 
1. Uso eficiente de Agua: Del total de actividades para la vigencia 2023, se alcanzó un 84%. De este programa se identificó que comparando la vigencia 2022 vs 2023, se ha incrementado el consumo de agua potable en un 60% pasando de consumir 4734 m3 de agua potable entre enero y noviembre de 2022 a consumir 7596 m3 en el mismo periodo del 2023.
2. Uso eficiente de energía: se alcanzó el 94% de las actividades propuestas para la vigencia 2023. Ver ejecución de la meta estratégica 58. 
3. Gestión integral de residuos: se alcanzó el 95% de las actividades propuestas para la vigencia 2023. Ver ejecución de la meta estratégica 60.
4. Control de Emisiones atmosféricas y publicidad exterior visual: se alcanzó el 85% de las actividades propuestas para la vigencia 2023.
Para calcular la Huella de Carbono Organizacional; se identificó que es necesario la obtención de varios datos como el consumo de combustibles, uso de refrigerantes, consumo de energía eléctrica entre otros que son manejados por diversos procesos y la obtención periódica. Realizando el ejercicio, con la información base disponible y tomando como año base del cálculo el 2022, se encontró que la Huella de Carbono Organizacional de la entidad corresponde a 70.87 Ton Co2 eq (Toneladas de CO2 equivalente), de las cuales el 96% corresponde al alcance 2, es decir al consumo de energía eléctrica y el 4% corresponde al alcance 1, es decir al consumo de combustibles fósiles y otras emisiones directas. (Como referencia se tiene que la huella de carbono de Colombia para 2018 es de 212.596 Megatoneladas de CO2 equivalente).
Por su parte, el registro de publicidad exterior visual también corresponde a un trámite establecido en la legislación ambiental de orden distrital y en la vigencia 2023, no hubo necesidad de adelantar este registro.
Se planteó dentro del plan de acción de la vigencia la contratación de servicios de consultoría para realizar la caracterización de las fuentes, sin embargo, no se logró ubicar un proveedor que entendiera la necesidad de la institución.
5. Prácticas sostenibles:  se alcanzó el 70% de las actividades propuestas para la vigencia 2023.
Este programa propuso la implementación del Plan Integral de Movilidad Sostenible, para lo cual se requería de una caracterización, que se realiza a través de una herramienta brindada por la Secretaría Distrital de Movilidad. Solo se logró obtener la herramienta, se debía realizar la campaña de divulgación de la encuesta, pero no se ha avanzado en esta actividad. 
6. Uso eficiente de papel: Ver ejecución de la meta estratégica 59.
Por los anterior, se evidencia una ejecución del 90% del total de actividades programadas para los programas ambientales vigencia 2023. 
</t>
  </si>
  <si>
    <t xml:space="preserve">La Catedra ETITC, se desarrolló mediante 5 conferencias, las cuales fueron desarrolladas con la participación de estudiantes de las sedes centro y Tintal. Con la ejecución de la Catedra ETITC, se culmina para el 2023, 1 de las 3 electivas a desarrollar. 
1° conferencia 7 marzo. El evento contó con la participación el Hno. Ariosto Ardila Silva como conferencista. Tema central: Conformación del proyecto y Tramite de la homologación de la Catedra ETITC con la Asignatura humanidades (participación de 260 estudiantes de las sedes Tintal y Centro).
2° Conferencia 17 de abril: conferencista Guillermo Rudas. Tema: cambio climático y conservación de la biodiversidad: retos para Colombia desde una perspectiva económica. (participación de 530 estudiantes de las sedes Tintal y Centro).
3° Conferencia "Construir la reconciliación desde la verdad del hermano herido" catedra ETITC, con la participación como conferencista del Padre Francisco de Roux y con una participación de 352 estudiantes. (2° Conferencia)
5° Conferencia 31 de agosto de 2023. La Memoria en la Construcción de la Paz'.  Gracias Hno. Alberto Prada San Miguel (387 Asistentes).
</t>
  </si>
  <si>
    <t xml:space="preserve">Uso eficiente de energía: se alcanzó el 94% de las actividades propuestas por el área de gestión ambiental para la vigencia 2023. De las actividades principales se destaca el seguimiento al consumo de energía eléctrica que se hace a través de las facturas del servicio público, destacando que para el 2023, se ha presentado un incremento sostenido de las facturas del kWh (unidad de consumo) por parte del operador y esto se ha visto reflejado en el incremento del presupuesto que se debe pagar por este servicio.
Comparando el consumo entre 2022 y 2023, se identifica una disminución del 3% pasando de consumir el año anterior 540070kWh entre enero y noviembre a consumir 523830 kWh en el mismo periodo de 2022.
En este sentido, desde el área de gestión ambiental, se evidencia un ahorro de energía alcanzado a 4° trimestre de 2023 del 13%, por lo cual se muestra el cumplimiento que sobre pasa lo requerido por el PDI, para la vigencia 2023, lo cual era un ahorro de energía del 7,5%.
</t>
  </si>
  <si>
    <t xml:space="preserve">Uso eficiente de papel: Desde el área de gestión ambiental, se menciona que se debe destacar que se ha logrado una reducción respecto al 2019 del 89% en consumo de resmas de papel tamaño carta, un 90% de reducción de consumo de resmas tamaño oficio y una reducción del 30% en vasos desechables.
Desde el área de Atención al Ciudadano, se ha implementado una estrategia en la ventanilla de atención, esta se refiere a que las planillas se imprimen por doble cara para disminuir la cantidad de recurso a utilizar. 
</t>
  </si>
  <si>
    <t xml:space="preserve">3. Gestión integral de residuos: se alcanzó el 95% de las actividades propuestas por el área de Gestión ambiental para la vigencia 2023.
Los Residuos aprovechables se gestionan a través de los Acuerdos de Corresponsabilidad con las Asociaciones de Recicladores de Oficio Puerta de Oro y Pedro León Trabuchi. Durante la vigencia 2023:
Se entregaron un total de 21604,40 Kg de residuos potencialmente aprovechables provenientes de talleres, laboratorios, empaques de productos y elementos dados de baja como pupitres y otro mobiliario.
Se entregaron un total de 3282,88 Kg de material potencialmente aprovechable proveniente de las actividades de Separación en la fuente de los residuos recolectados a través de los puntos ecológicos.
En la vigencia 2023, se han entregado un total de 5253,3 Kg de RESPEL, de los cuales, 4500 Kg corresponden al peso del Transformador Eléctrico antiguo, que se cambió por obsolescencia en la vigencia anterior.
</t>
  </si>
  <si>
    <t>El programa se integra en el modelo operativo de administración de inmuebles, en este sentido y acorde al programa de mantenimiento de espacios verdes de la ETITC, se realizó mediante el contrato 043 de 2023, el mantenimiento de las zonas verdes y jardines de la sede Central (una vez al mes), calle 13, y 15, Jardín San José, Patio central.</t>
  </si>
  <si>
    <t xml:space="preserve">El programa se integra en el modelo operativo de administración de inmuebles, en este sentido y acorde al programa de mantenimiento de espacios verdes de la ETITC, se realizó mediante el contrato 043 de 2023, el mantenimiento de las zonas verdes y jardines de la sede Central (una vez al mes), calle 13, y 15, Jardín San José, Patio central.
Por otra parte, con la ejecución del Contrato 291 de 2023, se realizó la adecuación de espacios verdes en el área de deposición de residuos, se intervinieron 84 m2, 60 plantas adecuadas y se instaló una capacidad de 500 litros de agua lluvia.
</t>
  </si>
  <si>
    <t xml:space="preserve">El proyecto de reforzamiento estructural se divide en 2 fases: 
1. el diseño y la adquisición de permisos para realizar la obra.
2. La ejecución de la obra. En este sentido la fase 1, fue ejecutada en su totalidad con la realización de los diseños y permisos para la intervención en los bloques F, G H, E y D. Por otra parte, la ejecución de la obra cuenta con un avance en su semana 30, del 64% del total de la obra, y se muestran a continuación las actividades ejecutadas durante el 4° trimestre de la vigencia:
Encofrado de la viga de entrepiso, desmonte de viga de entrepiso, excavación de la viga de cimentación de las aulas provisionales, fundición de la cimentación de la viga de las aulas provisionales, muros y mampostería de las aulas provisionales., encofrado de pantallas en concreto, fundición de las pantallas en concreto, adecuaciones para traslado de mecánica, modelaría, FAB LAB, metrología y térmicos. Asesorías de los profesionales en restauración bien inmueble del contratista e interventoría. 
Se dio prorroga a los Contratos 225 del 2020 y el 320 del 2022, hasta el 30 de junio de 2024: Se evidencia lo siguiente: 
Contratos: 225 del 2020.  Por un valor 8.582.480.000 MTE. Ejecutado presupuestalmente en su totalidad
Contrato: 320 del 2022.   Por un valor 2.240.430.767 MTE. Ejecutado presupuestalmente en su totalidad.
Estos avances son presentados ante: 
1. Comité técnico. Se realiza de manera semanal para dar observaciones y correcciones a la ejecución de la obra. 
2.  Comité gerencial. Se realiza una vez al mes, se revisan temas financieros contractuales y de obra.  
Se evidencia avance en el indicador de la meta estratégica del 32%. 
</t>
  </si>
  <si>
    <t xml:space="preserve">Desde el área de planta física se han desarrollados actividades que a través de la intervención de espacios permiten una adecuada gestión del Bienestar Universitario, estas actividades a saber son:
1. Apoyó en el desarrollo del proyecto “Familia lactante”, aprobado por la Vicerrectoría Administrativa y Financiera. Se adecuo el espacio ubicado en el bloque A-B, instalando 2 poltronas para madres en estado lactante, un mesón y una nevera.
2. Se adelantó la gestión para dar respuesta a las recomendaciones resultantes de la visita de la Secretaria de Salud Distrital.
3. Resane y pintura del banco de alimentos, mantenimiento al sistema Hidráulico, se asignó un espacio para el almacenamiento de insumos, instalaciones de equipos adquiridos por el Banco de alimentos.
4. Mantenimiento a los filtros de agua del manco de alimento.
5. Ejecución de la obra para la adecuación física del espacio denominado WORKOUT, por un valor de  130.421.748,40 MTE.
</t>
  </si>
  <si>
    <t xml:space="preserve">Con el proyecto Sistema de Control de Accesibilidad ejecutado mediante el Contrato 217 de 2020; se entregaron 30 dispositivos TOIOTEM, de los cuales seis se instalaron en la portería calle 13, dos están instalados movibles en el momento en la portería calle 15 y dos en la portería calle 17.
El resto de dispositivos se designaron para talleres y laboratorios para un proyecto complementario. Adicionalmente se están haciendo adecuaciones de redes y datos. El programa se encuentra en funcionamiento, desde la vigencia 2021, las bases de datos se actualizan constantemente y se sacan reportes de ingresos y salidas cada mes.
</t>
  </si>
  <si>
    <t xml:space="preserve">Se dio la Finalización del Cto- 302- 2022, finalizado el 10 de mayo, se ejecutó un valor por 131.813.172 MTE. 
Se cuentan con el Estudios técnicos (Levantamiento de Topográfico, estudio de suelos, arquitectónico, estructural, hidrosanitario y gas, redes eléctricas, de redes eléctricas, normativo) e Informe final del contrato. Estos fueron presentados el 20 de mayo ante el Vicerrector Académico y equipo de la Vicerrectoría Administrativa. 
Una de las conclusiones que emite el contratista es que las condiciones de infraestructura de la Sede calle 18 no cumple con la NSR10, por ende, recomiendan la demolición de esta.  
Desde el área de planta física se dieron las respectivas recomendaciones y líneas posibles a seguir. En este sentido, se identificaron actividades que serán incluidas en el plan de acción 2024:
1. consultoría técnica para la elaboración de estudios y diseños técnicos junto con la gestión de trámites necesarios para la obtención de licencias de construcción y/o demolición en cualquier modalidad, permisos y trámites necesarios para la construcción del edificio institucional sede calle 18 de la escuela tecnológica instituto técnico central. por un valor de 415,000,000. Y su interventoría técnica, administrativa y financiera por un valor de 41.500.000
</t>
  </si>
  <si>
    <t xml:space="preserve">Mediante el contrato 313 de 2023, se desarrollaron los estudios técnicos de seguridad humana y accesibilidad universal en el cumplimiento de la normativa vigente, incluyendo el diseño arquitectónico, estructural, redes y trámites ante entidades competentes. Se obtuvo como productos los planos y diseños de las 10 propuestas para las intervenciones de movilidad inclusiva. Por parte del supervisor se recibieron los informes y se llevó a cabo la respectiva presentación ante el Hno. rector y el Vicerrector Administrativo y financiero el 15 de junio de 2023. 
Teniendo en cuenta lo anterior, se solicitaron 3 cotizaciones a diferentes entidades, con el fin determinar los costos y oportunidad de realizar las 10 intervenciones. 
</t>
  </si>
  <si>
    <t xml:space="preserve">Se radico el proyecto ante el SIPA el 27 de julio de 2023, con el radicado PROY-20230727030040. Se cuenta con estudios previos y CDP 26023, por un valor de $898.750.000,00.
Por otra parte, el Ministerio de Cultura emitió observaciones al radicado mencionado 6.10.2023); por ello la ETITC se encuentra en proceso de subsanación a los ajustes solicitados. 
Dentro del plan de acción 2024, se incluirán las actividades a desarrollar frente a este proyecto: 
*Obra civil de las soluciones arquitectónicas de la etapa 1 del plan de movilidad inclusiva en la sede central de la escuela tecnológica instituto técnico central. por un valor. 900.000.000 MTE. (6 meses) 
*Interventoría técnica, administrativa y financiera al contrato de obra civil de las soluciones arquitectónicas de la etapa 1 del plan de movilidad inclusiva en la sede central de la escuela tecnológica instituto técnico central. por un valor de 90.000.000. MTE.
</t>
  </si>
  <si>
    <t xml:space="preserve">Se ejecutó el contrato 291-2022 para la adecuación del parqueadero y fabricación e instalación del prototipo de bioconstrucción para el manejo y almacenamiento de residuos de la escuela tecnológica instituto técnico central.
En este sentido se obtuvieron como productos: 
Mantenimiento del parqueadero de la calle 15, (carros y motos), Remoción de tierras, Reorganización de los parqueaderos vehiculares. 
Para la adecuación de la bici parqueaderos se ejecutó el contrato 316 de 2022, para la fabricación e instalación módulos para bici-parqueaderos de la ETITC. Frente a esto se obtuvieron como productos: Adecuación de los cimientos para la instalación de 16 bici parqueaderos para la sede Tintal y la sede centro.
</t>
  </si>
  <si>
    <t xml:space="preserve">Se han desarrollado las siguientes actividades de mantenimiento para las sedes Tintal y Centro durante el 2023:
Actividades de mantenimiento preventivo:
1.Actividades de reparaciones locativas (resane de muros, instalación e enchapes, revisión de canales, limpieza de canales bajantes, impermeabilización de cubiertas, mantenimiento de cielos rasos)
2.Mantenimiento de zonas verdes 
3. mantenimiento de cubiertas
4. Mantenimiento de cárcamos y sumideros
Actividades de mantenimiento correctivo:
Mantenimiento a la red hidráulica del tanque elevado bajo los contratos 135, 136 y 183 de 2023.
Ejecución de la Fase 2 del mantenimiento de las baterías de baños mediante el Contrato 317 de 2022. Mantenimiento del baño bloque F, J C. Adecuación del baño A-B (Adecuación). Adecuación del baño del 4° piso bloque C.
</t>
  </si>
  <si>
    <t xml:space="preserve">Se ejecutó el contrato 300 de 2022 por un valor de 20.000.000MTE. Se recibieron como productos: la revisión ajuste completitud de los 3 estudios de pre factibilidad del programa, 3 perfiles de formación y planes de estudio.
Con el concepto de la oficina de autoevaluación se dio finalización del Cto 300 de 2022, en este sentido, la oficina de Autoevaluación posee los documentos con las condiciones mínimas y correcciones realizadas, para el respectivo cargue al SACES.
Por parte de la facultad de Mecánica, se reporta una serie de convenios que permitirán el desarrollo del pregrado en ingeniería agrícola: 
Convenio específico 02 de Cooperación interinstitucional celebrado en la ETITC y la U. de la Salle (13.09.2023).
Convenio específico 03 de Cooperación interinstitucional celebrado en la ETITC y la U. de la Salle (13.09.2023).
Convenio marco de Cooperación interinstitucional celebrado en la ETITC y la U. de la Salle (12.09.2023).
Se evidencia según la matriz de seguimiento un avance general del 61%.
</t>
  </si>
  <si>
    <t>Con  la ejecución del contrato 275 de 2022 se recibieron los siguientes productos:
Estudio de pertinencia, Perfiles técnico tecnólogo y profesional, Plan de estudio o maya curricular.
Dichos documentos maestros fueron enviados a la oficina de Autoevaluación para su respectiva observación y solicitud de ajustes pertinentes.  
Por parte de la Facultad de procesos industriales se adelantó una reunión con el Consejo Académico, en donde se determinó la viabilidad académica (8 de agosto) y una reunión para determinar la viabilidad financiera del programa (14 de agosto). 
Se evidencia según la matriz de seguimiento un avance general del 56%.</t>
  </si>
  <si>
    <t xml:space="preserve">Se ejecutó el contrato 284 de 2022. Se obtuvieron como productos los documentos maestros para el desarrollo del pregrado en Ingeniería de energías por ciclos. Estos fueron enviados a la oficina de Autoevaluación para su respectiva observación y solicitud de ajustes pertinentes. 
El 11 de septiembre la Facultad de Electromecánica presentó ante Consejo Académico el estudio de pertinencia de acuerdo al GDA-PC-02. Procedimiento registro calificado nuevo en renovación. (Adelantado hasta el paso 6.)
El desarrollo del estudio maestros se encuentran en un 100%, y se aclara que es necesario dividir el documento según la naturaleza de la ETITC y es el desarrollo de programas educativos por ciclos propedéuticos.
Se evidencia según la matriz de seguimiento un avance general del 56%.
</t>
  </si>
  <si>
    <t>AVANCE REAL 2023</t>
  </si>
  <si>
    <t xml:space="preserve">PRES. 2024. </t>
  </si>
  <si>
    <t xml:space="preserve">Desde la Vicerrectoría Administrativa y Financiera se afirma que, las condiciones institucionales han cambiado, toda vez que la política de gratuidad cobija a más de 95% de los estudiantes, por ende, no se justifica desarrollar un sistema completo para impactar menos del 5% de los estudiantes.
Teniendo en cuenta diagnósticos realizados se determinó que el sistema académico-administrativo por sistema de créditos académicos se ejecuta conforme a las necesidades institucionales; por lo tanto, no ha sido necesario modificarlo.
</t>
  </si>
  <si>
    <t xml:space="preserve">*Durante el 1er. trimestre de la vigencia se ha realizado la actualización continua de los Syllabus (410) con componente de Competencias y resultados de aprendizaje de programa en un 100%; esta actividad se realiza con docentes, coordinadores de área, el visto bueno de los decanos y el apoyo curricular de la VAC.  Especificamente en lo correspondiente a Competencias de programa a las que se tributa (CP), Resultados de aprendizaje del programa a los que se tributa (RAP), Resutados de aprendizaje de la asignatura (RAC) con un avance del 100%. 
- Alineamiento en los syllabus (406) entre didácticas, estrategias, instrumentos y criterios de evaluación, con un avance del 30%.
* Respecto de la actividad: diseño y evaluación microcurricular soportada en resultados de aprendizaje y competencias, se debe contar con la evaluación de cada resultado de aprendizaje, no solamente la nota general; para lo cual se estructura una propuesta y se presentará en el mes de abril. </t>
  </si>
  <si>
    <t xml:space="preserve">Se mantiene el resultado del IDI 2022, la lectura del IDI 2023 se realizará durante el 2° y 3° trimestre de la vigencia.  </t>
  </si>
  <si>
    <t>Durante el 1° trimestre de la vigencia se adelantaron las siguientes fases:  
*Identificación de modulos
*Identificación de responsables y datos a tener en cuenta en los modulos
*Reunión con el posible proveedor, en el que se le presento las necesidades institucionales respecto a proyecto</t>
  </si>
  <si>
    <t xml:space="preserve">Las estrategias a desarrollar durante la vigencia 2024 son:
1.Socializar e implementar el manual de Política de Comunicaciones y de Imagen:
Organizar capacitaciones periódicas para el personal.
Realizar encuentros y reuniones para discutir e implementar las políticas.
Diseñar campañas de sensibilización sobre la importancia del manual.
2.Sensibilizar sobre el espacio de la intranet:
Elaborar un instructivo claro y conciso sobre el uso adecuado de la intranet.
Lanzar campañas internas para promover "bajar el volumen del correo masivo".
Realizar sesiones de formación para garantizar una adecuada gestión de la intranet.
3.Calendario - programación de actividades:
Desarrollar un programador en escritorio para facilitar la planificación.
Publicar un calendario de actividades en la intranet y en lugares visibles de la oficina.
Elaborar instructivos para legalización de matrícula, tesorería, registro y control.
4.Generar mayor contenido, historias de impacto, notas de prensa:
Crear una estrategia mensual de generación de contenido educativo e informativo.
Enfocarse en la elaboración de notas de prensa para obtener cobertura mediática gratuita.
Colaborar con áreas específicas para identificar historias de impacto y convertirlas en contenido.
5.Articulación con los módulos de las materias Comunicación oral y escrita:
Colaborar estrechamente con los módulos de Comunicación oral y escrita de los PES.
Activar el punto vive digital a través de proyectos conjuntos con PES e IBTI.
Incentivar la participación activa de estudiantes y profesores en la generación de contenido (suvenires, pines de Netflix, Spotify...).
6.Fortalecer el trabajo orgánico para el posicionamiento de la ETITC:
Desarrollar una parrilla de contenidos mensuales que destaque los logros y proyectos.
Garantizar un buen manejo de los canales de comunicación propios.
Fomentar la participación activa de la comunidad en la difusión de contenidos.
7.Analizar y evaluar con las métricas de la página web y las redes sociales:
Implementar herramientas de análisis de datos para evaluar el desempeño.
Realizar revisiones periódicas de las métricas y ajustar las estrategias según los resultados.
Integrar feedback del público para mejorar continuamente.
8.Fomentar la participación en redes sociales:
Diseñar campañas específicas para aumentar la interacción en las redes sociales.
Establecer objetivos claros de participación, como comentarios, compartidos y likes.
Crear contenido atractivo y promover la participación del público en debates y encuestas.
Monitorear tendencias y adaptar el contenido para maximizar la participación.
9.Desarrollar alianzas estratégicas:
Identificar áreas, organizaciones, empresas o instituciones afines para establecer alianzas.
Colaborar en eventos conjuntos, proyectos o campañas para ampliar el alcance.
Compartir contenidos mutuos en redes sociales para diversificar la audiencia.
Organizar eventos o actividades en colaboración para fortalecer la visibilidad conjunta.
Evaluar y medir el impacto de las alianzas para ajustar estrategias futuras.
</t>
  </si>
  <si>
    <t xml:space="preserve">Desde la ETITC para el 1° trimestre de la vigencia el 27 de marzo, se radicaron los siguientes documentos ante el Ministerio de Educación Nacional:  Resolución de manual de funciones, Resumen ejecutivo de formalización del empleo, memoria justificativa de la planta temporal, estudio técnico de formación laboral, proyecto de decreto de la planta temporal, Anexo del manual de funciones, estado de las vacancias (análisis financieros), análisis de viabilidad.
De las 4 etapas a realizar para alcanzar la materialización de la planta temporal, la ETITC, se encuentra en su primera etapa.
</t>
  </si>
  <si>
    <t xml:space="preserve">Se mantiene el resultado vigencia 2023. El desarrollo de esta meta esta supeditado a los lineamientos del MEN, los cuales son extendidos a las EAV durante el 4 trimestre de la vigencia. </t>
  </si>
  <si>
    <t xml:space="preserve">Se mantiene el resultado vigencia 2021. Desde la oficina de talento humano se ha adelantado los estudios previos y estudio de mercado, el proceso esta en análisis por la oficina de contratación. </t>
  </si>
  <si>
    <t>Se cuenta con los estudios previos. Este proceso tendrá un valor por $120.000.000. Desde la Vicerrectroría Administrativa se encuentra en proceso de análisis.  La propuesta a la fecha del seguimiento se desarrolla con la Universidad Pedagógica Nacional.</t>
  </si>
  <si>
    <t>El vaor de las nominas para el 1° trimestre de la vigencia haciende a $</t>
  </si>
  <si>
    <t>12.03.2024. se radicaron los 8 cargos de ascenso a integrar en el concurso. 
Actualmente se ejecuta el cronograma dispuesto para ejecutarse el concurso de merito según la CNSC. Del 29 de marzo al 12 abril habilitado para inscripción del concurso abierto.</t>
  </si>
  <si>
    <t xml:space="preserve">Desarrollo del cronograma de las actividades del concurso para docentes por la UNAL hasta publicación de resoluciones de resultados, todo está publicado en la página ETITC.
 https://www.etitc.edu.co/es/page/concursodocente2023
https://www.etitc.edu.co/archives/resultadosdpruebashvcoecd23.pdf
Abril, mayo, junio:  Publicación definitva de resoluciones con ganadores, elegibles y/o convocatorias desiertas
Cierre del contrato con la UNAL
</t>
  </si>
  <si>
    <t xml:space="preserve">El 15 de agosto de 2023. La profesional Yormeri Álvarez Jiménez realizó y presento ante la rectoría, una propuesta, la cual busca dar respuesta a las necesidades de los docentes, específicamente en el marco de la investigación y los procesos de aprendizaje dirigidos a las reflexiones individuales y conjuntas.
Actividades Lúdico recreativas:
 Los docentes del IBTI han participado en actividades como: Kit Boxeo; la celebración del día del hombre y día de la mujer y la jornada pedagógica a docentes. 
 Desde la oficina de Talento Humano se ha apoyado a los docentes con asesorías para la inscripción al concurso docentes.   
</t>
  </si>
  <si>
    <t xml:space="preserve">Mediante el Cto 005 de 2024, se busca realizar:
1. Mantenimiento preventivo y correctivo de los centros de datos y realizar el seguimiento al correcto funcionamiento del cableado estructurado.
2. Apoyar la administración de los controladores de dominio (AD), creación y configuración de usuarios y grupos y políticas de seguridad.
</t>
  </si>
  <si>
    <t xml:space="preserve">Mediante el Cto 021 de 2024 se busca desarrollar las siguientes actividades: 
• Realizar diagnóstico de infraestructura y ejecución de actividades que permitan garantizar el cumplimiento de la normatividad vigente.
• Realizar revisión de documentación y garantizar que se encuentre alineada con la normatividad vigente.
• Apoyar al líder del proceso en la construcción y ejecución de planes y políticas para el óptimo funcionamiento del área, garantizando el cumplimiento de normatividad vigente.
Para el 1° trimestre de la vigencia se realizó una actualización del PETI, según las necesidades institucionales. Esta actualización fue aprobada mediante el CIGD del 8.02.2024. https://etitc.edu.co/archives/peti24.pdf
</t>
  </si>
  <si>
    <t>Se mantiene el porcentaje de avance 2022, toda vez que el resultado de la lectura del IDI, se realizara durante el 3° trimestre de la vigencia.</t>
  </si>
  <si>
    <t xml:space="preserve">La parrilla de contenido se elabora con cada una de las áreas institucionales y se actualiza dependiendo de las necesidades presentadas. 
Se evidencian las actividades realizadas durante el 1° trimestre </t>
  </si>
  <si>
    <t>Se realizo una actualziación al PINAR, este fue presentado y aprobado ante el CIGD en el mes defebrero. Se han hecho avances en las siguientes actividades: Se actualizó lo siguiente : 
PROCEDIMIENTOS
GDO-PC-02 Gestión PQRSD Anónimas 
GDO-PC-03 Procedimiento Eliminación Documental 
GDO-PC-04 Préstamo y/o Consulta de Documentos 
GDO-PC-05 Administración de los Archivos
GDO-PC-06 Creación y Actualización de las Tablas de Retención Documental 
GDO-PC-07 Transferencias Documentales 
Formatos: 
GDO-FO-07 Tarjeta de Afuera
Instructivo:
GDO-IN-01 Organización y Transferencias Documentales (100%)
Identificar, y establecer la documentación objeto de intervención en el proceso de digitalización: Se realiza un inventario que cumple con requisitos de busqueda y utilizando metadatos (50%) 
Estandarizar los formatos de Producción Documental y Los formatos Transversales de la Gestión Documental: 
Institucionalizar los procesos permanentes de capacitación a los funcionarios en Gestión Documental:  Se realizó una capacitación: Manejo y gestión del SIAC (03.04.2024). Asistieron xx personas. (30%)</t>
  </si>
  <si>
    <t>Se realizó una jornada de planeación dirigida desde la Vicerrectoría de Investigación, para determinar la articuación entre las dos áreas. (20 y 21 de marzo) y se han adelantado lss siguientes actividades: 
*Gestión de movilidad académica entrante y saliente (25%)
*Gestión de proyectos e iniciativas de cooperación nacional e internaciona (Actividades para la comunidad de apoyo para clases espejo entre otras.
*Administración de las relaciones (25%) interinstitucionales: Actividades de redes y convenios que apoyan la visibilidad nacional e internacional de la ETITC. (25%)</t>
  </si>
  <si>
    <t xml:space="preserve">Desde el área de planta física se radicó una PQRSD el 29 de febrero de 2024 ante MinCultura, para dar claridad sobre la declaratoria de inmueble AAA0072WRHY, y poder dar continuidad al proceso de traslado, toda vez que era necesario hacer revisión sobre el respectivo certificado de tradición y libertad. </t>
  </si>
  <si>
    <t>Durante el mes de febrero, se realizó mantenimiento al archivo rodante de Gestión documental  mediante los contratos 036 de 2024, 038 de 2024, 056 de 2024, 057 de 2024 y 101  de 2024de 2024
se retiró moviliario que se ubicaba en la sede, especificamente sillas</t>
  </si>
  <si>
    <t>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t>
  </si>
  <si>
    <t xml:space="preserve">Desde el área de planta física se han desarrollado: Suministro de insumos para el mantenimiento general de la sede Tintal y la organización de los estudios previos para realizar e mantenimiento de sistema de bomeo </t>
  </si>
  <si>
    <t>La necesidades estaán diagnosticadas en el  Plan de administración e intervención de las instalaciones en comodato</t>
  </si>
  <si>
    <t>La meta cumplida a cabalidad con lo reportado al 13 de febrero de 2023</t>
  </si>
  <si>
    <t xml:space="preserve">El estado de avance del los programas es el siguiente: 
*Pregrado en Ingeniería Agrícola por ciclos (61%).
*Pregrado en Ingeniería Ambiental por ciclos (56%).
*Pregrado en Ingeniería de energías por ciclos (56%).
*Maestría en Ciber Seguridad (50%).
</t>
  </si>
  <si>
    <t>Se realiza un análisis del cronograma propuesto en un primer momento, de tal manera que se modifiquen los tiempos para desarrollar las actividades de actualización. 
Por otra parte se propone la conformación de 3 grupos de trabajo: 1. equipo de trabajo primario, 2. Implementación y seguimiento del proyecto piloto. 3. Revisión de los procedimiento y formatos de planeación. Dicha propuesta será presentada para su aprobación en el Consejo Académico durnate el mes de abril.</t>
  </si>
  <si>
    <t>La continuidad de este proyecto se dará una vez comience el proceso de admisiones vigencia 2024</t>
  </si>
  <si>
    <t>47,9% de los estudiantes matriculados en 2024-1 han recibido apoyos de Bienestar Universiario (1735 estudiantes de 3625 matriculados)
47% Estudiantes han participado de actividades grupales
3% de apoyos individuales
345 estudiantes nuevos participaron de la Actividad de inducción 2024_1 (25/01/2024 al 31/01/2024)
Promedio dia 344 participantes
https://itceduco-my.sharepoint.com/personal/estadisticabienestar_itc_edu_co/_layouts/15/onedrive.aspx?id=%2Fpersonal%2Festadisticabienestar%5Fitc%5Fedu%5Fco%2FDocuments%2FDocuments%2FGESTI%C3%93N%2FGESTION%20X%20MES%202024%2FABRIL%2FSeguimiento%201er%20corte%20plan%20de%20acci%C3%B3n%2FProyecto%20RUSIA&amp;ga=1</t>
  </si>
  <si>
    <t xml:space="preserve">Del total de estudiantes matriculados  3608, el 89% se encuentran registrados en RUSIA, a partir de esta información se generan alertas y los procesos de acompañamiento a estudiantes.  </t>
  </si>
  <si>
    <t>Análisis ENE - MARZ 2024</t>
  </si>
  <si>
    <t>Análisis OCT - DIC 2023</t>
  </si>
  <si>
    <t>% a cumplir v. 2024</t>
  </si>
  <si>
    <t>Se cuenta con los estudios previos, y se analizan por parte de la Vicerrectoría administrativa. Se han aprobado 2 instructores para matématicas. 
Durante el mes de abril se espera perfeccionar los contratos respectivos en el marco del CREA</t>
  </si>
  <si>
    <t>El desarrollo de la meta estrategica finalizo durante las vigencia 2022 y 2023</t>
  </si>
  <si>
    <t>El desarrollo de la meta estrategica finalizo durante la vigencia 2023</t>
  </si>
  <si>
    <t>Se realizó la revisión al procedimiento establecido por Minciencias para el reconocimiento del Centro de Pensamiento y Desarrollo Tecnologico. Adicionalmente, se revisó los documentos de avance de la solicitud de reconocimiento y el plan de mejoramiento, encontrando aspectos para corrección y mejora.</t>
  </si>
  <si>
    <t xml:space="preserve">capacitación en  base de datos  Web Of Science: Capacitación 20 de Febrero, Se contó con la partipación de 22 personas. </t>
  </si>
  <si>
    <t>Convocatoria  interna semilleros de investigación y otras modalidades de investigación formativa: La convocatoria se realizó del 5 al 16 de febrero, en total se inscribieron 446 estudiantes.
Convocatorias  Financiación  proyectos de investigación N°10-2022, 12-2022, 13-2023 , 14-2023  y 15-2024:  https://etitc.edu.co/archives/convocatoria1524.pdf
Convocatorias 02-2024 y 03-2024 Estímulos  a la investigación 
https://etitc.edu.co/es/page/investigacion&amp;convocatorias</t>
  </si>
  <si>
    <t xml:space="preserve">Para la vigencia 2024, se proyecta realizar la implementación de procedimientos y actualización de  reglamentación para transferencia de conocimiento, dicha actividad será desarrollada en el segundo semestre </t>
  </si>
  <si>
    <t>La dos actividades para el desarrolló  de esta meta serán ejecutadas durante el 2° y 4° trimestre de la vigencia 2024</t>
  </si>
  <si>
    <t>Se dio apertura a la Convocatoria para el Registro de productos resultados de actividades de desarrollo tecnológico e Innovación 03-2024, terminos publicados. Se realizo la socialización con docentes y aclaración de dudas de la Convocatoria para el Registro de productos resultados de actividades de desarrollo tecnológico e Innovación 03-2024. Se organizó y se llevo a cabo día 22 de febrero de 2024 el I Comité de Propiedad Intelectual 
https://etitc.edu.co/archives/desarrollotecnologico24.pdf</t>
  </si>
  <si>
    <t xml:space="preserve">El desarro de esta meta estrategica se proyecta para el 2° semestre de la vigencia </t>
  </si>
  <si>
    <t>Se han desarrollado las siguientes actividades: 
Se establecieron los terminos de la convocatoria "CONVOCATORIA PUBLICACIÓN CUADERNOS ETITC
No 01 2024"  https://etitc.edu.co/archives/convocatoriacuadernos124.pdf
En busca de generar los Boletines para el presente año se llevo a cabo una reunión con los decanos a los cuales se le hizo llega un instructivo de los mismo, para que estos recolecten los textos del boletin en su decanatura.
Se establecieron los terminos de la convocatoria "CONVOCATORIA REVISTA LETRAS CONCIENCIA TECNOLÓGICA
2024"
https://etitc.edu.co/archives/convocatoriarlct24.pdf</t>
  </si>
  <si>
    <t xml:space="preserve">La actividades de esta meta estratégica no han dado inicio durante e 1° trimestre </t>
  </si>
  <si>
    <t xml:space="preserve">se desarrollan procesos de cualificación a través de la oferta de las asignaturas COE en el marco del pro ingeniero: comunicación oral y escrita, dibujo técnico, matemáticas básicas, principios de física, Orientación profesional. Estas se desarrollan de manera semestral </t>
  </si>
  <si>
    <t xml:space="preserve">para el 1° trimetsre de la vigencia se ha adelantado la siguiente gestión: 
*Desde GITEP se han buscado relacionamiento con dos fundaciones: 
31.01.2024. Fundasol (atienden mujeres víctimas de violencia intrafamiliar). Se explora la posibilidad de un convenio marco. Se envió el borrador del convenio para revisión jurídica.
31.01. 2024 SHE IS (niñas víctimas de conflicto armado). Se explora la posibilidad de un convenio marco. Se envió el borrador del convenio para revisión jurídica. 
Se explora la posibilidad de becar un grupo de niñas que hayan culminado el bachillerato. 
*Se realizó un formato mediante el cual se busca caracterizar la población, este se ha transmitido a diferentes actores del sector educación; por ejemplo, idartes (manzana del cuidado), entre otros. Se cuenta con 32 respuestas. El formulario estará habilitado hasta el 4° trimestre de la vigencia </t>
  </si>
  <si>
    <t xml:space="preserve">*Taller en el Castillo de las artes. Manzana del cuidado: Se desarrolla un curso desde el 23 de febrero con una amplitud de 10 sesiones, este termina el 26 de abril. Se cuenta con 23 personas con una intensidad horario de 2 horas y media.  </t>
  </si>
  <si>
    <t xml:space="preserve">GESTIÓN INTEGRAL DE RESIDUOS:
Se realiza seguimiento al comportamiento en la generación de residuos aprovechables No Peligrosos y de Residuos Peligrosos (RESPEL) con base en los manifiestos de recolección. Actualmente se sigue entregando el material reciclable a las Asociaciones de Recicladores Puerta de oro y Pedro León Trabuchi. Los Residuos Peligrosos de están gestionado con Ecocapital SAS con quien se tiene vigente el contrato 213-2023 hasta noviembre de 2024. Los RAEES se siguen entregando al gestor Habitat quien cuenta con licencia ambiental para gestionarlos. 
A la feche (25/04/2023) no se han adelantado procesos de bajas de activos fijos. Los desechos que se cuantifican, se han generado en el desarrollo de las actividades cotidianas de la institución. Para este primer trimestre tenemos que se han generado un total de 28,5 kg de RESPEL en la sede Centro y 1384 Kg de Residuos reciclbles.
También es importante aclarar que desde el 22 de abril se dio inicio a la convocatoria para celebrar un nuevo acuerdo de corresponsabilidad con las asociaciones de recicladores de oficio para garantizar el aprovechamiento del material reciclable. El desarrollo de la convocatoria puede consultarse en este enlace: https://www.etitc.edu.co/es/page/aro
</t>
  </si>
  <si>
    <t xml:space="preserve">La implementación de la política ambiental se fundamenta en la implementación de los 6 programas ambientales: 
 USO EFICIENTE DE AGUA: 
El seguimiento al consumo de agua potable, se realiza con base en las facturas del servicio de Acueducto. Realizando el respectivo análisis comparativo respecto a la vigencia 2023, se logra identificar que se presenta una disminución del 78%, teniendo que para el primer semestre de 2023 se habían consumido 2272,5 m3 de agua, mientras que para el mismo periodo de 2024 solamente se han consumido 504 m3 de agua.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Estan estan inmersas en cada uno de los anteriores programas. 
</t>
  </si>
  <si>
    <t xml:space="preserve">GSTIÓN DOCUMENTAL: Se contempla la 1° sesión del Comité de cero papel, donde se llevaran las estrategias a desarrollar durante la vigencia.
GESTIÓN AMBIENTAL: Con el àrea de comunicaciones de desarrolla una campaña para la promociòn de uso racional de papel.
 </t>
  </si>
  <si>
    <t>Durante el 1° trimestre de la vigencia se han desarrollado las siguientes actividades: 
*Compra de insumos para mantenimeinto de zonas verdes: Bajo la orden de compra 114236 se adquieren los insumos necesitados. En esta orden de compra se integran los insumos para el mantenimiento general de la sede Central. 
*Contratación de servicios para diseño y adecuación paisajistica de zonas verdes en la sede centro:  Desde el àrea de Planta Fìsica se a desarrollado una propuesta, se continua el proceso durante el mes de abril</t>
  </si>
  <si>
    <t>Para la Catedra ETITC: 167 Participantes presenciales/ 605 visualizaciones en Youtube (4/3/2024) Invitado: Senador Ariel Avila</t>
  </si>
  <si>
    <t>Durante el 2024, se ha realizado la actualización del  Plan de administración e intervención de las instalaciones en comodato, de tal manera que se articulen las actividades a desarrollar en la nueva sede Guaymaral. 
Durante el mes de abril se relizará una primera revisión al plan de necesidades  para dar continuidad a la mencionada actualización.</t>
  </si>
  <si>
    <t xml:space="preserve">Con relación al reforzamiento estructural se cuenta con: 
Contrato 225 de 2020: avance 77% de ejecución. Se encuentra en la etapa de construcción del reforzamiento estructural. 
Del 50% se ha alcanzado un 65% 
Contrato 320 de 2022: Avance del 43%. Se ejecuta la etapa de construcción.
</t>
  </si>
  <si>
    <t xml:space="preserve">Durante el mes de marzo, se realizó la organización del espacio dirigido a desarrollar el pryecto CREA
Se realizo el respectivo apoyo para desarrollar el cto 328 de 2024, el cual corresponde a el mantenimiento del WORKOUP. El Cto tuvo un valor por $186.098.959  </t>
  </si>
  <si>
    <t>Se defino el alcance de la consultoría. Se solicitó cotizaciones y se encuentra con una propuesta por 445.360.000. Se encuentra en estructuración el respectivo estudio previo</t>
  </si>
  <si>
    <t xml:space="preserve">La actualización del sistema Toiotem y app de carnetización no ha dado comienzo. </t>
  </si>
  <si>
    <t xml:space="preserve">Con relación al Diseño de plan de movilidad inclusiva de la sede Central de la ETITC, Desde el área de estructura la documentación técnica, para solicitar el permiso de intervención de obra ante el Ministerio de Cultura. Se proyecta su radicación al finalizar el 2° trimestre </t>
  </si>
  <si>
    <t>La "OBRA CIVIL DE LAS SOLUCIONES ARQUITECTÓNICAS DE LA ETAPA 1 DEL PLAN DE MOVILIDAD INCLUSIVA EN LA SEDE CENTRAL DE LA ESCUELA TECNOLÓGICA INSTITUTO TÉCNICO CENTRAL" No dará comienzo en tanto no se cuenten con los permisos respectivos.</t>
  </si>
  <si>
    <t>Esta actividad dará comienzo una vez se integren los insumos requeridos desde ferreteria.</t>
  </si>
  <si>
    <t xml:space="preserve">Se han adelantado los siguientes procesos: 
• MANTENIMIENTO PREVENTIVO Y CORRECTIVO DE LOS SISTEMAS DE BOMBEO AGUA POTABLE EN LA SEDE CENTRO: Se ejecutó el Cto 276 de 2023. el cual finalizó en el mes de febrero. Este tuvo un valor por $49.051.298
• MANTENIMIENTO DE MUROS Y CIELO RASO DE LOS ESPACIOS ACADÉMICOS DE LA SEDE CENTRAL: Este proceso se desarrolló mediante el Cto 329 DE 2023
• NTERVENTORÍA TÉCNICA, ADMINISTRATIVA Y FINANCIERA AL CONTRATO DE OBRA PARA LA OBRA PARA EL MANTENIMIENTO DE MUROS Y CIELO RASO DE LOS ESPACIOS ACADÉMICOS DE LA SEDE CENTRAL: Este proceso de desarrolla mediante el contrato 340-2023. La actividad dio inicio el 7 de febrero de 2024 y finaliza el 21 de abril de 2024. Actualmente, la interventoría se encuentra en fase de liquidación del contrato de obra.
• ADECUACIÓN FÍSICA DEL ESPACIO DENOMINADO WORKOUT DE LA SEDE CENTRAL: Este proceso se desarrolló mediante el Cto 328 DE 2023. La obra de mantenimiento del patio denominado Workout se ejecutó en un 100% y se encuentra en fase de liquidación del contrato.
</t>
  </si>
  <si>
    <t xml:space="preserve">Se hizo entrega del proceso a la Decana de Procesos industriales, encontrando errores en los documentos y errores a nivel curricular. </t>
  </si>
  <si>
    <t>El decano de la facultad de Electromecánica entrego los documentos maestros ajustados y la oficina de Autoevaluación realiza las respectivas correcciones</t>
  </si>
  <si>
    <r>
      <t xml:space="preserve">Contratos de profesionales para B-Learning.
Cto 063 de 2024. Diseño de modulos y ambientes virtuales B-Learning, para la modalidad a distancia de los futuros programas y modalidad presencial actual
Cto 180 de 2024. Diseño multimendia de los ambientes.
</t>
    </r>
    <r>
      <rPr>
        <sz val="12"/>
        <color rgb="FF0070C0"/>
        <rFont val="Calibri"/>
        <family val="2"/>
        <scheme val="minor"/>
      </rPr>
      <t>Abril: contratar de un asesor pedagógico</t>
    </r>
  </si>
  <si>
    <t>Esta meta estrategica no avanzó durante el 1° trimestre.
Sin embargo, se realizó una socialización con los líderes de proceso para adelantar acciones relacionadas con las 9 recomendaciones del CNA (33% de avance sin cierre); lo cual estará integrado en el informe de autoevaluación.</t>
  </si>
  <si>
    <t xml:space="preserve">Acción de mejora </t>
  </si>
  <si>
    <t>Finalizar las etapas 2, 3 y 4 en sus fases 7, 8, 9 10, 11 y 12, lo que comprende 28 actividades.</t>
  </si>
  <si>
    <t>Análisis e inclusión de nuevos modulos en el aplicativo ACADEMUSOFT</t>
  </si>
  <si>
    <t xml:space="preserve">Recursos requeridos </t>
  </si>
  <si>
    <t>Realizar las gestión necesaria para consolidar las plantas temporales</t>
  </si>
  <si>
    <t xml:space="preserve">Implementar estrategias de fortalecimiento del proceso de egresados de la ETITC en las líneas de procesos de autoevaluación, extensión, proyección social y oferta laboral, comunicación y apropiación social del conocimiento y monitoreo, sistematización y evaluación permanente del proceso de egresados.
 </t>
  </si>
  <si>
    <t>Realizar la gestión necesaria para el englobe de  todos predios que integran la sede central</t>
  </si>
  <si>
    <t xml:space="preserve">Obtención de la licencia de construcción y o demolición en cualquier modalidad, permiso y o trámite para la construcción de edificio institucional de la sede calle 18 
</t>
  </si>
  <si>
    <t xml:space="preserve">$ 456.500.000
</t>
  </si>
  <si>
    <t xml:space="preserve">Obra civil de las soluciones arquitectónicas de la etapa 1 del plan de movilidad inclusiva en la sede Central de la ETITC, e interventoría de la obra. 
</t>
  </si>
  <si>
    <t xml:space="preserve">Estucturar las electivas de deportes y artes  </t>
  </si>
  <si>
    <t xml:space="preserve">Desde Bienestar universitario se indica que no se cuenta con el recurso presupuestal para llevar a cabo esta electiva. 
Se requieren:
24.000.000 MTE, para un docente que apoye la estructuración e implementaicón de la electiva de deportes.  
24.000.000 MTE, para un docente que ap0ye la estructuración e implementaicón de la electiva de artes. 
</t>
  </si>
  <si>
    <t>Respecto a la "CONSULTORÍA TÉCNICA PARA LA ELABORACIÓN DE ESTUDIOS Y DISEÑOS TÉCNICOS JUNTO CON LA GESTIÓN DE TRÁMITES NECESARIOS PARA LA OBTENCIÓN DE LICENCIAS DE CONSTRUCCIÓN Y/O DEMOLICIÓN EN CUALQUIER MODALIDAD, PERMISOS Y TRÁMITES NECESARIOS PARA LA CONSTRUCCIÓN DEL EDIFICIO INSTITUCIONAL SEDE CALLE 18 DE LA ESCUELA TECNOLÓGICA INSTITUTO TÉCNICO CENTRAL", Se definió el alcance de la consultoría. Se solicitó cotizaciones y se encuentra con una propuesta por 445.360.000. Se encuentra en estructuración el respectivo estudio previo</t>
  </si>
  <si>
    <t>n/a</t>
  </si>
  <si>
    <t xml:space="preserve">Esta meta estratégica finalizo con lo reportado a 30 de diciembre de 2023. _x000D_
Sin embargo, para dar continuidad a su cumplimiento durante  la vigencia 2024, se realizaron los estudios previos para la compra de 4.000 licencias por $250 millones. Se proyecta perfeccionar el proceso durante el 2° trimestre de la vigencia.   </t>
  </si>
  <si>
    <t xml:space="preserve">Desde el área de registro y control se reporta que de un total de 142 estudiantes graduados en la vigencia 2023, 18 estudiantes ingresaron a los PES, alcanzandose un avace en la ME de 63% </t>
  </si>
  <si>
    <t xml:space="preserve">Desde el área de registro y control se reporta que de un total de 164 estudiantes graduados en la vigencia 2022, 17 estudiantes ingresaron a los PES, alcanzandose un avace en la ME de 61% </t>
  </si>
  <si>
    <t>El informe de autoevaluación avanzó en su actualización, se encuentra pendiente su aprobación, ajuste y envío al ente competente.
Actualmente cuenta con un retraso de 25 días, a razón de dos áreas: Extensión y Proyección Social y Egresados, quienes se encuentran adelantando el juicio de calidad, siendo las únicas dos áreas sin entrega final.</t>
  </si>
  <si>
    <t>Análisis ABRIL - JUN 2024</t>
  </si>
  <si>
    <t xml:space="preserve">Las estrategias a desarrollar durante la vigencia 2024 son:
1.Socializar e implementar el manual de Política de Comunicaciones y de Imagen:
A través de la plataforma, Escuela digital, se ha desarrollado la sensibilización, durante el 2° trimestre se contó con la participación de 73 personas. 
2.Sensibilizar sobre el espacio de la intranet:
Se desarrolló una campaña para el uso adecuado de la intranet. Se han desarrollado documentos mediante los cuales se busca dar claridad del objetivo y alcance del proyecto. 
3.Calendario - programación de actividades:
Se ha generado un programador en escritorio para facilitar la planificación, se socializa de manera mensual.
4.Generar mayor contenido, historias de impacto, notas de prensa:
Se han desarrollado 2 notas de prensa 
Una historia de impacto.  
Se han realizado 3 ediciones del FlashETITC
5. Articulación con los módulos de las materias Comunicación oral y escrita:
Se ha elaborado un documento mediante el cual se estructura un proyecto para e acercamento de los diferentes grupos de valor.  
6. Fortalecer el trabajo orgánico para el posicionamiento de la ETITC:
Se desarrolla una parrilla de contenidos mensuales que destaca los logros y proyectos. 
Se fomenta el buen manejo de los canales de comunicación propios.
Se Fomenta la participación activa de la comunidad en la difusión de contenidos (redes sociales).
7.Analizar y evaluar con las métricas de la página web y las redes sociales:
Se ha generado las métricas correspondientes al comportamiento de las redes sociales. Se proyecta su análisis para mejora del servicio. 
8.Fomentar la participación en redes sociales:
Se desarrolló el Taller “Promoción y divulgación de la oferta académica ETITC”
Diseñar campañas específicas para aumentar la interacción en las redes sociales.
Establecer objetivos claros de participación, como comentarlos, compartidos y likes.
Crear contenido atractivo y promover la participación del público en debates y encuestas.
9.Desarrollar alianzas estratégicas:
Se estructuran actividades para gestionar relaciones interinstitucionales con colegios, IES, Empresas. 
</t>
  </si>
  <si>
    <t xml:space="preserve">Durante el 2° trimestre de la vigencia la ETITC *Realizó una reunión con el MHCP, MEN Y DAFP, mediante la cual se determinó el cambio de plantas temporales a planta permanente; definiendose 85 cargos administrativos y 50 para docentes PES. se cuenta con la propuesta presentada en el Comité Directivo el 24 junio.
*Revisión y autorización de formalización laboral - Escuela Tecnológica Instituto Técnico Central 
* Se realizó la gestión para contar con el concepto favorable "Autorización de cabeza de sector" por parte del MEN. 
</t>
  </si>
  <si>
    <t xml:space="preserve">Se estructuran los 3 proyectos en las 2 diferentes lineas de invesión, dicho ejercicio se a ejecutado con la asesoría permanente del MEN.  </t>
  </si>
  <si>
    <t>Se mantiene el resultado vigencia 2021. 
Se cuenta con la ejecución del cto 217 de 2024. Inicio el 10 de mayo hasta el 30 de dic. De 2024
Se han adelantado las siguientes activdades: 1- Día del maestro. 2 - Día del servidor público (inicio de la ruta de la felicidad).</t>
  </si>
  <si>
    <t xml:space="preserve">Se cuenta con el Cto 228 de 2024. Prestar el servicio de acompañamiento y seguimiento en la implementación de la ruta de ejecución de la propuesta de fortalecimiento del programa de egresados de la ETITC. 
</t>
  </si>
  <si>
    <t xml:space="preserve">Se desarrollaron las siguientes actividades:  incripción de personas al concurso abiero y ascenso. 
La institución que desarrollará el proceso de selección por universidad Libre. </t>
  </si>
  <si>
    <t>Avance del primer borrador  del Documento "Plan de Desarrollo Profesoral 2023 - 2026". Completado en un 100% el documento se encuentra en revisión por la Vicerrectoría Académica y Oficina de Aseguramiento de la Calidad. Se proyecta su presentación el Comité de Desarrollo Profesoral y al Consejo Directivo para aprobación, durante el 2° trimestre.</t>
  </si>
  <si>
    <t xml:space="preserve">Con la Oficina de Talento Humano, se han desarrollado actividades para gestionar adecuadamente el proceso de concurso de ascenso y reubicación. 
Se ha realizado gestión para la adecuación del Rincón del Maestro, como espacio de relajación para los docentes. Así mismo, se requiere nuevos espacios para prestar otros servicios a los docentes
Adicionalmente se han desarrollado actividades:  
• Celebración del Día del docente
• Actividades de torneos de ping pong
• Juegos deportivos del MEN 
</t>
  </si>
  <si>
    <t xml:space="preserve">Todos los talleres y laboratorios cuentan con conexión remota, de tal manera que se pueden realizar con normalidad las actividades académicas.
Adicionalmente, a través del Cto 005 de 2024, se busca realizar:
1. Mantenimiento preventivo y correctivo de los centros de datos y realizar el seguimiento al correcto funcionamiento del cableado estructurado.
2. Apoyar la administración de los controladores de dominio (AD), creación y configuración de usuarios y grupos y políticas de seguridad.
</t>
  </si>
  <si>
    <t xml:space="preserve">La parrilla de contenido se elabora con cada una de las áreas institucionales y se actualiza dependiendo de las necesidades presentadas. 
Se evidencian las actividades realizadas durante el 2° trimestre </t>
  </si>
  <si>
    <t xml:space="preserve">*Durante el 2° trimestre de la vigencia se hizo la actualización del PGD, aprobado en el CIGD del 13.07.2024
*El IGD se ha actualizado en un 70%.
Se ha realizado las correcciones solicitadas por el AGN. Se agenda reunión para el mes de septiembre. 
*La actividad finalizo con la realización de la digitalización 262.000 folios correspondente a las áreas de Contratación y Talento humano.
</t>
  </si>
  <si>
    <t>Se han adelantado las siguientes actividades: 
*Gestión de movilidad académica entrante y saliente (25%)
*Gestión de proyectos e iniciativas de cooperación nacional e internaciona (Actividades para la comunidad de apoyo para clases espejo entre otras.
*Administración de las relaciones (25%) interinstitucionales: Actividades de redes y convenios que apoyan la visibilidad nacional e internacional de la ETITC. (25%)</t>
  </si>
  <si>
    <t>El 1° de mayo se envió información catastral del previo pendiente (CHIP, AAA0072WRFT)</t>
  </si>
  <si>
    <t>Con la ejecución del Cto 302 de 2022 se ejecuto el objeto contractual "Realizar los estudios técnicos
estructurales, arquitectónicos, de
redes, de uso y de contexto
(económico, social, ambiental, legal,
histórico) para definir la viabilidad de
uso de los bienes inmuebles (casa y
edificio) de la Escuela Tecnológica
Instituto Técnico Central ubicados en
la Calle 18 no. 13 - 01 de la ciudad
de Bogotá". Lo cual permitió determinar el posible aprovechamiento del la sede cl 18. Se menciona que debido al estado estructural las edificaciones no son sujetas a un 
reforzamiento estructural y deben ser demolidas de acuerdo con el incumplimiento de la 
NSR-10</t>
  </si>
  <si>
    <t xml:space="preserve">Se han realizado las siguientes actividades:
27 deJunio y 11 julio. Organización de los espacios por filtración de agua y se realizó retiro de inmobiliario. </t>
  </si>
  <si>
    <t>Se dio continuidad a la actualización del  Plan de administración e intervención de las instalaciones en comodato incluyendo actividades a realizar en las nuevas instalaciones adquiridas por la ETITC (Funza y Guaymaral)
18 de junio se realizo el plan de mantenimeinto de la sede Funza y el 12 de julio se definieron las actividades a realizar en la sede Guaymaral.</t>
  </si>
  <si>
    <t>Junio. Envio de materiales e insumos para realizar jornadas de mantenimiento en la sede Tintal.</t>
  </si>
  <si>
    <t>El modelo operativo de administración de inmuebles para la vigencia 2024, se encuentra formulado y en implementación. 
Por otra parte. durante los meses de abril a junio, e realizaron 320 ordenes de trabajo.</t>
  </si>
  <si>
    <t xml:space="preserve">ME-29-  Lograr  al 2023 el Registro Calificado de 1 Especialización Profesional, 1 Especialización Tecnológica, al 2024, 3 carreras profesionales por ciclos y 1 Maestría.
</t>
  </si>
  <si>
    <t xml:space="preserve">Actualmente se está adelantando la revisión y últimos ajustes de documentos maestros, igualmente se contrató una persona aque ajustaría la condición 3 de los programas, una vez finalice, prosiguen otras actividades internas previo a la radicación.
Esta meta ha tenido varios reprocesos, en primera instancia porque el contratista una vez saldado el pago no apoyó los ajustes solicitados por el decano en 2024. Esto implica que autoevaluación tuviera que tomar acciones correctivas e implementara actividades para revisar y concluir.
</t>
  </si>
  <si>
    <t xml:space="preserve">Los 3 grupos fueron conformados los cuales ha desarrollado actividades documentales para dar continuidad a la actualización del PEI. </t>
  </si>
  <si>
    <t>Para la vigencia 2024, se obtuvo un total de 1142 estudiantes matriculados en el IBTI.
Desde el mes de junio se comenzó a desarrollar el proceso de admisión 2025, con la sensibilización y promoción de inscripciones, el cual finaliza el 20 agosto.</t>
  </si>
  <si>
    <t>89.3% de los estudiantes caracterizados a final del 2024-1. ( 3243 estudiantes / 3631 matriculados 2024-1)
Alertas académicas segundo corte:
355 estudiantes en riesgo crítico. Promedio  materias inferior 1.49
211 estudiantes en riesgo alto. Promedio  materias inferior 2.49
Alertas tempranas  caracterización 2024-1.
53 estudiantes en riesgo crítico
157 estudiantes en riesgo alto.
https://itceduco-my.sharepoint.com/personal/estadisticabienestar_itc_edu_co/_layouts/15/onedrive.aspx?id=%2Fpersonal%2Festadisticabienestar%5Fitc%5Fedu%5Fco%2FDocuments%2FDocuments%2FGESTI%C3%93N%2FGESTION%20X%20MES%202024%2FJULIO%2FSeguimiento%20plan%20de%20acci%C3%B3n%2FRusia&amp;ga=1</t>
  </si>
  <si>
    <t>Esta meta estratégica, no ha tenido avance en su desarrollo.</t>
  </si>
  <si>
    <t>4.7% de la población estudiantil participo en servicios del CREA. (172 estudiantes participantes / 3631 estudiantes matriculados)
Atención individual 33 estudiantes en 99 participaciones
Actividades: 
Conociendo CREA 90 participantes
DESESTRÉSATE RETA TU MENTE- TINTAL 37 Participantes
Desestrésate y Reta tu Mente CENTRO  28 Participante 
PÍLDORAS ANTIESTRÉS  41 Participantes
https://itceduco-my.sharepoint.com/personal/estadisticabienestar_itc_edu_co/_layouts/15/onedrive.aspx?id=%2Fpersonal%2Festadisticabienestar%5Fitc%5Fedu%5Fco%2FDocuments%2FDocuments%2FGESTI%C3%93N%2FGESTION%20X%20MES%202024%2FJULIO%2FSeguimiento%20plan%20de%20acci%C3%B3n%2FCREA&amp;ga=1</t>
  </si>
  <si>
    <t xml:space="preserve">Desde la Vicerrectoría de Investigación se menciona que aún no se cumplido el tiempo mínimo para radicar los documentos ante MinCiencias (3 años fiscales), esto como conclusión de la reunión realizada con MinCiencias del 18 de abril. </t>
  </si>
  <si>
    <t>Referente a los procesos de capacitaciones a estudiantes y docentes, se han desarrollado las siguientes actividades: 
*Curso  Formulación Proyectos Investigación aplicada: Cto 224 de 2024. El Curso fue desarrollado entre el 21 y 28 de junio. Contó con una duración de 30 horas y participaron 25 personas. 
* Renovación y capacitación en  base de datos  Web Of Science: La renovación fue realizada a través de la resolución 
21.06.2024 se realizó una capacitación con 21 docentes. 
11.07.2024. capacitación con 19 docentes. 
* Administración, actualización y capacitacion de Plataforma Gnosoft- Investigación:  La capacitación fue realizada 8 de junio. Contó con la participación de 19 docentes de semilleros.
* Renovación y capacitación Plataforma Turnitin: La capacitación fue realizada el 9 de abril. Se contó con la asistencia de 16 docentes</t>
  </si>
  <si>
    <t>Frente al Programa de fortalecimiento de grupos de investigación se han desarrollado las siguientes actividades: 
* Encuentro Nodo Bogotá RedColsi:  Se inscribieron 25 proyectos, el cual será dearrollado el 28, 29 y 30 de agosto.
* Encuentro Institucional de Semilleros:  Se realizó el 28 de mayo en las instalaciones de la institución, se contó con la participación de 33 proyectos y 84 estudiantes.
* Convocatoria N° 15: Avanza en un 70%.
*Convocatorias 02-2024 y 03-2024 Estímulos  a la investigación:  A la convocatoria se presentaron 2 docentes con un total de 18 productos.  Cuentan con la revisión de requisitos mínimos.  
* Plan Categorización Grupos de Investigación
Divulgación y Apropiación de las líneas de Investigación EAI: 1. Se cuenta con el desarrollo adecuado del cronograma previsto para la actividad.
* III Coloquio de Investigación: La actividad fue desarrollada el 29 de mayo, desarrollando 2 conversatorios. Conto con la participación de 105 personas.
* IV Encuentro Institucional Docentes investigadores: 12.06.2024. realizado en Fusagasuga, Se establecieron los planes de categorización. Se contó con la participación de 22 personas.
* IV Jornada actualización y fomento acreditación (equipo VIET): La actividad finalizó con lo reportado al 30 de marzo de 2024</t>
  </si>
  <si>
    <t>Manual de Procedimientos y protocoles de propiedad intelectual:  El Manual se encuentra actualizado en un 40%.</t>
  </si>
  <si>
    <t>Convocatoria acompañamiento para la identificación de creaciones y obras susceptibles de protección por mecanismos de propiedad intelectual: Se realizó una ampliación de inscrición, se cuenta con un producto de un docente de la Decanatura de Mecánica</t>
  </si>
  <si>
    <t xml:space="preserve">Las actividades programadas para la presente vigencia aún o han dado comienzo </t>
  </si>
  <si>
    <t xml:space="preserve">Diseño,  publicación de Cuadernos ETITC:  Se cuenta con los términos de la convocatoria. 
Se cuenta con la postulación de 15 textos. Los cuales se encuentran en revisión y corrección. 
Estudio visibilidad e impacto publicaciones ETITC: El informe Cienciometrico se encuentra finalizado y se presenta la evidencia de este.
Publicación  Edición 22 y 23 Revista Letras ConCiencia Tecnlógica:  Se cuenta con la  propuesta de 6 articulos. </t>
  </si>
  <si>
    <t xml:space="preserve">Se han desarrollado las siguientes actividades de visita a entidades del sector empresarial:   
11.07.2024 Se han realizado visitas a la empresa PLASTILENE 
22.06.2024 Se han realizado visitas a la empresa GREENMOVIL
17.05.2024 Visita a SAN Juan Bosco
Se han tenido visitas virtuales con las empresas. Imocon (firmas de convenios marco) 
</t>
  </si>
  <si>
    <t>Durante el 1° trimestre se ejecutaron 5 asignaturas preingeniero</t>
  </si>
  <si>
    <t xml:space="preserve">Se continua ofertando los cursos, diplomados y certificaciones según lo publicado en la página institucional </t>
  </si>
  <si>
    <t xml:space="preserve">Se desarrollo al 100% las siguientes actividades: 
* Realizar taller en el Castillo de las artes. Manzana del cuidado:  La actividad finalizo con lo reportado al 30 de marzo.
* Innovación social.
El curso de innovación social finalzio el 13 de abril. Finalizo con 32 personas. </t>
  </si>
  <si>
    <t xml:space="preserve">La implementación de la política ambiental se fundamenta en la implementación de los 6 programas ambientales:
Uso eficiente de agua: 
Se da continuidad al seguimiento del consumo de agua potable para la sede centro, con base en los recibos de los servicios públicos. Se logra identificar una tendencia a la disminución del consumo de agua potable alcanzando un ahorro del 81% en el primer semestre de 2024 con un consumo de 954,5 metros cúbicos de agua potable, respecto al mismo periodo de 2023, en el que se consumió un total de 4907,5 metros cúbicos de agua. 
Las posibles razones de esa disminución son:
1. Continúan fuera de servicio las baterías sanitarias del bloque F.
2. Debido a riesgos estructurales en las salas de profesores, se suspendió el uso de los baños compuestos por 8 sanitarios y 4 lavamanos.
Por otra parte, desde gestión Ambiental se ha seguido desarrollando campañas de sensibilización.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Estás se encuentran inmersas en cada uno de los anteriores programas. 
</t>
  </si>
  <si>
    <t xml:space="preserve">Uso eficiente de energía: 
Se hace el análisis al consumo de energía eléctrica durante el primer semestre de 2024 y se logra identificar que se ha logrado una disminución en un 2%. Pasando de consumir 312360 kWh en el primer semestre de 2023 a consumir 306660 kWh en el mismo periodo de 2024. 
Desde Gestión Ambiental se desarrolló la capacitación denominada "Cuida Tu VIda, Cuida Tu Energía" el día 24 de abril de 2024 con una asitencia de 51 personas. La Capacitación se desarrolló via Teams en el Marco del Día de Trabajo Remoto Sincrónico.
También con apoyo de comunicaciones se creó el video sobre Prácticas Sostenibles en la ETITC en la que se invita a la comunidad a hacer buen uso de nuestras instalaciones, apagar equipos, pantallas y luces que no se estén usando.
Se celebró el segundo comité ambiental institucional en donde se solicitó al equipo de Infraestructura Eléctrica la programación del mantenimiento de y reclalibración de los sensores de iluminación de los salones de los bloques CD y E.
En el mes de mayo se finalizó la instalación del sistema de controla automatizado de iluminación en la Biblioteca, VIveLab, Sótano y Manzarda. Esto permite que se encienda la iluminación solamente en los espacios que se requieren cuando se detecta presencia de personas.
Por último, como una medida para identificar las posibles fuentes de mayor consumo energético se dio inicio a la instalación de medidores internos de consumo, el primero de ellos está en la zona que suministra energía a la cocina de la Cafeteria. Se espera que en el segundo semestre se puedan obtener los datos para orientar las medidas de eficiencia que se pueden adoptar.
Por su parte, los días de trabajo remoto sincrónico del primer semestre representaron un ahorro del 4% en el consumo de energía eléctrica (14155kWh).
</t>
  </si>
  <si>
    <t xml:space="preserve">Realizando seguimiento a las actividades propuestas se observa los siguiente:
1. Capacitaciones: Se dictaron 3 capacitaciones al personal de servicios generales  en las siguientes fechas: 18/03/2024 - 18/05/2024 - 07/06/2024 orientadas al uso eficiente del recurso hídrico y su responsabilidad en el manejo de Residuos ordinarios y peligrosos en la institución. Se debe aclarar que se trabajó solamente con el personal de la sede Centro. 
2. Acuerdo de Corresponsabilidad: Con apoyo de la Secretaría General se desarrolló la convocatoria durante el mes de mayo, como resultado, se tiene vigente desde mayo de 2024 y hasta mayo de 2026 el Acuerdo de Corresponsabilidad con la Asociación de Recicladores Corporación Centro Histórico.
3. Los residuos aprovechables se han entregado periódicamente así: entre los meses de enero a mayo se trabajó con las ARO Puerta de Oro y Pedro León Trabuchi. A partir de junio, se empezó a entregar el material a la ARO Corporación Centro Histórico.  lo soportes se guardan en el archivo físico de Gestión Ambiental y se registran en el formato GAM-FO-18 BITÁCORA DE GENERACIÓN DE RESIDUOS.
4. Estudios Previos para la compra de elementos para compostaje: Durante el segundo trimestre se realizó el proceso de seguimiento a la cantidad de residuos orgánicos que se generan en la cocina del subsidio de alimentación, así como la cotización de diferentes dispositivos para compostaje. En el próximo semestre se espera adquirir los elementos y dar inicio a la producción de abono orgánico mediante compostaje.
5. Seguimiento a generación de residuos: En el segundo trimestre se generó un total de 1255 kg de residuos aprovechables, del cual se destaca que el mayor porcentaje es chatarra producto de la eliminación de objetos y herramienta obsoletas de los talleres de fundición y motores. Así mismo, se entrega el material recuperado de los puntos ecológicos, que sigue entregándose muy mezclado. Es importante destacar que comparado con la vigencia 2023, en el 2024 no se han producido grandes cantidades de residuos como chatarra ay madera producto de adecuaciones locativas.
</t>
  </si>
  <si>
    <t>Desde planta física se hace la formulación de un proyecto para el mantenimiento de los muros de las jartineras del la sede central. Se espera la propuesta por parte de un externo para determinar la viabilidad del proyecto. 
Sin embargo, se adelanta el proceso para la adquisición de materiales para el mantenimiento de las zonas verdes de la sede Centro.</t>
  </si>
  <si>
    <t xml:space="preserve">Se prorrogaron los contratos interadministrativos hasta el 30 de diciembre de 2024. 
Contrato 225 de 2020: avance 77% de ejecución. Se encuentra en la etapa de construcción del reforzamiento estructural. 
Contrato 320 de 2022: Avance del 43%. Se ejecuta la etapa de construcción.
Del 50% se ha alcanzado un 65% 
</t>
  </si>
  <si>
    <t>El Cto 328 de 2024 finalizo a cabalidad el 02 de abril de 2024. Se encuentra en proceso de liquidación (Radicado No. 0383-CO-RC-2024) y se han realizado pagos por  $ 167.489.063,58  (90%).
Se entregó para uso de la comunidad educativa un patio deportivo en piso de caucho con una estructura deportiva, una cancha de futbol tenis y espacio libre de 270m2</t>
  </si>
  <si>
    <t xml:space="preserve">Se cuenta con los estudios previos, estudio de mercado, y se esta a la espera de las directrices correspondientes desde la OAP, para presentar el proyecto de infraestructura ante el MEN. </t>
  </si>
  <si>
    <t xml:space="preserve">Se encuentra en formalización de documentos técnicos para solicitud ante MinCultura. </t>
  </si>
  <si>
    <t xml:space="preserve">Optimización de la oferta de parqueaderos en la sede central.
Reorganizar los parqueaderos carros y motos: Esta actividad se desarrollará mediante el personal del área durante el mes de agosto. </t>
  </si>
  <si>
    <t>Los 8 proyectos dispuestos para el mejoramiento y el mantenimiento de las instalaciones de la ETITC (Fachadas, cielos rasos, espacios académicos, cubiertas, laboratorios, sistemas de extracción)  se encuentran en un porcentaje de avance promedio del 67%</t>
  </si>
  <si>
    <t>Se realizó reunión con la decanatura responsable y se entregó el avance ante el consejo académico, la decanatura considera necesario realizar reforma al plan de estudios.
Autoevaluación ha emprendido acciones dado que el cronograma propuesto con corte a mayo no se cumplió por parte de la decanatura, al respecto solicitó contratar a una persona que ayudará a validar la condición 3 y 4 de los documento. Igualmente se delegó a un miembro del equipo de autoevaluación para que nuevamente revise y ajuste los documentos. En este sentido, la actividad no refleja avances concretos, sólo actividades adelantadas.</t>
  </si>
  <si>
    <t>Se hizo entrega del proceso a la Decana de Procesos industriales, encontrando errores en los documentos y errores a nivel curricular. Depende de la conclusión final de la condición 3 y 4, a esto se han adelantado actividades que permitan dar cierre definitivo.</t>
  </si>
  <si>
    <t>El decano de la facultad de Electromecánica entregó los documentos maestros ajustados y la oficina de Autoevaluación realiza las respectivas correcciones
Esta actividad no avanzó en el segundo semestre dado que las decanaturas no avanzaron en la revisión y ajuste, sobre esto autoevaluación está tomando acción para apoyar.</t>
  </si>
  <si>
    <t xml:space="preserve">Se avanza en el proceso de contratación del SUIE, especificamente se cuenta con los estudios previos, estos son revisados y evaluados por la oficina de Contratación </t>
  </si>
  <si>
    <t xml:space="preserve">Para la implementación del sistema se comenzará a hacer uso de una una app para medir los resultados de aprendizaje. Paso siguiente tomar los resultados por cada corte semestral y relizar los planes de accion con los docentes. (formato para formalizar el plan de accion en cada asignatura). 
Por otra parte, el área de componente curricular gestiona continuamente la actualización de los Syllabus. </t>
  </si>
  <si>
    <t>Se elaboró un primer borrador del plan de desarrollo profesoral y a la fecha se estàn haciendo las correcciones respectivas, para su posterior presentación al Consejo Academico.</t>
  </si>
  <si>
    <t>Se renovaron 3 contratos para el apoyo de la unidad B-LEARNING. (lider de la unidad, diseñador grafico y asesor pedagògico). Proximamente se contratarà una persona para liderar un taller de capacitaciòn con los docentes.</t>
  </si>
  <si>
    <t>Por otra parte se recuerda que esta meta, busca una articulación entre las IEM y la ETITC, en este sentido, en el mes de abril se realizó el vinculo con el CENTRO DE CAPACITACIÓN Y DE PROMOCIÓN POPULAR JUAN BOSCO OBRERO de los cuales 2 egresados de la institucion ingresaron a la ETITC. El vinculo tiene el beneficio de homologación de 6 asignaturas en el ciclo técnico. Se tiene programadas varias visitas en el mes de septiembre.</t>
  </si>
  <si>
    <t xml:space="preserve">Se realizó una jornada pedagógita durante la última semana de junio, en la que se sensibilizó a los docentes en cuento a la reducción del consumo de papel. 
</t>
  </si>
  <si>
    <t>Conversiones de avance metas estratégicas</t>
  </si>
  <si>
    <t xml:space="preserve">La gestión de la meta no cumple con lo proyectado </t>
  </si>
  <si>
    <t xml:space="preserve">La gestión de la meta es adecuada con lo proyectado </t>
  </si>
  <si>
    <t xml:space="preserve">La gestión de la meta alcanza los productos proyectados </t>
  </si>
  <si>
    <t>% Cumplido 2º Trimestre</t>
  </si>
  <si>
    <t>% Cumplido 1º Trimestre</t>
  </si>
  <si>
    <t>"Actualmente, finalizó el proceso ""Concurso docente"", se vincularon a la institución 29 docentes, y se encuentran ejerciendo sus actividades académicas. De los docentes que ganaron el concurso: 2 renunciaron al cargo, y se surtió el proceso de cubrir las vacantes haciendo uso de la lista de elegibles. 
La institución esta en el proceso del cierre del contrato con la Unal."</t>
  </si>
  <si>
    <t>Mediante el Cto 021 de 2024 se busca desarrollar las siguientes actividades: 
• Realizar diagnóstico de infraestructura y ejecución de actividades que permitan garantizar el cumplimiento de la normatividad vigente.
• Realizar revisión de documentación y garantizar que se encuentre alineada con la normatividad vigente.
• Apoyar al líder del proceso en la construcción y ejecución de planes y políticas para el óptimo funcionamiento del área, garantizando el cumplimiento de normatividad vigente.
Para el 2° trimestre de la vigencia se realizó una actualización del PETI, según las necesidades institucionales. Esta actualización fue aprobada mediante el CIGD del 8.02.2024. https://etitc.edu.co/archives/peti24.pdf</t>
  </si>
  <si>
    <t xml:space="preserve">"*Sesión del 10 abril ""Importancia de la técnica, la tecnología y la ingeniería en Colombia"". Se contó con la participación de 610 personas
*Sesiones del 24 de mayo ""La Tecnología 4.0, La ganadería y la agricultura hacia una producción sostenible"
</t>
  </si>
  <si>
    <t xml:space="preserve">Esta meta estratégica finalizó con lo reportado a 30 de diciembre de 2023. 
Sin embargo, se desarrolla un proceso de estudio de mercado para la contratación de 4.000 nuevas licencias. 
</t>
  </si>
  <si>
    <t xml:space="preserve">Para dar continuidad al proyecto se estructura estudios previos para la adquisición de  4.000 nuevas licencias para enseñanza en un segundo idioma. </t>
  </si>
  <si>
    <t xml:space="preserve">Teniendo en cuenta las fases a surtir para la alcanzar la acreditación institucional (Resolución 308 
17 de Septiembre de 2021), durante el 3° trimestre de la vigencia se gestionó: Fase 7 Elaboración de informe de autoevaluación y planes de mejoramiento, compuesta por 9 actividades (100%). Fase 9 Presentación solicitud de acreditación, compuesta por una actividad  (100%). Fase 10
Completitud, compuesta por una actividad (74,9). En este sentido, el procese de acreditación institucional a avanzado de manera acumulativa en un 70%. 
Lo cual muestra el desarrollo de unos procesos educativos con calidad y pertinencia y una gestión a fin con la misionalidad institucional.  </t>
  </si>
  <si>
    <r>
      <t xml:space="preserve">Durante el 3°. trimestre de la vigencia se ha realizado la actualización continua de los Syllabus (410) con componente de Competencias y resultados de aprendizaje de programa en un </t>
    </r>
    <r>
      <rPr>
        <b/>
        <sz val="11"/>
        <color theme="1"/>
        <rFont val="Calibri"/>
        <family val="2"/>
        <scheme val="minor"/>
      </rPr>
      <t>100%;</t>
    </r>
    <r>
      <rPr>
        <sz val="11"/>
        <color theme="1"/>
        <rFont val="Calibri"/>
        <family val="2"/>
        <scheme val="minor"/>
      </rPr>
      <t xml:space="preserve"> esta actividad se realiza con docentes, coordinadores de área, visto bueno de los decanos y el apoyo curricular de la VAC.  Especificamente en lo correspondiente a Competencias de programa a las que se tributa (CP), Resultados de aprendizaje del programa a los que se tributa (RAP), Resutados de aprendizaje de la asignatura (RAC) con un avance del 100%. 
- Alineamiento en los syllabus (406) entre didácticas, estrategias, instrumentos y criterios de evaluación, con un avance del 60%.
Lo cual ha permitido integrar una metodología adecuada para la evaluación de los conocimientos impartidos en los diferntes programas académicos. 
</t>
    </r>
  </si>
  <si>
    <t xml:space="preserve">Durante el mes de agosto, se recibieron los resultados del FURAG. El IDI 2023 registra con una puntuación del 87,2 de 100 puntos posibles. Lo cual denota un fortalecimiento, respecto de la línea base, sin embargo, se requiere un fortalecer prioritario para la implementación adecuada de 6 políticas de desarrollo administrativo, en este sentido, se estructuro el plan de acción a desarrollar entre septiembre de 2024 a marzo de 2025.    </t>
  </si>
  <si>
    <t xml:space="preserve">El trámite contractual del SIUE, continua en revisión por parte de la oficina de contratación quién se encuentra en revisión de los requisotos técnicos del proceso.  </t>
  </si>
  <si>
    <t>Para el 3° trimestre de la vigencia se dio continuidad al desarrollo de las 9 estrategias de posicionamiento. A cotinuación se presenta informe de la gestión alcanzada.                                                             https://itceduco-my.sharepoint.com/:w:/g/personal/plandeaccion_itc_edu_co/EcZPzbOSAAZAqu8JnpFH1qUBcLbUyJ-uaFRvM5uYmeGnyQ?e=Ke6KJh</t>
  </si>
  <si>
    <t xml:space="preserve">Durante el 3° trimestre de la vigencia, se presentó ante el Ministerio de Educación Nacional la propuesta  del Proceso de Modernización Institucional, el cual comprende la ampliación de la planta administrativa en 91 cargos, y de docentes en 75 cargos. Se busca priorizar para la vifencia 2025: 429 cargos administrativos y los 75 de docentes; lo cual tendrá un costo de  $  11.678.534.113,00  </t>
  </si>
  <si>
    <t>Para la vigencia 2024 se estructuraron 13 proyectos en dos lineas de inversión (1. Dotación y
Adecuación de
Infraestructura
Física y
Tecnológica 2. Bienestar,
Permanencia
y Graduación
en la
Educación
Superio ), los cuales a la fecha del seguimiento han sido aprobados por el MEN. El valor aprobado para dichos proyectos es de $ 2.538.487.445</t>
  </si>
  <si>
    <t>Dentro de la lectura del índice de clima laboral se han realizado las siguientes actividades: Entrega de resultados de la medición 86,40/100. Se proyecta la socialización para el mes de octubre. Esto demarca un avance por encima de la meta en un 7,5%</t>
  </si>
  <si>
    <t xml:space="preserve">Se cuenta con el Cto 228 de 2024, para el desarrollo de la prestación del servicio de acompañamiento y seguimiento en la implementación de la ruta de fortalecimiento del programa de egresados de la ETITC. 
</t>
  </si>
  <si>
    <t xml:space="preserve">En cuanto al proceso del concurso administrativo, una vez dado resultado el proceso de verificación de requisitos mínimos; la prueba comportamental y de conocimiento será realizada el próximo 27 de octubre. </t>
  </si>
  <si>
    <t xml:space="preserve">En el marco del proyecto, se han desarrollado las siguientes actividades: 
20. 09. 2024 Día del amor y la amistad 
04.10. 2024 Jornada pedagógica con docentes 
Del 14 al 18 de octubre. Semana de la salud
Se desarrolló una estrategia de motivación desde la coordinación de desarrollo humano segunda división 
</t>
  </si>
  <si>
    <t>El valor de las nominas para el 2° trimestre de la vigencia haciende a $ 6.161.994.829</t>
  </si>
  <si>
    <t>El valor de las nominas para el 2° trimestre de la vigencia haciende a $ 6.266.018.012,2</t>
  </si>
  <si>
    <t xml:space="preserve">Para la vigencia 2024 se desarrollaron los siguientes proyectos TICS:
*Plan de licenciamiento: Renovación software
*Plan de actualización de infraestructura tecnológica: Dotación de las salas de sistemas, renovación de los equipos de cómputo, implementación del ipv 6
*Plan de soporte y mantenimiento: Adecuación y soporte de la información. Tecnológica (prestaciones de servicio, soporte de mesa de ayuda, mantenimiento de impresoras, portal web, data center, screem).
Para revisar el desarrollo a detalle de estos proyectos se evidencia su gestión en las actividades específicas del plan de acción anual v. 2023.
</t>
  </si>
  <si>
    <t xml:space="preserve">Para la vigencia 2024 se desarrollaron los siguientes proyectos TICS:
*Plan de licenciamiento: Renovación software (64,2%)
*Plan de actualización de infraestructura tecnológica: Dotación de las salas de sistemas, renovación de los equipos de cómputo (22%)                                                           *Plan de soporte y mantenimiento: Adecuación y soporte de la información. Tecnológica (prestaciones de servicio, soporte de mesa de ayuda, mantenimiento de impresoras, portal web, data center, screem) (55%)
Para revisar el desarrollo a detalle de estos proyectos se evidencia su gestión en las actividades específicas del plan de acción anual v. 2023.
</t>
  </si>
  <si>
    <t xml:space="preserve">Todos los talleres y laboratorios cuentan con conexión remota, de tal manera que se pueden realizar con normalidad las actividades académicas.
Adicionalmente, a través del Cto 005 de 2024, se realiza:
1. Mantenimiento preventivo y correctivo de los centros de datos y realizar el seguimiento al correcto funcionamiento del cableado estructurado.
2. Apoyar la administración de los controladores de dominio (AD), creación y configuración de usuarios y grupos y políticas de seguridad.
</t>
  </si>
  <si>
    <t>Se cuenta con el cto 207-2024, el objetivo es culminar el documento para su posterior presentación al consejo directivo.</t>
  </si>
  <si>
    <t xml:space="preserve">Según el resultado del IDI, el avance de la Política de Seguridad Digital registra en un 77,2 sobre 100 puntos posibles. Para el fortalecimiento de la misma, se estructuró un plan de choque, el cual fue aprobado por el CIGD y dará comienzo su ejecucución a partir del mes de septiembre de la vigencia 2024. </t>
  </si>
  <si>
    <t xml:space="preserve">La parrilla de contenido se elabora con cada una de las áreas institucionales y se actualiza dependiendo de las necesidades presentadas. 
Se evidencian las actividades realizadas durante el 3° trimestre </t>
  </si>
  <si>
    <t xml:space="preserve">Según la actualización de PINAR, y las 11 actividades correspondientes a su avance, se encuentran con un avance del 57% para la vigencia 2024 - 3 ° trimestre, a esto se suma el plan de choque para fortalecimiento de la política.  </t>
  </si>
  <si>
    <t xml:space="preserve">Se han adelantado las siguientes actividades: 
*Gestión de movilidad académica entrante y saliente (72%). Se realizaron 45 movilidades, con un valor por concepto de viaticos 41.997.000 MTE por y tiquetes por 24.847.000 MTE
*Gestión de proyectos e iniciativas de cooperación nacional e internaciona (Actividades para la comunidad de apoyo para clases espejo entre otras (66%)
*Administración de las relaciones  interinstitucionales: Actividades de redes y convenios que apoyan la visibilidad nacional e internacional de la ETITC. (80%), Se realizaron 3 convenios de carácter nacional: Cosejo prof nacional de ingeniería, Coperación nacional iberoamericana, Universidad Tecnológica de Pereira </t>
  </si>
  <si>
    <t>Este proyecto no ha tenido avance, se proyecta su articulación con el PDI  2025 - 2032</t>
  </si>
  <si>
    <t>Con la ejecución del Cto 302 de 2022 se ejecuto el objeto contractual "Realizar los estudios técnicos
estructurales, arquitectónicos, de redes, de uso y de contexto c(económico, social, ambiental, legal, histórico) para definir la viabilidad de uso de los bienes inmuebles (casa y edificio) de la Escuela Tecnológica Instituto Técnico Central ubicados en la Calle 18 no. 13 - 01 de la ciudad de Bogotá". Lo cual permitió determinar el posible aprovechamiento del la sede cl 18. Se menciona que debido al estado estructural las edificaciones no son sujetas a un 
reforzamiento estructural y deben ser demolidas de acuerdo con el incumplimiento de la NSR-10.</t>
  </si>
  <si>
    <t xml:space="preserve">Durante el mes de septiembre se desarrollaron actividades de mantenimiento, cambio de chapas y adecuación del archivo general en la sede calle 18. </t>
  </si>
  <si>
    <t>Se realizó el envió de plan de mantenimiento con información base de nuevas sedes para la vigencia 2024, y su inclusión dentro del documento de modelo de gestión de administración de inmuebles</t>
  </si>
  <si>
    <t xml:space="preserve">En el marco de la ejecución del plan de intervención de instalaciones en comodato, durante el 3° trimestre se han apoyado las siguientes actividades: Realización de los estudios previos la gerencia integral del proyecto Guaymaral . Estudios previos para el mentenimeitno sedes Funza y Guaymaral, Se realizan los estudios previos para la adquisición de insumos para las sedes.  Se realizó la entrega de materiales y adecuaciones (2 aulas y 2 consultorios Jurídicos) en los meses de agosto y septiembre en lla sede Tintal. </t>
  </si>
  <si>
    <t xml:space="preserve">Durante los meses de abril a junio, e realizaron 191 ordenes de trabajo; las cuales ha apoyado al mantenimiento y activdades de intervención, para el adecuado funcionamiento de las intalaciones de la ETITC. </t>
  </si>
  <si>
    <t xml:space="preserve">El pran fue formulado y se encuentra en su implementación, este instrumento es revisado y constantemente actualizado por la Vicerrectoría Administrativa y Financiera. </t>
  </si>
  <si>
    <t>La meta estratégica se encuentra en el mismo estado reportado al 30 de junio de 2024</t>
  </si>
  <si>
    <t xml:space="preserve">Alcance
Las aulas virtuales impactarán principalmente a los primeros semestres de los programas nuevos en modalidad a distancia: Ingeniera Agrícola, Energías Renovables y Ambiental, que incluyen un total de 26 asignaturas. Además, algunas asignaturas comunes, como inglés, también serán incluidas en esta transformación, aunque ya cuentan con un soporte digital propio.
Ambientes virtuales de aprendizaje proyectados
Se proyectaron ambientes virtuales para los primeros semestres de cada programa nuevo bajo el modelo de educación a distancia. Esto incluye un total de 26 asignaturas. Teniendo en cuenta que en cada curso se planificaron tres guías de aprendizaje y múltiples recursos interactivos, evaluativos y dinámicos para ser gestionados en la plataforma Moodle.
El proyecto a la fecha el proyecto tiene un 50.3% de ejecución, lo que refleja un avance sustancial en la construcción de guías y el desarrollo de cursos en Moodle.
Ambientes virtuales de aprendizaje realizados: 
A la fecha, se han completado 12 cursos, los cuales ya están construidos en la plataforma Moodle y en proceso de ajustes finales para su implementación. También se han entregado 6 guías de aprendizaje al área de publicaciones, mientras que otras 4 guías están en proceso de revisión por pares académicos. Esto representa un avance significativo, aunque la disponibilidad limitada de los docentes ha ralentizado el progreso en algunos casos.
Docentes capacitados: hasta el momento, 21 docentes han sido capacitados para diseñar y gestionar ambientes virtuales de aprendizaje. Además, 46 docentes iniciaron su capacitación el 8 de octubre, lo cual refuerza nuestro compromiso con la formación continua del equipo académico.
</t>
  </si>
  <si>
    <t xml:space="preserve">La escuela participó en la feria EDUTECHNIA el proximo 21 al 23 de agosto y la  feria internacional de la industria Bogotá para el mes de septiembre. Las proximas ferias que vienen donde la escuela quiere participar son expoestudiante en el mes de  Octubre 29, 30, 31 y 1 de noviembre. y participacipacion de FILBO  en el 2025. Se realizó un convenio con el IBTI para qué al ingresar a los PES, entrarían a procesos avanzados técnicos (3° trimestre acorde a procesos de homologación). 
Se realizó un convenio con CENTRO DE CAPACITACIÓN Y DE PROMOCIÓN POPULAR JUAN BOSCO OBRERO, y todos los programas de la ETITC.
</t>
  </si>
  <si>
    <t xml:space="preserve">Se realizó una Jorcando pedagógica del 4 de octubre. taller por grados, académico
Se realizó una primera entrega de la actualización del PEI el 06 de agosto de 2024. 
El equipo de dirección del IBTI presentó el 13 de agosto un avance un 60% de avance en la actulización del PEI.  
</t>
  </si>
  <si>
    <t xml:space="preserve">En el marco de la mata estrategica, se han realizado las siguientes actividades: 
22 de septiembre, Aplicación de pruebas 
2 de octubre, resultados
21 de octubre. Entrevistas. 
Se cuenta como resultado de estudiantes que pasan a fase de entrevistas: 
6° 266 y  7° 27. 
</t>
  </si>
  <si>
    <t xml:space="preserve">50,4% de la población estudiantil participó en servicios de Bienestar Universitario.  (1831 estudiantes particiapantes /3631 matriculados)
1813 estudiantes en 4840 participaciones.
608 de "Otros" usuarios en 1036 participaciones.
https://itceduco-my.sharepoint.com/personal/auxbienestar_itc_edu_co/Documents/BIENESTAR 2024/../../../../:x:/g/personal/estadisticabienestar_itc_edu_co/ESCXmkIcO_dMiYTWAbuX8Q8BqS-pPsvs40CRXB2xESNY-w?e=Qya7FS
</t>
  </si>
  <si>
    <t xml:space="preserve">Para el 3° trimestre de la vigencia el 53,6% de la población estudiantil participó en servicios de Bienestar Universitario.  (1946 estudiantes particiapantes /3631 matriculados)
</t>
  </si>
  <si>
    <t xml:space="preserve">83% de los estudiantes caracterizados al 2024-2 ( 3159 estudiantes / 3794 matriculados 2024-2)
Alertas académicas primer corte:
429 estudiantes en riesgo crítico. Promedio  materias inferior 1.49
331 estudiantes en riesgo alto. Promedio  materias inferior 2.49
Alertas tempranas  caracterización 2024-2.
57 estudiantes en riesgo crítico
141 estudiantes en riesgo alto.   En los meses de julio a septiembre se realizaron 585 apoyos a 2307 estudantes, de los cuales 361 fueron de manera idividual y 224 de forma grupal.
</t>
  </si>
  <si>
    <t xml:space="preserve">Se estructuró y presentó ante ATENEA un proyecto, para la promoción de la Formación artistica y cultural.  Esta meta estrategica se proyecta ser articulada con el PDI 2025-2032. </t>
  </si>
  <si>
    <t xml:space="preserve">En los meses de julio a septiembre se realizaron 253 apoyos:    
• ASESORÍAS ACADÈMICAS:	159 apoyos a 49 estudiantes.
• APOYO PERSONAL:  49 apoyos a 8 estudiantes.
• DIAGNÓSTICOS PROCESOS DE APRENDIZAJE: 8 apoyos a 7 estudiantes.
• GIMNASIA CEREBRAL: 14 apoyos a 6 estudiantes.
• AJUSTES RAZONABLES: 14 apoyos a 6 estudiantes.
• ASESORÍAS: 1 apoyo a 1 estudiante.
• ASESORÍA PROCESOS DE APRENDIZAJE: 1 apoyo a 1 estudiante.
y 97 apoyos grupales en las siguientes actividades:
PREPARA TU MENTE CONSIENTEMENTE	 31estudiantes	
JUEGA A APRENDER	20	20 estudiantes
VOLANDO CON CREA TINTAL	19	estudiantes
VUELA CON CREA CENTRO	24	estudiantes
PRéSTAMO MATERIAL DIDáCTICO	 3 estudiantes
</t>
  </si>
  <si>
    <t xml:space="preserve">Desde la Vicerrectoría de Investigación se menciona que aún no se cumplido el tiempo mínimo para radicar los documentos ante MinCiencias (3 años fiscales), esto como conclusión de la reunión realizada con MinCiencias del 18 de abril, sin embargo, la gestión fue realizada según lo requerido por el indicador de la meta. </t>
  </si>
  <si>
    <t xml:space="preserve">La gestión de esta meta finalizó con lo reportado al 30 de junio </t>
  </si>
  <si>
    <t xml:space="preserve">En el marco del  Programa de fortalecimiento de grupos de investigación y ampliación de las modalidades de investigación, se desarrollaron las siguientes actividades: la convocatoria  interna semilleros de investigación, se realizó del 5 al 20 de agosto de 2024, en la cual se inscribieron 390 estudiantes distribuidos entre 30 semilleros de investigación de la ETITC 2024-2.         Encuentro Nodo Bogotá RedColsi, Se inscribieron 25 proyectos, el cual será dearrollado el 28, 29 y 30 de agosto.        a- Convocatoria N° 15-2024  Se hizo revisión de pares externos y el inicio de siete proyectos.                                                             Plan Categorización Grupos de Investigación. Se cuenta con el desarrollo adecuado del cronograma previsto para la actividad. En el marco de la convocatoria 957 de 2024 se amplió el plazo para revisión y aval de producción registrada en GrupLac de Minciencias, ver comunicado
Convocatoria 957 Minciencias - Actualización </t>
  </si>
  <si>
    <t>Se adelanta el proceso contractual para contar con un profesional que apoye las actividades concernientes a la patente. La patente cuenta con los documento requeridos para la participación en el concuso OUTSUMMIT 2024 DEL OPEN INNOVATION &amp; INVERSOR SUMMIT COLOMBIA (12 y 13 de noviembre)</t>
  </si>
  <si>
    <t>Dentro de la implementación del programa Incubadora tecnológica. Durante el 4° trimestre de la vigencia se desarrollará una nueva convocatoría para el registro de obras susceptibles de protección por mecanismos de propiedad intelectual</t>
  </si>
  <si>
    <t>Se han adelantado la organización del sitio web y se realizó el estudio bibliometrico</t>
  </si>
  <si>
    <t>Se han desarrollado las siguientes actividades: Los cuadernos ETITC se encuentran en diagramación (18). Se proyecta una totalidad del 20 para la v. 2024.                            Para la edición 23 de la revista lectras se procede en las siguientes actividades: Revisión de editorial, pares evaluadores y corrección de estilo</t>
  </si>
  <si>
    <t>Para el 3° trimestre se realizaron acercamiento y visita con las empresas: Azulk (26-08-2024), BL Representaciones (23-09-2024), Electude (11-09-2024) Automas (23-09-2024).</t>
  </si>
  <si>
    <t xml:space="preserve">La actividad continua en el mismo avance reportado al 30 de junio </t>
  </si>
  <si>
    <t xml:space="preserve">En cuanto a las actividades: Realizar gestión con fundaciones para cualificación, el convenio gestionado se encuentra en proceso de aprobación y firma. </t>
  </si>
  <si>
    <t xml:space="preserve">Se da continuidad a la gestión con las fundaciones: Fundasol y She is. Se dio continuidad a la gestión para el desarrollo y firma de convenio marco con la fundación. </t>
  </si>
  <si>
    <t xml:space="preserve">3. Se proyecta realizar un curso de Empleabilidad y emprendimiento con FUNDASOL 126. Formación virtual: 30 de octubre, 6, 13 y 20 de noviembre. </t>
  </si>
  <si>
    <t xml:space="preserve">La implementación de la política ambiental se fundamenta en la implementación de los 6 programas ambientales:
USO EFICIENTE DE AGUA:
Según el seguimiento al consumo de agua potable, tomando como fuente de información las facturas emitidas por la EAAB de seis cuentas contrato activas, se observa una disminución del 81% de consumo de agua potable comparando los periodos entre enero y septiembre de 2023 vs 2024, teniendo un consumo de la vigencia anterior de 75795 metros cúbicos, mientras que para la vigencia actual se tiene un consumo de 1465 metros cúbicos.
USO EFICIENTE DE ENERGIA. Revisar meta 58.
USO EFICIENTE DE PAPEL. Revisar meta 59.
GESTIÓN INTEGRAL DE RESIDUOS: Revisar meta 60.
CONTROL DE EMISIONES ADMOSFERICAS Y PUBLICIDAD EXTERIOR VISUAL: El programa es obsoleto y se retirará de los programas ambientales.
PRATICAS SOSTENIBLES: Estás se encuentran inmersas en cada uno de los anteriores programas. 
</t>
  </si>
  <si>
    <t>Se desarrollo la sesión de la CÁTEDRA ETITC: CRISIS DEL AGUA, con la participación de el Dr. Gustavo Correa Assmus
#CátedraETITC 🔴 ¿Crisis del agua?.   hace 5 semanas, dicha sesión cuenta con 7,3 mil reproducciones</t>
  </si>
  <si>
    <t xml:space="preserve">Se hace seguimiento al consumo de energía eléctrica con los datos disponibles a la fecha que se obtienen de la facturación del servicio suministrado por ENEL. Se observa una disminución entre junio y julio de 2024 y un incremento del consumo en el mes de agosto, esto asociado al periodo de naciones de estudiantes y docentes en mitad de año. Sin embargo, en el mes de agosto se observa un pico de 58710 kWh. 
Comparando el periodo comprendido entre enero y septiembre de 2023 vs 2024 se observa una disminución en el consumo de energía eléctrica de un 0,49%. De manera acumulativa y con relación al año base 2019, se evidencia una reducción en el consumo de energía del 6,1 %. 
</t>
  </si>
  <si>
    <t xml:space="preserve">Se han desarollado las siguientes estrategias: Sencibilización a comunidad educativa (docentes, estudiantes), parte administrativa.     Control en la compra de insumos de papel o sus derivados. </t>
  </si>
  <si>
    <t xml:space="preserve">El avance de esta actividad continua en lo reportado al 30 de junio. </t>
  </si>
  <si>
    <t>Se gestiona desarrolla el Cto 331 - 2023  "CONTRATO LLAVE EN MANO PARA AUTOMATIZAR Y CONTROLAR LAS VARIABLES AMBIENTALES MEDIANTE LA APLICACIÓN DE TECNOLÓGIA IOT (Internet Of Things ); REALIDAD VIRTUAL Y TECNOLÓGIA 4.0 DE LOS LABORATORIOS PARA LA SIEMBRA DE AGRICULTURA PERIURBANA DE PRECISIÓN Y ACUAPONIA QUE HARÁN PARTE DE LA VICERRECTORÍA DE INVESTIGACIÓN, EXTENSIÓN Y TRANSFERENCIA Y EL ÁREA DE TALLERES Y LABORATORIOS DE LA ESCUELATECNOLÓGICA INSTITUTO TÉCNICO CENTRAL".</t>
  </si>
  <si>
    <t xml:space="preserve">Referente al proyecto "Compasteras ETITC", las 3 composteras fueron compradas. Se gestiona la logistica para la puesta en marcha del proyecto. </t>
  </si>
  <si>
    <t>Se prorrogaron los contratos interadministrativos hasta el 30 de diciembre de 2024. 
Contrato 225 de 2020: avance 60,56% de ejecución. Se encuentra en la etapa de construcción del reforzamiento estructural. 
Contrato 320 de 2022: Avance del 78,42%. Se ejecuta la etapa de construcción.
Del 50% se ha alcanzado un 80%. Se recibieron nuevos requerimientos para: Talleres y laboratorios, salones de clase. Se requiere realizar "GERENCIA INTEGRAL PARA LA PLANEACIÓN, DIRECCIÓN, ORGANIZACIÓN, DESARROLLO Y EJECUCIÓN DE LA OBRA DE ACABADOS ORIENTADA A LA CONSERVACIÓN Y PRESERVACIÓN DEL INMUEBLE DECLARADO BIEN DE INTERÉS CULTURAL (BIC), ASÍ COMO PARA EL DISEÑO E IMPLEMENTACIÓN DE REDES TÉCNICAS, INCLUYENDO ELÉCTRICAS, DE VOZ Y DATOS, NEUMÁTICAS, HIDRÁULICAS Y CONTRA INCENDIOS, NECESARIAS PARA EL FUNCIONAMIENTO INTEGRAL DE LOS EDIFICIOS F, G Y H DE LA SEDE CENTRAL DE LA ESCUELA TECNOLÓGICA INSTITUTO TÉCNICO CENTRAL".  CDP No. 29224 por $4.118.865.973,46 de recursos nación y $662.946.243,74 de recursos propios para un total de $4.781.812.217,20
Se cuenta con un avance general de la meta estrategica en un 81,2%</t>
  </si>
  <si>
    <t>Esta actividad finalizó con lo reportado al 30 de junio.</t>
  </si>
  <si>
    <t>Esta meta estratégica no sera cumplida en la presente vigencia, se proyecta su articulación con el PDI 2025- 2032</t>
  </si>
  <si>
    <t xml:space="preserve">Optimización de la oferta de parqueaderos en la sede central.
La reorganizar los parqueaderos carros y motos: Esta actividad se desarrollará mediante el personal del área durante el mes de agosto. </t>
  </si>
  <si>
    <t xml:space="preserve">Se ejecutó el contrato 291-2022 para la adecuación del parqueadero y fabricación e instalación del prototipo de bioconstrucción para el manejo y almacenamiento de residuos de la escuela tecnológica instituto técnico central.
En este sentido se obtuvieron como productos: 
Mantenimiento del parqueadero de la calle 15, (carros y motos), Remoción de tierras, Reorganización de los parqueaderos vehiculares. 
Para la adecuación de la bici parqueaderos se ejecutó el contrato 316 de 2022, para la fabricación e instalación módulos para bici-parqueaderos de la ETITC. Frente a esto se obtuvieron como productos: Adecuación de los cimientos para la instalación de 16 bici parqueaderos para la sede Tintal y la sede centro.
La reorganizar los parqueaderos carros y motos: Esta actividad se desarrollará mediante el personal del área durante el mes de agosto. </t>
  </si>
  <si>
    <t>El suministro de materiales, herramientas y equipos para el mantenimiento locativo finalizó con la orden de compra 11436 con un avance del 100%. Se realizó el envió del nuevo estudio previo para la adquisición de insumos durante el mes de octubre.</t>
  </si>
  <si>
    <t>(ME 59) Porcentaje de implementación del programa racionalización de consumo de papel</t>
  </si>
  <si>
    <t xml:space="preserve">Rectoría </t>
  </si>
  <si>
    <t xml:space="preserve">Vicerrectoría Académica </t>
  </si>
  <si>
    <t>Vicerrectoría Administrativa y Financiera</t>
  </si>
  <si>
    <t>Vicerrectoría de Investigación Extensión y Transferencia</t>
  </si>
  <si>
    <t>Desde autoevaluación se evidencia que, se realiza una revisión profunda a las mayas curriculares de las 3 ingenierías, con el objetivo de integrar conceptos de calidad internacional, en la que se plantea una modificación en la duración en semestres de los programas y el paso de ciclos articulados por ciclos propedéuticos a programas profesionales terminales.  Se menciona que según los requerimientos de las 9 condiciones a cumplir para el registro calificado de programas académicos, se cuenta con un cumplimiento en los 3 programas de las condiciones de la 1 a la 4. El cronograma de actividades se modificará según lo concertado en el Consejo Académico del 5 de noviembre.</t>
  </si>
  <si>
    <t>De los 6 productos, se cuenta con los registros calificados de 2: Especialización tecnológica en diseño y gestión en sistemas para dispositivos para internet de las cosas y la Especialización en seguridad industrial y salud en el trabajo.</t>
  </si>
  <si>
    <t xml:space="preserve">Actualmente la ETITC, cuenta con los siguientes convenios: 
Convenio tomas carrasquilla. (Facultad de sistemas) 
Convenio Marco con la comunidad Don Juan Bosco. Electromecánica y procesos Industriales. (Articulación y homologación de asignaturas), 
</t>
  </si>
  <si>
    <t>Análisis  - OCT - DIC 2024</t>
  </si>
  <si>
    <t xml:space="preserve">AVANCE POR EJE </t>
  </si>
  <si>
    <t>AVANCE POR DEPENDENCIA</t>
  </si>
  <si>
    <t>4° SEGUIMIENTO AL PDI 2021 - 2024</t>
  </si>
  <si>
    <t>BALANCE GENERAL 2021 - 2024 4° TRIMESTRE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</si>
</sst>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_-;\-&quot;$&quot;\ * #,##0_-;_-&quot;$&quot;\ * &quot;-&quot;??_-;_-@_-"/>
    <numFmt numFmtId="165" formatCode="yyyy\-mm\-dd;@"/>
    <numFmt numFmtId="166" formatCode="_-[$$-2C0A]\ * #,##0_-;\-[$$-2C0A]\ * #,##0_-;_-[$$-2C0A]\ * &quot;-&quot;??_-;_-@_-"/>
    <numFmt numFmtId="167" formatCode="0.0"/>
    <numFmt numFmtId="168" formatCode="0.0%"/>
    <numFmt numFmtId="169" formatCode="#,##0.0"/>
    <numFmt numFmtId="170" formatCode="#,##0.000"/>
  </numFmts>
  <fonts count="52" x14ac:knownFonts="1">
    <font>
      <sz val="11"/>
      <color theme="1"/>
      <name val="Calibri"/>
      <family val="2"/>
      <scheme val="minor"/>
    </font>
    <font>
      <sz val="11"/>
      <color theme="1"/>
      <name val="Calibri"/>
      <family val="2"/>
      <scheme val="minor"/>
    </font>
    <font>
      <b/>
      <sz val="22"/>
      <color theme="0"/>
      <name val="Calibri"/>
      <family val="2"/>
    </font>
    <font>
      <b/>
      <sz val="11"/>
      <color theme="0"/>
      <name val="Calibri"/>
      <family val="2"/>
    </font>
    <font>
      <sz val="12"/>
      <color theme="1"/>
      <name val="Arial Narrow"/>
      <family val="2"/>
    </font>
    <font>
      <b/>
      <sz val="12"/>
      <color theme="1"/>
      <name val="Arial Narrow"/>
      <family val="2"/>
    </font>
    <font>
      <sz val="12"/>
      <name val="Arial Narrow"/>
      <family val="2"/>
    </font>
    <font>
      <b/>
      <sz val="12"/>
      <name val="Arial Narrow"/>
      <family val="2"/>
    </font>
    <font>
      <sz val="10"/>
      <name val="Arial"/>
      <family val="2"/>
    </font>
    <font>
      <b/>
      <sz val="9"/>
      <color indexed="81"/>
      <name val="Tahoma"/>
      <family val="2"/>
    </font>
    <font>
      <sz val="9"/>
      <color indexed="81"/>
      <name val="Tahoma"/>
      <family val="2"/>
    </font>
    <font>
      <sz val="12"/>
      <color theme="1"/>
      <name val="Calibri Light"/>
      <family val="2"/>
      <scheme val="major"/>
    </font>
    <font>
      <b/>
      <sz val="12"/>
      <color theme="1"/>
      <name val="Calibri Light"/>
      <family val="2"/>
      <scheme val="major"/>
    </font>
    <font>
      <sz val="10"/>
      <name val="Calibri Light"/>
      <family val="2"/>
      <scheme val="major"/>
    </font>
    <font>
      <sz val="11"/>
      <color theme="1"/>
      <name val="Calibri Light"/>
      <family val="2"/>
      <scheme val="major"/>
    </font>
    <font>
      <sz val="12"/>
      <name val="Calibri Light"/>
      <family val="2"/>
      <scheme val="major"/>
    </font>
    <font>
      <b/>
      <sz val="12"/>
      <name val="Calibri Light"/>
      <family val="2"/>
      <scheme val="major"/>
    </font>
    <font>
      <sz val="11"/>
      <name val="Calibri Light"/>
      <family val="2"/>
      <scheme val="major"/>
    </font>
    <font>
      <sz val="12"/>
      <color rgb="FFFF0000"/>
      <name val="Calibri Light"/>
      <family val="2"/>
      <scheme val="major"/>
    </font>
    <font>
      <sz val="12"/>
      <color rgb="FF000000"/>
      <name val="Calibri Light"/>
      <family val="2"/>
      <scheme val="major"/>
    </font>
    <font>
      <sz val="11"/>
      <color rgb="FF000000"/>
      <name val="Calibri Light"/>
      <family val="2"/>
      <scheme val="major"/>
    </font>
    <font>
      <strike/>
      <sz val="12"/>
      <name val="Calibri Light"/>
      <family val="2"/>
      <scheme val="major"/>
    </font>
    <font>
      <sz val="10"/>
      <name val="Calibri"/>
      <family val="2"/>
      <scheme val="minor"/>
    </font>
    <font>
      <b/>
      <sz val="10"/>
      <name val="Calibri"/>
      <family val="2"/>
      <scheme val="minor"/>
    </font>
    <font>
      <sz val="10"/>
      <color rgb="FF000000"/>
      <name val="Arial"/>
      <family val="2"/>
    </font>
    <font>
      <sz val="10"/>
      <color theme="1"/>
      <name val="Arial"/>
      <family val="2"/>
    </font>
    <font>
      <sz val="10"/>
      <color theme="1"/>
      <name val="Verdana"/>
      <family val="2"/>
    </font>
    <font>
      <sz val="9"/>
      <name val="Calibri"/>
      <family val="2"/>
      <scheme val="minor"/>
    </font>
    <font>
      <b/>
      <sz val="9"/>
      <name val="Calibri"/>
      <family val="2"/>
      <scheme val="minor"/>
    </font>
    <font>
      <b/>
      <sz val="9"/>
      <color theme="1"/>
      <name val="Arial"/>
      <family val="2"/>
    </font>
    <font>
      <sz val="9"/>
      <color theme="1"/>
      <name val="Arial"/>
      <family val="2"/>
    </font>
    <font>
      <b/>
      <sz val="11"/>
      <color theme="1"/>
      <name val="Calibri Light"/>
      <family val="2"/>
      <scheme val="major"/>
    </font>
    <font>
      <b/>
      <sz val="14"/>
      <color theme="0"/>
      <name val="Calibri"/>
      <family val="2"/>
    </font>
    <font>
      <sz val="11"/>
      <color theme="1"/>
      <name val="Calibri"/>
      <family val="2"/>
    </font>
    <font>
      <b/>
      <sz val="16"/>
      <color theme="0"/>
      <name val="Calibri"/>
      <family val="2"/>
    </font>
    <font>
      <b/>
      <sz val="11"/>
      <color theme="1"/>
      <name val="Calibri"/>
      <family val="2"/>
      <scheme val="minor"/>
    </font>
    <font>
      <sz val="11"/>
      <color theme="0"/>
      <name val="Calibri"/>
      <family val="2"/>
      <scheme val="minor"/>
    </font>
    <font>
      <sz val="9"/>
      <color theme="1"/>
      <name val="Calibri"/>
      <family val="2"/>
      <scheme val="minor"/>
    </font>
    <font>
      <sz val="12"/>
      <color theme="1"/>
      <name val="Calibri"/>
      <family val="2"/>
      <scheme val="minor"/>
    </font>
    <font>
      <sz val="12"/>
      <name val="Calibri"/>
      <family val="2"/>
      <scheme val="minor"/>
    </font>
    <font>
      <u/>
      <sz val="12"/>
      <name val="Calibri"/>
      <family val="2"/>
      <scheme val="minor"/>
    </font>
    <font>
      <u/>
      <sz val="12"/>
      <color theme="1"/>
      <name val="Calibri"/>
      <family val="2"/>
      <scheme val="minor"/>
    </font>
    <font>
      <sz val="12"/>
      <color indexed="53"/>
      <name val="Calibri"/>
      <family val="2"/>
      <scheme val="minor"/>
    </font>
    <font>
      <sz val="12"/>
      <color indexed="8"/>
      <name val="Calibri"/>
      <family val="2"/>
      <scheme val="minor"/>
    </font>
    <font>
      <i/>
      <sz val="12"/>
      <color indexed="53"/>
      <name val="Calibri"/>
      <family val="2"/>
      <scheme val="minor"/>
    </font>
    <font>
      <strike/>
      <sz val="12"/>
      <name val="Calibri"/>
      <family val="2"/>
      <scheme val="minor"/>
    </font>
    <font>
      <sz val="12"/>
      <color rgb="FF000000"/>
      <name val="Calibri"/>
      <family val="2"/>
      <scheme val="minor"/>
    </font>
    <font>
      <b/>
      <sz val="12"/>
      <color theme="0"/>
      <name val="Calibri"/>
      <family val="2"/>
      <scheme val="minor"/>
    </font>
    <font>
      <b/>
      <sz val="12"/>
      <color indexed="8"/>
      <name val="Calibri"/>
      <family val="2"/>
      <scheme val="minor"/>
    </font>
    <font>
      <b/>
      <sz val="12"/>
      <color theme="1"/>
      <name val="Calibri"/>
      <family val="2"/>
      <scheme val="minor"/>
    </font>
    <font>
      <sz val="12"/>
      <color rgb="FF0070C0"/>
      <name val="Calibri"/>
      <family val="2"/>
      <scheme val="minor"/>
    </font>
    <font>
      <b/>
      <sz val="14"/>
      <color rgb="FF002060"/>
      <name val="Calibri"/>
      <family val="2"/>
      <scheme val="minor"/>
    </font>
  </fonts>
  <fills count="21">
    <fill>
      <patternFill patternType="none"/>
    </fill>
    <fill>
      <patternFill patternType="gray125"/>
    </fill>
    <fill>
      <patternFill patternType="solid">
        <fgColor rgb="FF0070C0"/>
        <bgColor indexed="64"/>
      </patternFill>
    </fill>
    <fill>
      <patternFill patternType="solid">
        <fgColor rgb="FF002060"/>
        <bgColor indexed="64"/>
      </patternFill>
    </fill>
    <fill>
      <patternFill patternType="solid">
        <fgColor theme="2" tint="-0.499984740745262"/>
        <bgColor indexed="64"/>
      </patternFill>
    </fill>
    <fill>
      <patternFill patternType="solid">
        <fgColor theme="0"/>
        <bgColor indexed="64"/>
      </patternFill>
    </fill>
    <fill>
      <patternFill patternType="solid">
        <fgColor theme="2" tint="-9.9978637043366805E-2"/>
        <bgColor indexed="64"/>
      </patternFill>
    </fill>
    <fill>
      <patternFill patternType="solid">
        <fgColor theme="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tint="0.59999389629810485"/>
        <bgColor indexed="8"/>
      </patternFill>
    </fill>
    <fill>
      <patternFill patternType="solid">
        <fgColor rgb="FF66CC00"/>
        <bgColor rgb="FF000000"/>
      </patternFill>
    </fill>
    <fill>
      <patternFill patternType="solid">
        <fgColor theme="4" tint="0.79998168889431442"/>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FF0000"/>
        <bgColor rgb="FF000000"/>
      </patternFill>
    </fill>
    <fill>
      <patternFill patternType="solid">
        <fgColor rgb="FFFFFF00"/>
        <bgColor rgb="FF000000"/>
      </patternFill>
    </fill>
    <fill>
      <patternFill patternType="solid">
        <fgColor theme="0" tint="-0.249977111117893"/>
        <bgColor indexed="64"/>
      </patternFill>
    </fill>
    <fill>
      <patternFill patternType="solid">
        <fgColor theme="7" tint="0.79998168889431442"/>
        <bgColor indexed="64"/>
      </patternFill>
    </fill>
    <fill>
      <patternFill patternType="solid">
        <fgColor theme="6" tint="0.79998168889431442"/>
        <bgColor indexed="64"/>
      </patternFill>
    </fill>
  </fills>
  <borders count="28">
    <border>
      <left/>
      <right/>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indexed="64"/>
      </top>
      <bottom style="medium">
        <color indexed="64"/>
      </bottom>
      <diagonal/>
    </border>
    <border>
      <left style="thin">
        <color indexed="64"/>
      </left>
      <right style="thin">
        <color indexed="64"/>
      </right>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8"/>
      </left>
      <right/>
      <top style="thin">
        <color indexed="8"/>
      </top>
      <bottom style="thin">
        <color indexed="8"/>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right style="thin">
        <color indexed="64"/>
      </right>
      <top style="thin">
        <color indexed="64"/>
      </top>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64"/>
      </top>
      <bottom style="thin">
        <color indexed="8"/>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s>
  <cellStyleXfs count="11">
    <xf numFmtId="0" fontId="0" fillId="0" borderId="0"/>
    <xf numFmtId="44" fontId="1"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8" fillId="0" borderId="0" applyFill="0"/>
    <xf numFmtId="0" fontId="8" fillId="0" borderId="0"/>
    <xf numFmtId="0" fontId="1" fillId="0" borderId="0"/>
    <xf numFmtId="42" fontId="1" fillId="0" borderId="0" applyFont="0" applyFill="0" applyBorder="0" applyAlignment="0" applyProtection="0"/>
    <xf numFmtId="49" fontId="26" fillId="0" borderId="0" applyFill="0" applyBorder="0" applyProtection="0">
      <alignment horizontal="left" vertical="center"/>
    </xf>
    <xf numFmtId="44" fontId="1" fillId="0" borderId="0" applyFont="0" applyFill="0" applyBorder="0" applyAlignment="0" applyProtection="0"/>
    <xf numFmtId="9" fontId="1" fillId="0" borderId="0" applyFont="0" applyFill="0" applyBorder="0" applyAlignment="0" applyProtection="0"/>
  </cellStyleXfs>
  <cellXfs count="282">
    <xf numFmtId="0" fontId="0" fillId="0" borderId="0" xfId="0"/>
    <xf numFmtId="0" fontId="0" fillId="0" borderId="0" xfId="0" applyAlignment="1">
      <alignment wrapText="1"/>
    </xf>
    <xf numFmtId="0" fontId="0" fillId="0" borderId="0" xfId="0" applyAlignment="1">
      <alignment horizontal="left" vertical="top" wrapText="1"/>
    </xf>
    <xf numFmtId="0" fontId="0" fillId="2" borderId="1" xfId="0" applyFill="1" applyBorder="1" applyAlignment="1" applyProtection="1">
      <alignment horizontal="center" vertical="center" wrapText="1"/>
    </xf>
    <xf numFmtId="0" fontId="0" fillId="0" borderId="0" xfId="0" applyAlignment="1">
      <alignment horizontal="center" vertical="center" wrapText="1"/>
    </xf>
    <xf numFmtId="0" fontId="3" fillId="4" borderId="3" xfId="0" applyFont="1" applyFill="1" applyBorder="1" applyAlignment="1" applyProtection="1">
      <alignment horizontal="center" vertical="center" wrapText="1"/>
    </xf>
    <xf numFmtId="0" fontId="0" fillId="0" borderId="0" xfId="0" applyAlignment="1">
      <alignment horizontal="left" vertical="center" wrapText="1"/>
    </xf>
    <xf numFmtId="0" fontId="3" fillId="4" borderId="3" xfId="0" applyFont="1" applyFill="1" applyBorder="1" applyAlignment="1" applyProtection="1">
      <alignment horizontal="left" vertical="center" wrapText="1"/>
    </xf>
    <xf numFmtId="0" fontId="0" fillId="0" borderId="0" xfId="0" applyAlignment="1">
      <alignment horizontal="center" vertical="center"/>
    </xf>
    <xf numFmtId="0" fontId="0" fillId="0" borderId="0" xfId="0" applyAlignment="1">
      <alignment horizontal="left" vertical="top"/>
    </xf>
    <xf numFmtId="0" fontId="0" fillId="5" borderId="0" xfId="0" applyFill="1" applyAlignment="1">
      <alignment horizontal="left" vertical="top" wrapText="1"/>
    </xf>
    <xf numFmtId="0" fontId="3" fillId="4" borderId="5" xfId="0"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3" fillId="4" borderId="0" xfId="0" applyFont="1" applyFill="1" applyBorder="1" applyAlignment="1" applyProtection="1">
      <alignment horizontal="left" vertical="center" wrapText="1"/>
    </xf>
    <xf numFmtId="164" fontId="0" fillId="0" borderId="0" xfId="1" applyNumberFormat="1" applyFont="1" applyAlignment="1">
      <alignment horizontal="left" vertical="top" wrapText="1"/>
    </xf>
    <xf numFmtId="164" fontId="0" fillId="0" borderId="0" xfId="1" applyNumberFormat="1" applyFont="1" applyAlignment="1">
      <alignment horizontal="center" vertical="center"/>
    </xf>
    <xf numFmtId="164" fontId="3" fillId="4" borderId="3" xfId="1" applyNumberFormat="1" applyFont="1" applyFill="1" applyBorder="1" applyAlignment="1" applyProtection="1">
      <alignment horizontal="center" vertical="center" wrapText="1"/>
    </xf>
    <xf numFmtId="164" fontId="3" fillId="4" borderId="0" xfId="1" applyNumberFormat="1" applyFont="1" applyFill="1" applyBorder="1" applyAlignment="1" applyProtection="1">
      <alignment horizontal="center" vertical="center" wrapText="1"/>
    </xf>
    <xf numFmtId="0" fontId="19" fillId="0" borderId="4" xfId="4" applyFont="1" applyFill="1" applyBorder="1" applyAlignment="1">
      <alignment horizontal="left" vertical="top" wrapText="1"/>
    </xf>
    <xf numFmtId="165" fontId="15" fillId="5" borderId="4" xfId="0" applyNumberFormat="1" applyFont="1" applyFill="1" applyBorder="1" applyAlignment="1">
      <alignment horizontal="left" vertical="top" wrapText="1"/>
    </xf>
    <xf numFmtId="0" fontId="15" fillId="0" borderId="4" xfId="4" applyFont="1" applyFill="1" applyBorder="1" applyAlignment="1">
      <alignment horizontal="left" vertical="top" wrapText="1"/>
    </xf>
    <xf numFmtId="0" fontId="15" fillId="0" borderId="4" xfId="0" applyFont="1" applyFill="1" applyBorder="1" applyAlignment="1">
      <alignment horizontal="left" vertical="top" wrapText="1"/>
    </xf>
    <xf numFmtId="0" fontId="11" fillId="0" borderId="4" xfId="0" applyFont="1" applyFill="1" applyBorder="1" applyAlignment="1">
      <alignment horizontal="left" vertical="top" wrapText="1"/>
    </xf>
    <xf numFmtId="164" fontId="11" fillId="0" borderId="4" xfId="1" applyNumberFormat="1" applyFont="1" applyFill="1" applyBorder="1" applyAlignment="1">
      <alignment horizontal="left" vertical="top" wrapText="1"/>
    </xf>
    <xf numFmtId="164" fontId="15" fillId="0" borderId="4" xfId="1" applyNumberFormat="1" applyFont="1" applyFill="1" applyBorder="1" applyAlignment="1">
      <alignment horizontal="left" vertical="top" wrapText="1"/>
    </xf>
    <xf numFmtId="0" fontId="11" fillId="0" borderId="4" xfId="0" applyFont="1" applyBorder="1" applyAlignment="1">
      <alignment horizontal="left" vertical="top" wrapText="1"/>
    </xf>
    <xf numFmtId="14" fontId="11" fillId="0" borderId="4" xfId="0" applyNumberFormat="1" applyFont="1" applyBorder="1" applyAlignment="1">
      <alignment horizontal="left" vertical="top" wrapText="1"/>
    </xf>
    <xf numFmtId="164" fontId="11" fillId="0" borderId="4" xfId="1" applyNumberFormat="1" applyFont="1" applyBorder="1" applyAlignment="1">
      <alignment horizontal="left" vertical="top" wrapText="1"/>
    </xf>
    <xf numFmtId="164" fontId="15" fillId="0" borderId="4" xfId="2" applyNumberFormat="1" applyFont="1" applyFill="1" applyBorder="1" applyAlignment="1">
      <alignment horizontal="left" vertical="top" wrapText="1"/>
    </xf>
    <xf numFmtId="0" fontId="12" fillId="5" borderId="4" xfId="0" applyFont="1" applyFill="1" applyBorder="1" applyAlignment="1">
      <alignment horizontal="left" vertical="top" wrapText="1"/>
    </xf>
    <xf numFmtId="0" fontId="16" fillId="5" borderId="4" xfId="0" applyFont="1" applyFill="1" applyBorder="1" applyAlignment="1">
      <alignment horizontal="left" vertical="top" wrapText="1"/>
    </xf>
    <xf numFmtId="14" fontId="11" fillId="5" borderId="4" xfId="0" applyNumberFormat="1" applyFont="1" applyFill="1" applyBorder="1" applyAlignment="1">
      <alignment horizontal="left" vertical="top" wrapText="1"/>
    </xf>
    <xf numFmtId="164" fontId="11" fillId="5" borderId="4" xfId="1" applyNumberFormat="1" applyFont="1"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0" borderId="4" xfId="0" quotePrefix="1" applyFont="1" applyBorder="1" applyAlignment="1">
      <alignment horizontal="left" vertical="top" wrapText="1"/>
    </xf>
    <xf numFmtId="0" fontId="22" fillId="0" borderId="4" xfId="4" applyFont="1" applyFill="1" applyBorder="1" applyAlignment="1">
      <alignment horizontal="left" vertical="top" wrapText="1"/>
    </xf>
    <xf numFmtId="164" fontId="0" fillId="0" borderId="0" xfId="1" applyNumberFormat="1" applyFont="1"/>
    <xf numFmtId="0" fontId="8" fillId="0" borderId="6" xfId="4" applyFill="1" applyBorder="1" applyAlignment="1">
      <alignment horizontal="left" vertical="top" wrapText="1"/>
    </xf>
    <xf numFmtId="0" fontId="14" fillId="5" borderId="4" xfId="0" applyFont="1" applyFill="1" applyBorder="1" applyAlignment="1">
      <alignment horizontal="left" vertical="top" wrapText="1"/>
    </xf>
    <xf numFmtId="14" fontId="14" fillId="5" borderId="4" xfId="0" applyNumberFormat="1" applyFont="1" applyFill="1" applyBorder="1" applyAlignment="1">
      <alignment horizontal="left" vertical="top" wrapText="1"/>
    </xf>
    <xf numFmtId="164" fontId="14" fillId="5" borderId="4" xfId="1" applyNumberFormat="1" applyFont="1" applyFill="1" applyBorder="1" applyAlignment="1">
      <alignment horizontal="left" vertical="top" wrapText="1"/>
    </xf>
    <xf numFmtId="0" fontId="17" fillId="5" borderId="4" xfId="0" applyFont="1" applyFill="1" applyBorder="1" applyAlignment="1">
      <alignment horizontal="left" vertical="top" wrapText="1"/>
    </xf>
    <xf numFmtId="0" fontId="20" fillId="5" borderId="4" xfId="5" applyFont="1" applyFill="1" applyBorder="1" applyAlignment="1" applyProtection="1">
      <alignment horizontal="left" vertical="top" wrapText="1"/>
      <protection locked="0"/>
    </xf>
    <xf numFmtId="166" fontId="14" fillId="5" borderId="4" xfId="3" applyNumberFormat="1" applyFont="1" applyFill="1" applyBorder="1" applyAlignment="1">
      <alignment horizontal="left" vertical="top" wrapText="1"/>
    </xf>
    <xf numFmtId="0" fontId="13" fillId="5" borderId="4" xfId="4" applyFont="1" applyFill="1" applyBorder="1" applyAlignment="1">
      <alignment horizontal="left" vertical="top" wrapText="1"/>
    </xf>
    <xf numFmtId="0" fontId="4" fillId="5" borderId="4" xfId="0" applyFont="1" applyFill="1" applyBorder="1" applyAlignment="1">
      <alignment horizontal="left" vertical="top" wrapText="1"/>
    </xf>
    <xf numFmtId="42" fontId="8" fillId="0" borderId="4" xfId="7" applyFont="1" applyFill="1" applyBorder="1" applyAlignment="1" applyProtection="1">
      <alignment horizontal="left" vertical="top" wrapText="1"/>
    </xf>
    <xf numFmtId="0" fontId="25" fillId="0" borderId="4" xfId="6" applyFont="1" applyBorder="1" applyAlignment="1">
      <alignment horizontal="left" vertical="top" wrapText="1"/>
    </xf>
    <xf numFmtId="44" fontId="25" fillId="0" borderId="4" xfId="9" applyFont="1" applyBorder="1" applyAlignment="1">
      <alignment horizontal="left" vertical="top" wrapText="1"/>
    </xf>
    <xf numFmtId="0" fontId="6" fillId="5" borderId="4" xfId="0" applyFont="1" applyFill="1" applyBorder="1" applyAlignment="1">
      <alignment horizontal="left" vertical="top" wrapText="1"/>
    </xf>
    <xf numFmtId="42" fontId="25" fillId="5" borderId="4" xfId="7" applyFont="1" applyFill="1" applyBorder="1" applyAlignment="1">
      <alignment horizontal="left" vertical="top" wrapText="1"/>
    </xf>
    <xf numFmtId="0" fontId="27" fillId="5" borderId="4" xfId="4" applyFont="1" applyFill="1" applyBorder="1" applyAlignment="1">
      <alignment horizontal="left" vertical="top" wrapText="1"/>
    </xf>
    <xf numFmtId="14" fontId="27" fillId="0" borderId="4" xfId="4" applyNumberFormat="1" applyFont="1" applyBorder="1" applyAlignment="1">
      <alignment horizontal="left" vertical="top" wrapText="1"/>
    </xf>
    <xf numFmtId="0" fontId="8" fillId="0" borderId="4" xfId="4" applyFill="1" applyBorder="1" applyAlignment="1">
      <alignment horizontal="left" vertical="top" wrapText="1"/>
    </xf>
    <xf numFmtId="0" fontId="22" fillId="0" borderId="4" xfId="4" quotePrefix="1" applyFont="1" applyFill="1" applyBorder="1" applyAlignment="1">
      <alignment horizontal="left" vertical="top" wrapText="1"/>
    </xf>
    <xf numFmtId="14" fontId="8" fillId="0" borderId="4" xfId="4" applyNumberFormat="1" applyFill="1" applyBorder="1" applyAlignment="1">
      <alignment horizontal="left" vertical="top" wrapText="1"/>
    </xf>
    <xf numFmtId="0" fontId="4" fillId="5" borderId="4" xfId="0" applyFont="1" applyFill="1" applyBorder="1" applyAlignment="1">
      <alignment vertical="top" wrapText="1"/>
    </xf>
    <xf numFmtId="0" fontId="29" fillId="0" borderId="8" xfId="0" applyFont="1" applyBorder="1" applyAlignment="1">
      <alignment vertical="center" wrapText="1"/>
    </xf>
    <xf numFmtId="0" fontId="30" fillId="0" borderId="9" xfId="0" applyFont="1" applyBorder="1" applyAlignment="1">
      <alignment vertical="center" wrapText="1"/>
    </xf>
    <xf numFmtId="0" fontId="29" fillId="0" borderId="10" xfId="0" applyFont="1" applyBorder="1" applyAlignment="1">
      <alignment horizontal="right" vertical="center" wrapText="1"/>
    </xf>
    <xf numFmtId="0" fontId="30" fillId="0" borderId="9" xfId="0" applyFont="1" applyBorder="1" applyAlignment="1">
      <alignment horizontal="center" vertical="center"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5" borderId="4" xfId="0" applyFont="1" applyFill="1" applyBorder="1" applyAlignment="1">
      <alignment vertical="top" wrapText="1"/>
    </xf>
    <xf numFmtId="0" fontId="11" fillId="5" borderId="0" xfId="0" applyFont="1" applyFill="1" applyBorder="1" applyAlignment="1">
      <alignment horizontal="left" wrapText="1"/>
    </xf>
    <xf numFmtId="0" fontId="11"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8" fillId="0" borderId="0" xfId="4"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5" fillId="7" borderId="4" xfId="0" applyFont="1" applyFill="1" applyBorder="1" applyAlignment="1">
      <alignment horizontal="left" vertical="top" wrapText="1"/>
    </xf>
    <xf numFmtId="0" fontId="11" fillId="7" borderId="4" xfId="0" applyFont="1" applyFill="1" applyBorder="1" applyAlignment="1">
      <alignment horizontal="left" vertical="top" wrapText="1"/>
    </xf>
    <xf numFmtId="0" fontId="19" fillId="7" borderId="4" xfId="4" applyFont="1" applyFill="1" applyBorder="1" applyAlignment="1">
      <alignment horizontal="left" vertical="top" wrapText="1"/>
    </xf>
    <xf numFmtId="0" fontId="24" fillId="7" borderId="4" xfId="6" applyFont="1" applyFill="1" applyBorder="1" applyAlignment="1">
      <alignment horizontal="left" vertical="top" wrapText="1"/>
    </xf>
    <xf numFmtId="0" fontId="25" fillId="7" borderId="4" xfId="6" applyFont="1" applyFill="1" applyBorder="1" applyAlignment="1">
      <alignment horizontal="left" vertical="top" wrapText="1"/>
    </xf>
    <xf numFmtId="0" fontId="15" fillId="7" borderId="4" xfId="4" applyFont="1" applyFill="1" applyBorder="1" applyAlignment="1">
      <alignment horizontal="left" vertical="top" wrapText="1"/>
    </xf>
    <xf numFmtId="0" fontId="8" fillId="7" borderId="4" xfId="4" applyFill="1" applyBorder="1" applyAlignment="1">
      <alignment horizontal="left" vertical="top" wrapText="1"/>
    </xf>
    <xf numFmtId="0" fontId="0" fillId="7" borderId="4" xfId="0" applyFill="1" applyBorder="1" applyAlignment="1">
      <alignment horizontal="left" vertical="top" wrapText="1"/>
    </xf>
    <xf numFmtId="0" fontId="22" fillId="7" borderId="4" xfId="4" quotePrefix="1" applyFont="1" applyFill="1" applyBorder="1" applyAlignment="1">
      <alignment horizontal="left" vertical="top" wrapText="1"/>
    </xf>
    <xf numFmtId="0" fontId="22" fillId="7" borderId="4" xfId="4" applyFont="1" applyFill="1" applyBorder="1" applyAlignment="1">
      <alignment horizontal="left" vertical="top" wrapText="1"/>
    </xf>
    <xf numFmtId="0" fontId="11" fillId="8" borderId="4" xfId="0" applyFont="1" applyFill="1" applyBorder="1" applyAlignment="1">
      <alignment horizontal="left" vertical="top" wrapText="1"/>
    </xf>
    <xf numFmtId="0" fontId="14" fillId="7" borderId="4" xfId="0" applyFont="1" applyFill="1" applyBorder="1" applyAlignment="1">
      <alignment horizontal="left" vertical="top" wrapText="1"/>
    </xf>
    <xf numFmtId="15" fontId="22" fillId="7" borderId="4" xfId="4" applyNumberFormat="1" applyFont="1" applyFill="1" applyBorder="1" applyAlignment="1">
      <alignment horizontal="left" vertical="top" wrapText="1"/>
    </xf>
    <xf numFmtId="0" fontId="17" fillId="7" borderId="4" xfId="0" applyFont="1" applyFill="1" applyBorder="1" applyAlignment="1">
      <alignment horizontal="left" vertical="top" wrapText="1"/>
    </xf>
    <xf numFmtId="0" fontId="20" fillId="7" borderId="4" xfId="5" applyFont="1" applyFill="1" applyBorder="1" applyAlignment="1" applyProtection="1">
      <alignment horizontal="left" vertical="top" wrapText="1"/>
      <protection locked="0"/>
    </xf>
    <xf numFmtId="0" fontId="14" fillId="7" borderId="4" xfId="5" applyFont="1" applyFill="1" applyBorder="1" applyAlignment="1" applyProtection="1">
      <alignment horizontal="left" vertical="top" wrapText="1"/>
      <protection locked="0"/>
    </xf>
    <xf numFmtId="49" fontId="25" fillId="7" borderId="4" xfId="8" applyFont="1" applyFill="1" applyBorder="1" applyAlignment="1" applyProtection="1">
      <alignment horizontal="left" vertical="top" wrapText="1"/>
      <protection locked="0"/>
    </xf>
    <xf numFmtId="0" fontId="13" fillId="7" borderId="4" xfId="4" applyFont="1" applyFill="1" applyBorder="1" applyAlignment="1">
      <alignment horizontal="left" vertical="top" wrapText="1"/>
    </xf>
    <xf numFmtId="0" fontId="8" fillId="7" borderId="0" xfId="4" applyFill="1" applyBorder="1" applyAlignment="1">
      <alignment horizontal="left" vertical="top" wrapText="1"/>
    </xf>
    <xf numFmtId="0" fontId="8" fillId="7" borderId="6" xfId="4" applyFill="1" applyBorder="1" applyAlignment="1">
      <alignment horizontal="left" vertical="top" wrapText="1"/>
    </xf>
    <xf numFmtId="0" fontId="8" fillId="7" borderId="7" xfId="4" applyFill="1" applyBorder="1" applyAlignment="1">
      <alignment horizontal="left" vertical="top" wrapText="1"/>
    </xf>
    <xf numFmtId="0" fontId="11" fillId="5" borderId="0" xfId="0" applyFont="1" applyFill="1" applyBorder="1" applyAlignment="1">
      <alignment horizontal="left" vertical="top" wrapText="1"/>
    </xf>
    <xf numFmtId="0" fontId="8" fillId="8" borderId="6" xfId="4"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5" fillId="5" borderId="0" xfId="0" applyFont="1" applyFill="1" applyBorder="1" applyAlignment="1">
      <alignment horizontal="left" vertical="top" wrapText="1"/>
    </xf>
    <xf numFmtId="0" fontId="14" fillId="7" borderId="0" xfId="0" applyFont="1" applyFill="1" applyBorder="1" applyAlignment="1">
      <alignment horizontal="left" vertical="top" wrapText="1"/>
    </xf>
    <xf numFmtId="0" fontId="14" fillId="5" borderId="0" xfId="0" applyFont="1" applyFill="1" applyBorder="1" applyAlignment="1">
      <alignment horizontal="left" vertical="top" wrapText="1"/>
    </xf>
    <xf numFmtId="14" fontId="14" fillId="5" borderId="0" xfId="0" applyNumberFormat="1" applyFont="1" applyFill="1" applyBorder="1" applyAlignment="1">
      <alignment horizontal="left" vertical="top" wrapText="1"/>
    </xf>
    <xf numFmtId="164" fontId="14" fillId="5" borderId="0" xfId="1" applyNumberFormat="1" applyFont="1" applyFill="1" applyBorder="1" applyAlignment="1">
      <alignment horizontal="left" vertical="top" wrapText="1"/>
    </xf>
    <xf numFmtId="0" fontId="0" fillId="5" borderId="0" xfId="0" applyFill="1" applyAlignment="1">
      <alignment horizontal="center" vertical="center"/>
    </xf>
    <xf numFmtId="0" fontId="11"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6"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5" fillId="5" borderId="4" xfId="0" applyFont="1" applyFill="1" applyBorder="1" applyAlignment="1">
      <alignment horizontal="left" vertical="top" wrapText="1"/>
    </xf>
    <xf numFmtId="0" fontId="0" fillId="0" borderId="4" xfId="0" applyBorder="1"/>
    <xf numFmtId="0" fontId="0" fillId="0" borderId="4" xfId="0" applyBorder="1" applyAlignment="1">
      <alignment horizontal="left" vertical="top" wrapText="1"/>
    </xf>
    <xf numFmtId="0" fontId="0" fillId="0" borderId="0" xfId="0" applyFill="1" applyAlignment="1" applyProtection="1">
      <alignment horizontal="left" vertical="center"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14" fillId="8" borderId="4" xfId="0" applyFont="1" applyFill="1" applyBorder="1" applyAlignment="1">
      <alignment horizontal="left" vertical="top" wrapText="1"/>
    </xf>
    <xf numFmtId="0" fontId="14" fillId="8" borderId="4" xfId="0" quotePrefix="1" applyFont="1" applyFill="1" applyBorder="1" applyAlignment="1">
      <alignment horizontal="left" vertical="top" wrapText="1"/>
    </xf>
    <xf numFmtId="0" fontId="11" fillId="0" borderId="0" xfId="0" applyFont="1" applyBorder="1" applyAlignment="1">
      <alignment horizontal="left" vertical="top" wrapText="1"/>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center" wrapText="1"/>
    </xf>
    <xf numFmtId="0" fontId="11" fillId="0" borderId="4" xfId="0" applyFont="1" applyBorder="1" applyAlignment="1">
      <alignment horizontal="center" vertical="center" wrapText="1"/>
    </xf>
    <xf numFmtId="0" fontId="14" fillId="5" borderId="4" xfId="0" applyFont="1" applyFill="1" applyBorder="1" applyAlignment="1">
      <alignment horizontal="center" vertical="center" wrapText="1"/>
    </xf>
    <xf numFmtId="0" fontId="11" fillId="5" borderId="4" xfId="0" applyFont="1" applyFill="1" applyBorder="1" applyAlignment="1">
      <alignment horizontal="center" vertical="top" wrapText="1"/>
    </xf>
    <xf numFmtId="0" fontId="11" fillId="5" borderId="11" xfId="0" applyFont="1" applyFill="1" applyBorder="1" applyAlignment="1">
      <alignment horizontal="center" wrapText="1"/>
    </xf>
    <xf numFmtId="0" fontId="4" fillId="5" borderId="0" xfId="0" applyFont="1" applyFill="1" applyBorder="1" applyAlignment="1">
      <alignment vertical="top" wrapText="1"/>
    </xf>
    <xf numFmtId="14" fontId="11" fillId="0" borderId="0" xfId="0" applyNumberFormat="1" applyFont="1" applyBorder="1" applyAlignment="1">
      <alignment horizontal="left" vertical="top" wrapText="1"/>
    </xf>
    <xf numFmtId="0" fontId="11" fillId="0" borderId="0" xfId="0" applyFont="1" applyBorder="1" applyAlignment="1">
      <alignment horizontal="center" vertical="center" wrapText="1"/>
    </xf>
    <xf numFmtId="164" fontId="11" fillId="0" borderId="0" xfId="1" applyNumberFormat="1" applyFont="1" applyBorder="1" applyAlignment="1">
      <alignment horizontal="left" vertical="top" wrapText="1"/>
    </xf>
    <xf numFmtId="0" fontId="3" fillId="4" borderId="12" xfId="0" applyFont="1" applyFill="1" applyBorder="1" applyAlignment="1" applyProtection="1">
      <alignment horizontal="center" vertical="center" wrapText="1"/>
    </xf>
    <xf numFmtId="0" fontId="14" fillId="5" borderId="13" xfId="0" applyFont="1" applyFill="1" applyBorder="1" applyAlignment="1">
      <alignment horizontal="left" vertical="top" wrapText="1"/>
    </xf>
    <xf numFmtId="0" fontId="33" fillId="8" borderId="3" xfId="0" applyFont="1" applyFill="1" applyBorder="1" applyAlignment="1" applyProtection="1">
      <alignment horizontal="left" vertical="top" wrapText="1"/>
    </xf>
    <xf numFmtId="167" fontId="32" fillId="4" borderId="0" xfId="0" applyNumberFormat="1" applyFont="1" applyFill="1" applyBorder="1" applyAlignment="1" applyProtection="1">
      <alignment horizontal="center" vertical="center" wrapText="1"/>
    </xf>
    <xf numFmtId="0" fontId="32" fillId="4" borderId="14" xfId="0" applyFont="1" applyFill="1" applyBorder="1" applyAlignment="1" applyProtection="1">
      <alignment horizontal="center" vertical="center" wrapText="1"/>
    </xf>
    <xf numFmtId="0" fontId="11" fillId="5" borderId="13" xfId="0" applyFont="1" applyFill="1" applyBorder="1" applyAlignment="1">
      <alignment horizontal="left" vertical="top" wrapText="1"/>
    </xf>
    <xf numFmtId="14" fontId="11" fillId="5" borderId="13" xfId="0" applyNumberFormat="1" applyFont="1" applyFill="1" applyBorder="1" applyAlignment="1">
      <alignment horizontal="left" vertical="top" wrapText="1"/>
    </xf>
    <xf numFmtId="0" fontId="11" fillId="5" borderId="15" xfId="0" applyFont="1" applyFill="1" applyBorder="1" applyAlignment="1">
      <alignment horizontal="left" vertical="top" wrapText="1"/>
    </xf>
    <xf numFmtId="0" fontId="11" fillId="5" borderId="15" xfId="0" quotePrefix="1" applyFont="1" applyFill="1" applyBorder="1" applyAlignment="1">
      <alignment horizontal="left" vertical="top" wrapText="1"/>
    </xf>
    <xf numFmtId="0" fontId="8" fillId="0" borderId="16" xfId="4" applyFill="1" applyBorder="1" applyAlignment="1">
      <alignment horizontal="left" vertical="top" wrapText="1"/>
    </xf>
    <xf numFmtId="0" fontId="15" fillId="5" borderId="15" xfId="0" applyFont="1" applyFill="1" applyBorder="1" applyAlignment="1">
      <alignment horizontal="left" vertical="top" wrapText="1"/>
    </xf>
    <xf numFmtId="0" fontId="8" fillId="0" borderId="17" xfId="4" applyFill="1" applyBorder="1" applyAlignment="1">
      <alignment horizontal="left" vertical="top" wrapText="1"/>
    </xf>
    <xf numFmtId="0" fontId="8" fillId="0" borderId="18" xfId="4" applyFill="1" applyBorder="1" applyAlignment="1">
      <alignment horizontal="left" vertical="top" wrapText="1"/>
    </xf>
    <xf numFmtId="0" fontId="11" fillId="5" borderId="19" xfId="0" applyFont="1" applyFill="1" applyBorder="1" applyAlignment="1">
      <alignment horizontal="left" vertical="top" wrapText="1"/>
    </xf>
    <xf numFmtId="0" fontId="0" fillId="0" borderId="4" xfId="0" applyBorder="1" applyAlignment="1">
      <alignment horizontal="center" vertical="center"/>
    </xf>
    <xf numFmtId="0" fontId="0" fillId="5" borderId="4" xfId="0" applyFill="1" applyBorder="1" applyAlignment="1">
      <alignment horizontal="center" vertical="center"/>
    </xf>
    <xf numFmtId="14" fontId="14" fillId="5" borderId="13" xfId="0" applyNumberFormat="1" applyFont="1" applyFill="1" applyBorder="1" applyAlignment="1">
      <alignment horizontal="left" vertical="top" wrapText="1"/>
    </xf>
    <xf numFmtId="164" fontId="14" fillId="5" borderId="13" xfId="1" applyNumberFormat="1" applyFont="1" applyFill="1" applyBorder="1" applyAlignment="1">
      <alignment horizontal="left" vertical="top" wrapText="1"/>
    </xf>
    <xf numFmtId="0" fontId="14" fillId="7" borderId="13" xfId="0" applyFont="1" applyFill="1" applyBorder="1" applyAlignment="1">
      <alignment horizontal="left" vertical="top" wrapText="1"/>
    </xf>
    <xf numFmtId="0" fontId="32" fillId="4" borderId="4" xfId="0" applyFont="1" applyFill="1" applyBorder="1" applyAlignment="1" applyProtection="1">
      <alignment horizontal="center" vertical="center" wrapText="1"/>
    </xf>
    <xf numFmtId="0" fontId="33" fillId="8" borderId="12" xfId="0" applyFont="1" applyFill="1" applyBorder="1" applyAlignment="1" applyProtection="1">
      <alignment horizontal="left" vertical="top" wrapText="1"/>
    </xf>
    <xf numFmtId="0" fontId="11" fillId="0" borderId="13" xfId="0" applyFont="1" applyBorder="1" applyAlignment="1">
      <alignment horizontal="left" vertical="top" wrapText="1"/>
    </xf>
    <xf numFmtId="14" fontId="11" fillId="0" borderId="13" xfId="0" applyNumberFormat="1" applyFont="1" applyBorder="1" applyAlignment="1">
      <alignment horizontal="left" vertical="top" wrapText="1"/>
    </xf>
    <xf numFmtId="164" fontId="11" fillId="0" borderId="13" xfId="1" applyNumberFormat="1" applyFont="1" applyBorder="1" applyAlignment="1">
      <alignment horizontal="left" vertical="top" wrapText="1"/>
    </xf>
    <xf numFmtId="0" fontId="3" fillId="4" borderId="3" xfId="0" applyFont="1" applyFill="1" applyBorder="1" applyAlignment="1" applyProtection="1">
      <alignment horizontal="center" vertical="top" wrapText="1"/>
    </xf>
    <xf numFmtId="0" fontId="3" fillId="4" borderId="0" xfId="0" applyFont="1" applyFill="1" applyBorder="1" applyAlignment="1" applyProtection="1">
      <alignment horizontal="center" vertical="top" wrapText="1"/>
    </xf>
    <xf numFmtId="0" fontId="11" fillId="0" borderId="4" xfId="0" applyFont="1" applyBorder="1" applyAlignment="1">
      <alignment horizontal="center" vertical="top" wrapText="1"/>
    </xf>
    <xf numFmtId="0" fontId="11" fillId="0" borderId="13" xfId="0" applyFont="1" applyBorder="1" applyAlignment="1">
      <alignment horizontal="center" vertical="top" wrapText="1"/>
    </xf>
    <xf numFmtId="0" fontId="14" fillId="5" borderId="4" xfId="0" applyFont="1" applyFill="1" applyBorder="1" applyAlignment="1">
      <alignment horizontal="center" vertical="top" wrapText="1"/>
    </xf>
    <xf numFmtId="0" fontId="0" fillId="0" borderId="0" xfId="0" applyAlignment="1">
      <alignment horizontal="center" vertical="top"/>
    </xf>
    <xf numFmtId="0" fontId="14" fillId="5" borderId="13" xfId="0" applyFont="1" applyFill="1" applyBorder="1" applyAlignment="1">
      <alignment horizontal="center" vertical="top" wrapText="1"/>
    </xf>
    <xf numFmtId="0" fontId="14" fillId="5" borderId="0" xfId="0" applyFont="1" applyFill="1" applyBorder="1" applyAlignment="1">
      <alignment horizontal="center" vertical="top" wrapText="1"/>
    </xf>
    <xf numFmtId="0" fontId="11" fillId="5" borderId="13" xfId="0" applyFont="1" applyFill="1" applyBorder="1" applyAlignment="1">
      <alignment horizontal="center" vertical="top" wrapText="1"/>
    </xf>
    <xf numFmtId="0" fontId="0" fillId="0" borderId="4" xfId="0" applyBorder="1" applyAlignment="1">
      <alignment horizontal="center" vertical="top"/>
    </xf>
    <xf numFmtId="167" fontId="34" fillId="4" borderId="0" xfId="0" applyNumberFormat="1" applyFont="1" applyFill="1" applyBorder="1" applyAlignment="1" applyProtection="1">
      <alignment horizontal="center" vertical="center" wrapText="1"/>
    </xf>
    <xf numFmtId="0" fontId="0" fillId="8" borderId="0" xfId="0" applyFont="1" applyFill="1" applyAlignment="1">
      <alignment horizontal="left" vertical="center" wrapText="1"/>
    </xf>
    <xf numFmtId="9" fontId="0" fillId="0" borderId="0" xfId="0" applyNumberFormat="1"/>
    <xf numFmtId="0" fontId="0" fillId="0" borderId="4" xfId="0" applyBorder="1" applyAlignment="1">
      <alignment wrapText="1"/>
    </xf>
    <xf numFmtId="2" fontId="0" fillId="0" borderId="4" xfId="0" applyNumberFormat="1" applyBorder="1"/>
    <xf numFmtId="167" fontId="36" fillId="0" borderId="0" xfId="0" applyNumberFormat="1" applyFont="1" applyAlignment="1">
      <alignment horizontal="center" vertical="center"/>
    </xf>
    <xf numFmtId="167" fontId="0" fillId="0" borderId="4" xfId="0" applyNumberFormat="1" applyBorder="1"/>
    <xf numFmtId="0" fontId="37" fillId="0" borderId="0" xfId="0" applyFont="1" applyAlignment="1">
      <alignment horizontal="center" vertical="center" wrapText="1"/>
    </xf>
    <xf numFmtId="167" fontId="0" fillId="0" borderId="0" xfId="0" applyNumberFormat="1"/>
    <xf numFmtId="167" fontId="0" fillId="0" borderId="0" xfId="0" applyNumberFormat="1" applyAlignment="1">
      <alignment horizontal="center" vertical="center"/>
    </xf>
    <xf numFmtId="0" fontId="37" fillId="0" borderId="0" xfId="0" applyFont="1" applyAlignment="1">
      <alignment horizontal="left" vertical="center" wrapText="1"/>
    </xf>
    <xf numFmtId="168" fontId="0" fillId="0" borderId="0" xfId="0" applyNumberFormat="1"/>
    <xf numFmtId="0" fontId="38" fillId="9" borderId="4" xfId="0" applyFont="1" applyFill="1" applyBorder="1" applyAlignment="1">
      <alignment vertical="top" wrapText="1"/>
    </xf>
    <xf numFmtId="0" fontId="38" fillId="5" borderId="4" xfId="0" applyFont="1" applyFill="1" applyBorder="1" applyAlignment="1">
      <alignment vertical="top" wrapText="1"/>
    </xf>
    <xf numFmtId="0" fontId="39" fillId="9" borderId="4" xfId="0" applyFont="1" applyFill="1" applyBorder="1" applyAlignment="1">
      <alignment vertical="top" wrapText="1"/>
    </xf>
    <xf numFmtId="0" fontId="39" fillId="5" borderId="4" xfId="0" applyFont="1" applyFill="1" applyBorder="1" applyAlignment="1">
      <alignment vertical="top" wrapText="1"/>
    </xf>
    <xf numFmtId="0" fontId="38" fillId="0" borderId="4" xfId="0" applyFont="1" applyBorder="1" applyAlignment="1">
      <alignment horizontal="left" vertical="top" wrapText="1"/>
    </xf>
    <xf numFmtId="0" fontId="38" fillId="0" borderId="4" xfId="0" applyFont="1" applyFill="1" applyBorder="1" applyAlignment="1" applyProtection="1">
      <alignment horizontal="left" vertical="center" wrapText="1"/>
    </xf>
    <xf numFmtId="0" fontId="38" fillId="0" borderId="4" xfId="0" applyFont="1" applyFill="1" applyBorder="1" applyAlignment="1" applyProtection="1">
      <alignment vertical="center" wrapText="1"/>
    </xf>
    <xf numFmtId="15" fontId="38" fillId="0" borderId="4" xfId="0" applyNumberFormat="1" applyFont="1" applyFill="1" applyBorder="1" applyAlignment="1" applyProtection="1">
      <alignment horizontal="left" vertical="top" wrapText="1"/>
    </xf>
    <xf numFmtId="0" fontId="38" fillId="0" borderId="4" xfId="0" applyFont="1" applyFill="1" applyBorder="1" applyAlignment="1" applyProtection="1">
      <alignment horizontal="left" vertical="top" wrapText="1"/>
    </xf>
    <xf numFmtId="0" fontId="43" fillId="0" borderId="4" xfId="0" applyFont="1" applyFill="1" applyBorder="1" applyAlignment="1" applyProtection="1">
      <alignment horizontal="left" vertical="top" wrapText="1"/>
    </xf>
    <xf numFmtId="0" fontId="38" fillId="6" borderId="4" xfId="0" applyFont="1" applyFill="1" applyBorder="1" applyAlignment="1" applyProtection="1">
      <alignment horizontal="left" vertical="center" wrapText="1"/>
    </xf>
    <xf numFmtId="0" fontId="38" fillId="18" borderId="4" xfId="0" applyFont="1" applyFill="1" applyBorder="1" applyAlignment="1" applyProtection="1">
      <alignment horizontal="left" vertical="center" wrapText="1"/>
    </xf>
    <xf numFmtId="0" fontId="38" fillId="0" borderId="4" xfId="0" applyFont="1" applyBorder="1" applyAlignment="1">
      <alignment vertical="top" wrapText="1"/>
    </xf>
    <xf numFmtId="0" fontId="38" fillId="9" borderId="4" xfId="0" applyFont="1" applyFill="1" applyBorder="1" applyAlignment="1" applyProtection="1">
      <alignment horizontal="left" vertical="center" wrapText="1"/>
    </xf>
    <xf numFmtId="0" fontId="38" fillId="9" borderId="4" xfId="0" applyFont="1" applyFill="1" applyBorder="1" applyAlignment="1" applyProtection="1">
      <alignment horizontal="center" vertical="center" wrapText="1"/>
    </xf>
    <xf numFmtId="0" fontId="38" fillId="18" borderId="4" xfId="0" applyFont="1" applyFill="1" applyBorder="1" applyAlignment="1" applyProtection="1">
      <alignment horizontal="left" vertical="top" wrapText="1"/>
    </xf>
    <xf numFmtId="0" fontId="46" fillId="0" borderId="4" xfId="0" applyFont="1" applyBorder="1" applyAlignment="1">
      <alignment horizontal="left" vertical="top" wrapText="1"/>
    </xf>
    <xf numFmtId="0" fontId="38" fillId="5" borderId="4" xfId="0" applyFont="1" applyFill="1" applyBorder="1" applyAlignment="1">
      <alignment horizontal="left" vertical="top" wrapText="1"/>
    </xf>
    <xf numFmtId="0" fontId="38" fillId="0" borderId="0" xfId="0" applyFont="1" applyFill="1" applyBorder="1" applyAlignment="1" applyProtection="1">
      <alignment horizontal="left" vertical="center" wrapText="1"/>
    </xf>
    <xf numFmtId="3" fontId="43" fillId="16" borderId="4" xfId="0" applyNumberFormat="1" applyFont="1" applyFill="1" applyBorder="1" applyAlignment="1" applyProtection="1">
      <alignment horizontal="center" vertical="center" wrapText="1"/>
    </xf>
    <xf numFmtId="0" fontId="38" fillId="0" borderId="4" xfId="0" applyFont="1" applyFill="1" applyBorder="1" applyAlignment="1" applyProtection="1">
      <alignment horizontal="center" vertical="center" wrapText="1"/>
    </xf>
    <xf numFmtId="9" fontId="38" fillId="0" borderId="4" xfId="10" applyFont="1" applyFill="1" applyBorder="1" applyAlignment="1" applyProtection="1">
      <alignment horizontal="center" vertical="center" wrapText="1"/>
    </xf>
    <xf numFmtId="3" fontId="43" fillId="11" borderId="4" xfId="0" applyNumberFormat="1" applyFont="1" applyFill="1" applyBorder="1" applyAlignment="1" applyProtection="1">
      <alignment horizontal="center" vertical="center" wrapText="1"/>
    </xf>
    <xf numFmtId="0" fontId="38" fillId="14" borderId="4" xfId="0" applyFont="1" applyFill="1" applyBorder="1" applyAlignment="1" applyProtection="1">
      <alignment horizontal="center" vertical="center" wrapText="1"/>
    </xf>
    <xf numFmtId="0" fontId="38" fillId="13" borderId="4" xfId="0" applyFont="1" applyFill="1" applyBorder="1" applyAlignment="1" applyProtection="1">
      <alignment horizontal="center" vertical="center" wrapText="1"/>
    </xf>
    <xf numFmtId="3" fontId="43" fillId="17" borderId="4" xfId="0" applyNumberFormat="1" applyFont="1" applyFill="1" applyBorder="1" applyAlignment="1" applyProtection="1">
      <alignment horizontal="center" vertical="center" wrapText="1"/>
    </xf>
    <xf numFmtId="1" fontId="38" fillId="18" borderId="4" xfId="0" applyNumberFormat="1" applyFont="1" applyFill="1" applyBorder="1" applyAlignment="1" applyProtection="1">
      <alignment horizontal="center" vertical="center" wrapText="1"/>
    </xf>
    <xf numFmtId="9" fontId="38" fillId="18" borderId="4" xfId="10" applyFont="1" applyFill="1" applyBorder="1" applyAlignment="1" applyProtection="1">
      <alignment horizontal="center" vertical="center" wrapText="1"/>
    </xf>
    <xf numFmtId="0" fontId="38" fillId="6" borderId="4" xfId="0" applyFont="1" applyFill="1" applyBorder="1" applyAlignment="1" applyProtection="1">
      <alignment horizontal="center" vertical="center" wrapText="1"/>
    </xf>
    <xf numFmtId="2" fontId="38" fillId="9" borderId="4" xfId="0" applyNumberFormat="1" applyFont="1" applyFill="1" applyBorder="1" applyAlignment="1" applyProtection="1">
      <alignment horizontal="center" vertical="center" wrapText="1"/>
    </xf>
    <xf numFmtId="167" fontId="38" fillId="9" borderId="24" xfId="0" applyNumberFormat="1" applyFont="1" applyFill="1" applyBorder="1" applyAlignment="1" applyProtection="1">
      <alignment horizontal="center" vertical="center" wrapText="1"/>
    </xf>
    <xf numFmtId="9" fontId="47" fillId="3" borderId="24" xfId="10" applyFont="1" applyFill="1" applyBorder="1" applyAlignment="1" applyProtection="1">
      <alignment horizontal="center" vertical="center" wrapText="1"/>
    </xf>
    <xf numFmtId="0" fontId="38" fillId="0" borderId="0" xfId="0" applyFont="1" applyFill="1" applyBorder="1" applyAlignment="1" applyProtection="1">
      <alignment horizontal="center" vertical="center" wrapText="1"/>
    </xf>
    <xf numFmtId="0" fontId="38" fillId="5" borderId="4" xfId="0" applyFont="1" applyFill="1" applyBorder="1" applyAlignment="1" applyProtection="1">
      <alignment horizontal="center" vertical="center" wrapText="1"/>
    </xf>
    <xf numFmtId="0" fontId="38" fillId="0" borderId="0" xfId="0" applyFont="1" applyFill="1" applyAlignment="1" applyProtection="1">
      <alignment horizontal="left" vertical="center" wrapText="1"/>
    </xf>
    <xf numFmtId="0" fontId="38" fillId="0" borderId="0" xfId="0" applyFont="1" applyFill="1" applyAlignment="1" applyProtection="1">
      <alignment horizontal="center" vertical="center" wrapText="1"/>
    </xf>
    <xf numFmtId="0" fontId="48" fillId="10" borderId="4" xfId="0" applyFont="1" applyFill="1" applyBorder="1" applyAlignment="1" applyProtection="1">
      <alignment horizontal="center" vertical="center" wrapText="1"/>
    </xf>
    <xf numFmtId="0" fontId="38" fillId="0" borderId="4" xfId="0" applyFont="1" applyFill="1" applyBorder="1" applyAlignment="1" applyProtection="1">
      <alignment vertical="top" wrapText="1"/>
    </xf>
    <xf numFmtId="0" fontId="38" fillId="0" borderId="13" xfId="0" applyFont="1" applyFill="1" applyBorder="1" applyAlignment="1" applyProtection="1">
      <alignment horizontal="center" vertical="center" wrapText="1"/>
    </xf>
    <xf numFmtId="0" fontId="38" fillId="0" borderId="0" xfId="0" applyFont="1" applyFill="1" applyBorder="1" applyAlignment="1" applyProtection="1">
      <alignment horizontal="left" vertical="top" wrapText="1"/>
    </xf>
    <xf numFmtId="0" fontId="38" fillId="13" borderId="4" xfId="0" applyFont="1" applyFill="1" applyBorder="1" applyAlignment="1">
      <alignment horizontal="center" vertical="center" wrapText="1"/>
    </xf>
    <xf numFmtId="0" fontId="38" fillId="15" borderId="4" xfId="0" applyFont="1" applyFill="1" applyBorder="1" applyAlignment="1">
      <alignment horizontal="center" vertical="center" wrapText="1"/>
    </xf>
    <xf numFmtId="0" fontId="38" fillId="14" borderId="4" xfId="0" applyFont="1" applyFill="1" applyBorder="1" applyAlignment="1">
      <alignment horizontal="center" vertical="center" wrapText="1"/>
    </xf>
    <xf numFmtId="6" fontId="38" fillId="0" borderId="0" xfId="0" applyNumberFormat="1" applyFont="1" applyFill="1" applyAlignment="1" applyProtection="1">
      <alignment horizontal="left" vertical="center" wrapText="1"/>
    </xf>
    <xf numFmtId="3" fontId="38" fillId="0" borderId="0" xfId="0" applyNumberFormat="1" applyFont="1" applyFill="1" applyAlignment="1" applyProtection="1">
      <alignment horizontal="center" vertical="center" wrapText="1"/>
    </xf>
    <xf numFmtId="0" fontId="38" fillId="0" borderId="0" xfId="0" applyFont="1" applyFill="1" applyAlignment="1" applyProtection="1">
      <alignment vertical="top" wrapText="1"/>
    </xf>
    <xf numFmtId="0" fontId="38" fillId="0" borderId="0" xfId="0" applyFont="1" applyFill="1" applyAlignment="1" applyProtection="1">
      <alignment horizontal="left" vertical="top" wrapText="1"/>
    </xf>
    <xf numFmtId="9" fontId="38" fillId="12" borderId="4" xfId="0" applyNumberFormat="1" applyFont="1" applyFill="1" applyBorder="1" applyAlignment="1">
      <alignment horizontal="center" vertical="center"/>
    </xf>
    <xf numFmtId="10" fontId="38" fillId="12" borderId="4" xfId="0" applyNumberFormat="1" applyFont="1" applyFill="1" applyBorder="1" applyAlignment="1">
      <alignment horizontal="center" vertical="center"/>
    </xf>
    <xf numFmtId="9" fontId="38" fillId="0" borderId="0" xfId="10" applyFont="1" applyFill="1" applyBorder="1" applyAlignment="1" applyProtection="1">
      <alignment horizontal="center" vertical="center" wrapText="1"/>
    </xf>
    <xf numFmtId="9" fontId="38" fillId="0" borderId="0" xfId="10" applyFont="1" applyFill="1" applyAlignment="1" applyProtection="1">
      <alignment horizontal="center" vertical="center" wrapText="1"/>
    </xf>
    <xf numFmtId="167" fontId="38" fillId="9" borderId="4" xfId="0" applyNumberFormat="1" applyFont="1" applyFill="1" applyBorder="1" applyAlignment="1" applyProtection="1">
      <alignment vertical="top" wrapText="1"/>
    </xf>
    <xf numFmtId="167" fontId="38" fillId="9" borderId="4" xfId="0" applyNumberFormat="1" applyFont="1" applyFill="1" applyBorder="1" applyAlignment="1" applyProtection="1">
      <alignment horizontal="center" vertical="center" wrapText="1"/>
    </xf>
    <xf numFmtId="168" fontId="47" fillId="3" borderId="24" xfId="10" applyNumberFormat="1" applyFont="1" applyFill="1" applyBorder="1" applyAlignment="1" applyProtection="1">
      <alignment horizontal="center" vertical="center" wrapText="1"/>
    </xf>
    <xf numFmtId="44" fontId="38" fillId="0" borderId="0" xfId="1" applyFont="1" applyFill="1" applyBorder="1" applyAlignment="1" applyProtection="1">
      <alignment horizontal="center" vertical="center" wrapText="1"/>
    </xf>
    <xf numFmtId="44" fontId="38" fillId="0" borderId="4" xfId="1" applyFont="1" applyFill="1" applyBorder="1" applyAlignment="1" applyProtection="1">
      <alignment horizontal="center" vertical="center" wrapText="1"/>
    </xf>
    <xf numFmtId="44" fontId="38" fillId="0" borderId="0" xfId="1" applyFont="1" applyFill="1" applyAlignment="1" applyProtection="1">
      <alignment horizontal="center" vertical="center" wrapText="1"/>
    </xf>
    <xf numFmtId="44" fontId="38" fillId="0" borderId="4" xfId="1" applyFont="1" applyFill="1" applyBorder="1" applyAlignment="1" applyProtection="1">
      <alignment horizontal="left" vertical="center" wrapText="1"/>
    </xf>
    <xf numFmtId="0" fontId="38" fillId="19" borderId="4" xfId="0" applyFont="1" applyFill="1" applyBorder="1" applyAlignment="1" applyProtection="1">
      <alignment horizontal="left" vertical="center" wrapText="1"/>
    </xf>
    <xf numFmtId="0" fontId="38" fillId="5" borderId="24" xfId="0" applyFont="1" applyFill="1" applyBorder="1" applyAlignment="1">
      <alignment vertical="top" wrapText="1"/>
    </xf>
    <xf numFmtId="0" fontId="38" fillId="5" borderId="4" xfId="0" applyFont="1" applyFill="1" applyBorder="1" applyAlignment="1">
      <alignment vertical="center" wrapText="1"/>
    </xf>
    <xf numFmtId="0" fontId="38" fillId="5" borderId="4" xfId="0" applyFont="1" applyFill="1" applyBorder="1" applyAlignment="1">
      <alignment wrapText="1"/>
    </xf>
    <xf numFmtId="0" fontId="0" fillId="5" borderId="4" xfId="0" applyFill="1" applyBorder="1" applyAlignment="1">
      <alignment horizontal="left" vertical="top" wrapText="1"/>
    </xf>
    <xf numFmtId="0" fontId="0" fillId="5" borderId="4" xfId="0" applyFont="1" applyFill="1" applyBorder="1" applyAlignment="1">
      <alignment horizontal="left" vertical="center" wrapText="1"/>
    </xf>
    <xf numFmtId="0" fontId="0" fillId="5" borderId="4" xfId="0" applyFont="1" applyFill="1" applyBorder="1" applyAlignment="1">
      <alignment wrapText="1"/>
    </xf>
    <xf numFmtId="9" fontId="38" fillId="0" borderId="0" xfId="0" applyNumberFormat="1" applyFont="1" applyFill="1" applyAlignment="1" applyProtection="1">
      <alignment horizontal="left" vertical="center" wrapText="1"/>
    </xf>
    <xf numFmtId="0" fontId="38" fillId="0" borderId="4" xfId="0" applyFont="1" applyBorder="1" applyAlignment="1">
      <alignment horizontal="left" vertical="center" wrapText="1"/>
    </xf>
    <xf numFmtId="168" fontId="47" fillId="3" borderId="4" xfId="10" applyNumberFormat="1" applyFont="1" applyFill="1" applyBorder="1" applyAlignment="1" applyProtection="1">
      <alignment horizontal="center" vertical="center" wrapText="1"/>
    </xf>
    <xf numFmtId="1" fontId="38" fillId="14" borderId="4" xfId="0" applyNumberFormat="1" applyFont="1" applyFill="1" applyBorder="1" applyAlignment="1">
      <alignment horizontal="center" vertical="center" wrapText="1"/>
    </xf>
    <xf numFmtId="0" fontId="38" fillId="0" borderId="0" xfId="10" applyNumberFormat="1" applyFont="1" applyFill="1" applyAlignment="1" applyProtection="1">
      <alignment horizontal="left" vertical="center" wrapText="1"/>
    </xf>
    <xf numFmtId="0" fontId="0" fillId="0" borderId="0" xfId="0" applyAlignment="1">
      <alignment horizontal="left" vertical="top" wrapText="1"/>
    </xf>
    <xf numFmtId="10" fontId="47" fillId="3" borderId="24" xfId="10" applyNumberFormat="1" applyFont="1" applyFill="1" applyBorder="1" applyAlignment="1" applyProtection="1">
      <alignment horizontal="center" vertical="center" wrapText="1"/>
    </xf>
    <xf numFmtId="9" fontId="0" fillId="0" borderId="0" xfId="10" applyFont="1" applyAlignment="1">
      <alignment horizontal="left" vertical="top"/>
    </xf>
    <xf numFmtId="169" fontId="0" fillId="0" borderId="0" xfId="0" applyNumberFormat="1"/>
    <xf numFmtId="2" fontId="0" fillId="0" borderId="0" xfId="0" applyNumberFormat="1"/>
    <xf numFmtId="170" fontId="0" fillId="0" borderId="0" xfId="0" applyNumberFormat="1"/>
    <xf numFmtId="0" fontId="0" fillId="20" borderId="0" xfId="0" applyFill="1" applyBorder="1"/>
    <xf numFmtId="0" fontId="35" fillId="20" borderId="4" xfId="0" applyFont="1" applyFill="1" applyBorder="1" applyAlignment="1">
      <alignment horizontal="center" vertical="center" wrapText="1"/>
    </xf>
    <xf numFmtId="0" fontId="51" fillId="20" borderId="0" xfId="0" applyFont="1" applyFill="1" applyBorder="1" applyAlignment="1">
      <alignment horizontal="center" vertical="center"/>
    </xf>
    <xf numFmtId="0" fontId="48" fillId="10" borderId="4" xfId="0" applyFont="1" applyFill="1" applyBorder="1" applyAlignment="1" applyProtection="1">
      <alignment horizontal="center" vertical="center" wrapText="1"/>
    </xf>
    <xf numFmtId="0" fontId="38" fillId="9" borderId="25" xfId="0" applyFont="1" applyFill="1" applyBorder="1" applyAlignment="1" applyProtection="1">
      <alignment horizontal="center" vertical="center" wrapText="1"/>
    </xf>
    <xf numFmtId="0" fontId="38" fillId="9" borderId="26" xfId="0" applyFont="1" applyFill="1" applyBorder="1" applyAlignment="1" applyProtection="1">
      <alignment horizontal="center" vertical="center" wrapText="1"/>
    </xf>
    <xf numFmtId="0" fontId="38" fillId="9" borderId="15" xfId="0" applyFont="1" applyFill="1" applyBorder="1" applyAlignment="1" applyProtection="1">
      <alignment horizontal="center" vertical="center" wrapText="1"/>
    </xf>
    <xf numFmtId="0" fontId="38" fillId="9" borderId="4" xfId="0" applyFont="1" applyFill="1" applyBorder="1" applyAlignment="1" applyProtection="1">
      <alignment horizontal="center" vertical="center" wrapText="1"/>
    </xf>
    <xf numFmtId="0" fontId="48" fillId="10" borderId="13" xfId="0" applyFont="1" applyFill="1" applyBorder="1" applyAlignment="1" applyProtection="1">
      <alignment horizontal="center" vertical="center" wrapText="1"/>
    </xf>
    <xf numFmtId="0" fontId="48" fillId="10" borderId="24" xfId="0" applyFont="1" applyFill="1" applyBorder="1" applyAlignment="1" applyProtection="1">
      <alignment horizontal="center" vertical="center" wrapText="1"/>
    </xf>
    <xf numFmtId="9" fontId="48" fillId="10" borderId="13" xfId="10" applyFont="1" applyFill="1" applyBorder="1" applyAlignment="1" applyProtection="1">
      <alignment horizontal="center" vertical="center" wrapText="1"/>
    </xf>
    <xf numFmtId="9" fontId="48" fillId="10" borderId="24" xfId="10" applyFont="1" applyFill="1" applyBorder="1" applyAlignment="1" applyProtection="1">
      <alignment horizontal="center" vertical="center" wrapText="1"/>
    </xf>
    <xf numFmtId="0" fontId="49" fillId="9" borderId="0" xfId="0" applyFont="1" applyFill="1" applyBorder="1" applyAlignment="1" applyProtection="1">
      <alignment horizontal="center" vertical="center" wrapText="1"/>
    </xf>
    <xf numFmtId="0" fontId="49" fillId="9" borderId="23" xfId="0" applyFont="1" applyFill="1" applyBorder="1" applyAlignment="1" applyProtection="1">
      <alignment horizontal="center" vertical="center" wrapText="1"/>
    </xf>
    <xf numFmtId="44" fontId="48" fillId="10" borderId="13" xfId="1" applyFont="1" applyFill="1" applyBorder="1" applyAlignment="1" applyProtection="1">
      <alignment horizontal="center" vertical="center" wrapText="1"/>
    </xf>
    <xf numFmtId="44" fontId="48" fillId="10" borderId="24" xfId="1" applyFont="1" applyFill="1" applyBorder="1" applyAlignment="1" applyProtection="1">
      <alignment horizontal="center" vertical="center" wrapText="1"/>
    </xf>
    <xf numFmtId="0" fontId="2" fillId="3" borderId="1" xfId="0" applyFont="1" applyFill="1" applyBorder="1" applyAlignment="1" applyProtection="1">
      <alignment horizontal="center" vertical="center" wrapText="1"/>
    </xf>
    <xf numFmtId="0" fontId="2" fillId="3" borderId="1" xfId="0" applyFont="1" applyFill="1" applyBorder="1" applyAlignment="1" applyProtection="1">
      <alignment horizontal="center" vertical="top" wrapText="1"/>
    </xf>
    <xf numFmtId="0" fontId="2" fillId="3" borderId="2" xfId="0" applyFont="1" applyFill="1" applyBorder="1" applyAlignment="1" applyProtection="1">
      <alignment horizontal="center" vertical="center" wrapText="1"/>
    </xf>
    <xf numFmtId="0" fontId="15" fillId="5" borderId="4" xfId="0" applyFont="1" applyFill="1" applyBorder="1" applyAlignment="1">
      <alignment horizontal="left" vertical="top" wrapText="1"/>
    </xf>
    <xf numFmtId="0" fontId="11" fillId="5" borderId="4" xfId="0" applyFont="1" applyFill="1" applyBorder="1" applyAlignment="1">
      <alignment horizontal="left" vertical="top" wrapText="1"/>
    </xf>
    <xf numFmtId="0" fontId="0" fillId="2" borderId="1" xfId="0" applyFill="1" applyBorder="1" applyAlignment="1" applyProtection="1">
      <alignment horizontal="center" vertical="center" wrapText="1"/>
    </xf>
    <xf numFmtId="0" fontId="32" fillId="4" borderId="20" xfId="0" applyFont="1" applyFill="1" applyBorder="1" applyAlignment="1" applyProtection="1">
      <alignment horizontal="center" vertical="center" wrapText="1"/>
    </xf>
    <xf numFmtId="0" fontId="32" fillId="4" borderId="21" xfId="0" applyFont="1" applyFill="1" applyBorder="1" applyAlignment="1" applyProtection="1">
      <alignment horizontal="center" vertical="center" wrapText="1"/>
    </xf>
    <xf numFmtId="0" fontId="16" fillId="5" borderId="4" xfId="0" applyFont="1" applyFill="1" applyBorder="1" applyAlignment="1">
      <alignment horizontal="left" vertical="top" wrapText="1"/>
    </xf>
    <xf numFmtId="0" fontId="32" fillId="4" borderId="22" xfId="0" applyFont="1" applyFill="1" applyBorder="1" applyAlignment="1" applyProtection="1">
      <alignment horizontal="center" vertical="center" wrapText="1"/>
    </xf>
    <xf numFmtId="0" fontId="35" fillId="12" borderId="0" xfId="0" applyFont="1" applyFill="1" applyAlignment="1">
      <alignment horizontal="center" vertical="center"/>
    </xf>
    <xf numFmtId="0" fontId="47" fillId="3" borderId="27" xfId="0" applyFont="1" applyFill="1" applyBorder="1" applyAlignment="1" applyProtection="1">
      <alignment horizontal="center" vertical="center" wrapText="1"/>
    </xf>
    <xf numFmtId="0" fontId="47" fillId="3" borderId="23" xfId="0" applyFont="1" applyFill="1" applyBorder="1" applyAlignment="1" applyProtection="1">
      <alignment horizontal="center" vertical="center" wrapText="1"/>
    </xf>
  </cellXfs>
  <cellStyles count="11">
    <cellStyle name="BodyStyle" xfId="8"/>
    <cellStyle name="Millares 2" xfId="3"/>
    <cellStyle name="Moneda" xfId="1" builtinId="4"/>
    <cellStyle name="Moneda [0] 2" xfId="7"/>
    <cellStyle name="Moneda 2" xfId="2"/>
    <cellStyle name="Moneda 3" xfId="9"/>
    <cellStyle name="Normal" xfId="0" builtinId="0"/>
    <cellStyle name="Normal 2" xfId="5"/>
    <cellStyle name="Normal 5" xfId="4"/>
    <cellStyle name="Normal 6" xfId="6"/>
    <cellStyle name="Porcentaje" xfId="1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b="1">
                <a:solidFill>
                  <a:schemeClr val="tx1"/>
                </a:solidFill>
              </a:rPr>
              <a:t>BALANCE</a:t>
            </a:r>
            <a:r>
              <a:rPr lang="es-CO" b="1" baseline="0">
                <a:solidFill>
                  <a:schemeClr val="tx1"/>
                </a:solidFill>
              </a:rPr>
              <a:t> POR ESTRATEGIA PLAN DE ACCIÓN 2023 2° TRIMESTRE  </a:t>
            </a:r>
            <a:endParaRPr lang="es-CO" b="1">
              <a:solidFill>
                <a:schemeClr val="tx1"/>
              </a:solidFill>
            </a:endParaRP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w="25400">
          <a:noFill/>
        </a:ln>
        <a:effectLst/>
        <a:sp3d/>
      </c:spPr>
    </c:backWall>
    <c:plotArea>
      <c:layout/>
      <c:bar3DChart>
        <c:barDir val="col"/>
        <c:grouping val="stacked"/>
        <c:varyColors val="0"/>
        <c:dLbls>
          <c:showLegendKey val="0"/>
          <c:showVal val="0"/>
          <c:showCatName val="0"/>
          <c:showSerName val="0"/>
          <c:showPercent val="0"/>
          <c:showBubbleSize val="0"/>
        </c:dLbls>
        <c:gapWidth val="150"/>
        <c:shape val="box"/>
        <c:axId val="501199647"/>
        <c:axId val="501196735"/>
        <c:axId val="0"/>
      </c:bar3DChart>
      <c:catAx>
        <c:axId val="501199647"/>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tx1"/>
                </a:solidFill>
                <a:latin typeface="+mn-lt"/>
                <a:ea typeface="+mn-ea"/>
                <a:cs typeface="+mn-cs"/>
              </a:defRPr>
            </a:pPr>
            <a:endParaRPr lang="es-CO"/>
          </a:p>
        </c:txPr>
        <c:crossAx val="501196735"/>
        <c:crosses val="autoZero"/>
        <c:auto val="1"/>
        <c:lblAlgn val="ctr"/>
        <c:lblOffset val="100"/>
        <c:noMultiLvlLbl val="0"/>
      </c:catAx>
      <c:valAx>
        <c:axId val="501196735"/>
        <c:scaling>
          <c:orientation val="minMax"/>
        </c:scaling>
        <c:delete val="0"/>
        <c:axPos val="l"/>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01199647"/>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r>
              <a:rPr lang="en-US" b="1">
                <a:solidFill>
                  <a:schemeClr val="tx1"/>
                </a:solidFill>
              </a:rPr>
              <a:t>NÚMERO DE METAS</a:t>
            </a:r>
          </a:p>
        </c:rich>
      </c:tx>
      <c:overlay val="0"/>
      <c:spPr>
        <a:noFill/>
        <a:ln>
          <a:noFill/>
        </a:ln>
        <a:effectLst/>
      </c:spPr>
      <c:txPr>
        <a:bodyPr rot="0" spcFirstLastPara="1" vertOverflow="ellipsis" vert="horz" wrap="square" anchor="ctr" anchorCtr="1"/>
        <a:lstStyle/>
        <a:p>
          <a:pPr>
            <a:defRPr b="0" i="0" u="none" strike="noStrike" kern="1200" baseline="0">
              <a:solidFill>
                <a:schemeClr val="dk1">
                  <a:lumMod val="65000"/>
                  <a:lumOff val="35000"/>
                </a:schemeClr>
              </a:solidFill>
              <a:effectLst/>
              <a:latin typeface="+mn-lt"/>
              <a:ea typeface="+mn-ea"/>
              <a:cs typeface="+mn-cs"/>
            </a:defRPr>
          </a:pPr>
          <a:endParaRPr lang="es-CO"/>
        </a:p>
      </c:txPr>
    </c:title>
    <c:autoTitleDeleted val="0"/>
    <c:view3D>
      <c:rotX val="15"/>
      <c:rotY val="2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Hoja1!$P$37</c:f>
              <c:strCache>
                <c:ptCount val="1"/>
                <c:pt idx="0">
                  <c:v>NÚMERO DE METAS</c:v>
                </c:pt>
              </c:strCache>
            </c:strRef>
          </c:tx>
          <c:spPr>
            <a:solidFill>
              <a:srgbClr val="00B050"/>
            </a:solidFill>
            <a:ln>
              <a:noFill/>
            </a:ln>
            <a:effectLst>
              <a:outerShdw blurRad="76200" dir="18900000" sy="23000" kx="-1200000" algn="bl" rotWithShape="0">
                <a:prstClr val="black">
                  <a:alpha val="20000"/>
                </a:prstClr>
              </a:outerShdw>
            </a:effectLst>
            <a:sp3d/>
          </c:spPr>
          <c:invertIfNegative val="0"/>
          <c:dLbls>
            <c:dLbl>
              <c:idx val="0"/>
              <c:layout>
                <c:manualLayout>
                  <c:x val="2.9629629629629575E-2"/>
                  <c:y val="0.2870370370370370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39-44F9-9844-37F531B9F159}"/>
                </c:ext>
              </c:extLst>
            </c:dLbl>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lt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Hoja1!$O$38</c:f>
              <c:strCache>
                <c:ptCount val="1"/>
                <c:pt idx="0">
                  <c:v>CON CUMPLIMIENTO PROYECTADO 2023 </c:v>
                </c:pt>
              </c:strCache>
            </c:strRef>
          </c:cat>
          <c:val>
            <c:numRef>
              <c:f>Hoja1!$P$38</c:f>
              <c:numCache>
                <c:formatCode>General</c:formatCode>
                <c:ptCount val="1"/>
                <c:pt idx="0">
                  <c:v>12</c:v>
                </c:pt>
              </c:numCache>
            </c:numRef>
          </c:val>
          <c:extLst>
            <c:ext xmlns:c16="http://schemas.microsoft.com/office/drawing/2014/chart" uri="{C3380CC4-5D6E-409C-BE32-E72D297353CC}">
              <c16:uniqueId val="{00000000-5A39-44F9-9844-37F531B9F159}"/>
            </c:ext>
          </c:extLst>
        </c:ser>
        <c:dLbls>
          <c:showLegendKey val="0"/>
          <c:showVal val="1"/>
          <c:showCatName val="0"/>
          <c:showSerName val="0"/>
          <c:showPercent val="0"/>
          <c:showBubbleSize val="0"/>
        </c:dLbls>
        <c:gapWidth val="41"/>
        <c:shape val="box"/>
        <c:axId val="1373610048"/>
        <c:axId val="1373617536"/>
        <c:axId val="0"/>
      </c:bar3DChart>
      <c:catAx>
        <c:axId val="1373610048"/>
        <c:scaling>
          <c:orientation val="minMax"/>
        </c:scaling>
        <c:delete val="0"/>
        <c:axPos val="b"/>
        <c:numFmt formatCode="General" sourceLinked="1"/>
        <c:majorTickMark val="none"/>
        <c:minorTickMark val="none"/>
        <c:tickLblPos val="nextTo"/>
        <c:spPr>
          <a:solidFill>
            <a:schemeClr val="bg1"/>
          </a:solidFill>
          <a:ln>
            <a:noFill/>
          </a:ln>
          <a:effectLst/>
        </c:spPr>
        <c:txPr>
          <a:bodyPr rot="-60000000" spcFirstLastPara="1" vertOverflow="ellipsis" vert="horz" wrap="square" anchor="ctr" anchorCtr="1"/>
          <a:lstStyle/>
          <a:p>
            <a:pPr>
              <a:defRPr sz="900" b="1" i="0" u="none" strike="noStrike" kern="1200" baseline="0">
                <a:solidFill>
                  <a:schemeClr val="tx1"/>
                </a:solidFill>
                <a:effectLst/>
                <a:latin typeface="+mn-lt"/>
                <a:ea typeface="+mn-ea"/>
                <a:cs typeface="+mn-cs"/>
              </a:defRPr>
            </a:pPr>
            <a:endParaRPr lang="es-CO"/>
          </a:p>
        </c:txPr>
        <c:crossAx val="1373617536"/>
        <c:crosses val="autoZero"/>
        <c:auto val="1"/>
        <c:lblAlgn val="ctr"/>
        <c:lblOffset val="100"/>
        <c:noMultiLvlLbl val="0"/>
      </c:catAx>
      <c:valAx>
        <c:axId val="1373617536"/>
        <c:scaling>
          <c:orientation val="minMax"/>
        </c:scaling>
        <c:delete val="1"/>
        <c:axPos val="l"/>
        <c:numFmt formatCode="General" sourceLinked="1"/>
        <c:majorTickMark val="none"/>
        <c:minorTickMark val="none"/>
        <c:tickLblPos val="nextTo"/>
        <c:crossAx val="1373610048"/>
        <c:crosses val="autoZero"/>
        <c:crossBetween val="between"/>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1" i="0" u="none" strike="noStrike" kern="1200" spc="0" baseline="0">
              <a:solidFill>
                <a:schemeClr val="tx1"/>
              </a:solidFill>
              <a:latin typeface="+mn-lt"/>
              <a:ea typeface="+mn-ea"/>
              <a:cs typeface="+mn-cs"/>
            </a:defRPr>
          </a:pPr>
          <a:endParaRPr lang="es-CO"/>
        </a:p>
      </c:txPr>
    </c:title>
    <c:autoTitleDeleted val="0"/>
    <c:view3D>
      <c:rotX val="15"/>
      <c:rotY val="20"/>
      <c:depthPercent val="100"/>
      <c:rAngAx val="1"/>
    </c:view3D>
    <c:floor>
      <c:thickness val="0"/>
      <c:spPr>
        <a:noFill/>
        <a:ln w="25400">
          <a:noFill/>
        </a:ln>
        <a:effectLst/>
        <a:sp3d/>
      </c:spPr>
    </c:floor>
    <c:sideWall>
      <c:thickness val="0"/>
      <c:spPr>
        <a:noFill/>
        <a:ln w="25400">
          <a:noFill/>
        </a:ln>
        <a:effectLst/>
        <a:sp3d/>
      </c:spPr>
    </c:sideWall>
    <c:backWall>
      <c:thickness val="0"/>
      <c:spPr>
        <a:noFill/>
        <a:ln w="25400">
          <a:noFill/>
        </a:ln>
        <a:effectLst/>
        <a:sp3d/>
      </c:spPr>
    </c:backWall>
    <c:plotArea>
      <c:layout/>
      <c:bar3DChart>
        <c:barDir val="col"/>
        <c:grouping val="clustered"/>
        <c:varyColors val="0"/>
        <c:ser>
          <c:idx val="0"/>
          <c:order val="0"/>
          <c:tx>
            <c:strRef>
              <c:f>Hoja1!$P$42</c:f>
              <c:strCache>
                <c:ptCount val="1"/>
                <c:pt idx="0">
                  <c:v>NÚMERO DE METAS</c:v>
                </c:pt>
              </c:strCache>
            </c:strRef>
          </c:tx>
          <c:spPr>
            <a:solidFill>
              <a:schemeClr val="accent1"/>
            </a:solidFill>
            <a:ln>
              <a:noFill/>
            </a:ln>
            <a:effectLst/>
            <a:sp3d/>
          </c:spPr>
          <c:invertIfNegative val="0"/>
          <c:dPt>
            <c:idx val="0"/>
            <c:invertIfNegative val="0"/>
            <c:bubble3D val="0"/>
            <c:spPr>
              <a:solidFill>
                <a:srgbClr val="FF0000"/>
              </a:solidFill>
              <a:ln>
                <a:noFill/>
              </a:ln>
              <a:effectLst/>
              <a:sp3d/>
            </c:spPr>
            <c:extLst>
              <c:ext xmlns:c16="http://schemas.microsoft.com/office/drawing/2014/chart" uri="{C3380CC4-5D6E-409C-BE32-E72D297353CC}">
                <c16:uniqueId val="{00000006-4248-4AFB-8B5C-79234B7CCF94}"/>
              </c:ext>
            </c:extLst>
          </c:dPt>
          <c:dLbls>
            <c:dLbl>
              <c:idx val="0"/>
              <c:layout>
                <c:manualLayout>
                  <c:x val="0"/>
                  <c:y val="0.1666666666666665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248-4AFB-8B5C-79234B7CCF94}"/>
                </c:ext>
              </c:extLst>
            </c:dLbl>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bg1"/>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Hoja1!$O$43</c:f>
              <c:strCache>
                <c:ptCount val="1"/>
                <c:pt idx="0">
                  <c:v>REZAGADAS </c:v>
                </c:pt>
              </c:strCache>
            </c:strRef>
          </c:cat>
          <c:val>
            <c:numRef>
              <c:f>Hoja1!$P$43</c:f>
              <c:numCache>
                <c:formatCode>General</c:formatCode>
                <c:ptCount val="1"/>
                <c:pt idx="0">
                  <c:v>13</c:v>
                </c:pt>
              </c:numCache>
            </c:numRef>
          </c:val>
          <c:extLst>
            <c:ext xmlns:c16="http://schemas.microsoft.com/office/drawing/2014/chart" uri="{C3380CC4-5D6E-409C-BE32-E72D297353CC}">
              <c16:uniqueId val="{00000000-4248-4AFB-8B5C-79234B7CCF94}"/>
            </c:ext>
          </c:extLst>
        </c:ser>
        <c:dLbls>
          <c:showLegendKey val="0"/>
          <c:showVal val="0"/>
          <c:showCatName val="0"/>
          <c:showSerName val="0"/>
          <c:showPercent val="0"/>
          <c:showBubbleSize val="0"/>
        </c:dLbls>
        <c:gapWidth val="150"/>
        <c:shape val="box"/>
        <c:axId val="1249633968"/>
        <c:axId val="1249634384"/>
        <c:axId val="0"/>
      </c:bar3DChart>
      <c:catAx>
        <c:axId val="124963396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solidFill>
                <a:latin typeface="+mn-lt"/>
                <a:ea typeface="+mn-ea"/>
                <a:cs typeface="+mn-cs"/>
              </a:defRPr>
            </a:pPr>
            <a:endParaRPr lang="es-CO"/>
          </a:p>
        </c:txPr>
        <c:crossAx val="1249634384"/>
        <c:crosses val="autoZero"/>
        <c:auto val="1"/>
        <c:lblAlgn val="ctr"/>
        <c:lblOffset val="100"/>
        <c:noMultiLvlLbl val="0"/>
      </c:catAx>
      <c:valAx>
        <c:axId val="1249634384"/>
        <c:scaling>
          <c:orientation val="minMax"/>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249633968"/>
        <c:crosses val="autoZero"/>
        <c:crossBetween val="between"/>
      </c:valAx>
      <c:spPr>
        <a:noFill/>
        <a:ln w="25400">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Avance alcanzado PDI 2021 - 2024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CO"/>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val>
            <c:numRef>
              <c:f>Hoja1!#REF!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Hoja1!#REF!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Hoja1!#REF!</c15:sqref>
                        </c15:formulaRef>
                      </c:ext>
                    </c:extLst>
                  </c:multiLvlStrRef>
                </c15:cat>
              </c15:filteredCategoryTitle>
            </c:ext>
            <c:ext xmlns:c16="http://schemas.microsoft.com/office/drawing/2014/chart" uri="{C3380CC4-5D6E-409C-BE32-E72D297353CC}">
              <c16:uniqueId val="{00000000-FE45-447E-8069-CB5E98A6B728}"/>
            </c:ext>
          </c:extLst>
        </c:ser>
        <c:dLbls>
          <c:showLegendKey val="0"/>
          <c:showVal val="0"/>
          <c:showCatName val="0"/>
          <c:showSerName val="0"/>
          <c:showPercent val="0"/>
          <c:showBubbleSize val="0"/>
        </c:dLbls>
        <c:gapWidth val="65"/>
        <c:shape val="box"/>
        <c:axId val="1276435055"/>
        <c:axId val="1242136351"/>
        <c:axId val="0"/>
      </c:bar3DChart>
      <c:catAx>
        <c:axId val="1276435055"/>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1050" b="1" i="0" u="none" strike="noStrike" kern="1200" cap="all" baseline="0">
                <a:solidFill>
                  <a:schemeClr val="dk1">
                    <a:lumMod val="75000"/>
                    <a:lumOff val="25000"/>
                  </a:schemeClr>
                </a:solidFill>
                <a:latin typeface="+mn-lt"/>
                <a:ea typeface="+mn-ea"/>
                <a:cs typeface="+mn-cs"/>
              </a:defRPr>
            </a:pPr>
            <a:endParaRPr lang="es-CO"/>
          </a:p>
        </c:txPr>
        <c:crossAx val="1242136351"/>
        <c:crosses val="autoZero"/>
        <c:auto val="1"/>
        <c:lblAlgn val="ctr"/>
        <c:lblOffset val="100"/>
        <c:noMultiLvlLbl val="0"/>
      </c:catAx>
      <c:valAx>
        <c:axId val="1242136351"/>
        <c:scaling>
          <c:orientation val="minMax"/>
        </c:scaling>
        <c:delete val="1"/>
        <c:axPos val="l"/>
        <c:majorGridlines>
          <c:spPr>
            <a:ln w="9525" cap="flat" cmpd="sng" algn="ctr">
              <a:noFill/>
              <a:round/>
            </a:ln>
            <a:effectLst/>
          </c:spPr>
        </c:majorGridlines>
        <c:numFmt formatCode="General" sourceLinked="1"/>
        <c:majorTickMark val="none"/>
        <c:minorTickMark val="none"/>
        <c:tickLblPos val="nextTo"/>
        <c:crossAx val="1276435055"/>
        <c:crosses val="autoZero"/>
        <c:crossBetween val="between"/>
      </c:valAx>
      <c:spPr>
        <a:noFill/>
        <a:ln>
          <a:noFill/>
        </a:ln>
        <a:effectLst/>
      </c:spPr>
    </c:plotArea>
    <c:plotVisOnly val="1"/>
    <c:dispBlanksAs val="gap"/>
    <c:showDLblsOverMax val="0"/>
  </c:chart>
  <c:spPr>
    <a:noFill/>
    <a:ln w="9525" cap="flat" cmpd="sng" algn="ctr">
      <a:solidFill>
        <a:schemeClr val="dk1">
          <a:lumMod val="25000"/>
          <a:lumOff val="7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doughnutChart>
        <c:varyColors val="1"/>
        <c:ser>
          <c:idx val="0"/>
          <c:order val="0"/>
          <c:dPt>
            <c:idx val="0"/>
            <c:bubble3D val="0"/>
            <c:spPr>
              <a:solidFill>
                <a:schemeClr val="tx1">
                  <a:lumMod val="50000"/>
                  <a:lumOff val="50000"/>
                </a:schemeClr>
              </a:solidFill>
              <a:ln w="19050">
                <a:solidFill>
                  <a:schemeClr val="lt1"/>
                </a:solidFill>
              </a:ln>
              <a:effectLst/>
            </c:spPr>
            <c:extLst>
              <c:ext xmlns:c16="http://schemas.microsoft.com/office/drawing/2014/chart" uri="{C3380CC4-5D6E-409C-BE32-E72D297353CC}">
                <c16:uniqueId val="{00000002-75A1-49D7-B520-2BED91D5BE95}"/>
              </c:ext>
            </c:extLst>
          </c:dPt>
          <c:dPt>
            <c:idx val="1"/>
            <c:bubble3D val="0"/>
            <c:explosion val="18"/>
            <c:spPr>
              <a:solidFill>
                <a:srgbClr val="FF0000"/>
              </a:solidFill>
              <a:ln w="19050">
                <a:solidFill>
                  <a:schemeClr val="lt1"/>
                </a:solidFill>
              </a:ln>
              <a:effectLst/>
            </c:spPr>
            <c:extLst>
              <c:ext xmlns:c16="http://schemas.microsoft.com/office/drawing/2014/chart" uri="{C3380CC4-5D6E-409C-BE32-E72D297353CC}">
                <c16:uniqueId val="{00000003-75A1-49D7-B520-2BED91D5BE95}"/>
              </c:ext>
            </c:extLst>
          </c:dPt>
          <c:dPt>
            <c:idx val="2"/>
            <c:bubble3D val="0"/>
            <c:spPr>
              <a:solidFill>
                <a:srgbClr val="00B050"/>
              </a:solidFill>
              <a:ln w="19050">
                <a:solidFill>
                  <a:schemeClr val="lt1"/>
                </a:solidFill>
              </a:ln>
              <a:effectLst/>
            </c:spPr>
            <c:extLst>
              <c:ext xmlns:c16="http://schemas.microsoft.com/office/drawing/2014/chart" uri="{C3380CC4-5D6E-409C-BE32-E72D297353CC}">
                <c16:uniqueId val="{00000004-75A1-49D7-B520-2BED91D5BE95}"/>
              </c:ext>
            </c:extLst>
          </c:dPt>
          <c:dPt>
            <c:idx val="3"/>
            <c:bubble3D val="0"/>
            <c:spPr>
              <a:solidFill>
                <a:srgbClr val="002060"/>
              </a:solidFill>
              <a:ln w="19050">
                <a:solidFill>
                  <a:schemeClr val="lt1"/>
                </a:solidFill>
              </a:ln>
              <a:effectLst/>
            </c:spPr>
            <c:extLst>
              <c:ext xmlns:c16="http://schemas.microsoft.com/office/drawing/2014/chart" uri="{C3380CC4-5D6E-409C-BE32-E72D297353CC}">
                <c16:uniqueId val="{00000001-75A1-49D7-B520-2BED91D5BE95}"/>
              </c:ext>
            </c:extLst>
          </c:dPt>
          <c:dLbls>
            <c:dLbl>
              <c:idx val="0"/>
              <c:layout>
                <c:manualLayout>
                  <c:x val="2.7777777777777779E-3"/>
                  <c:y val="-6.9444444444444448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75A1-49D7-B520-2BED91D5BE95}"/>
                </c:ext>
              </c:extLst>
            </c:dLbl>
            <c:dLbl>
              <c:idx val="1"/>
              <c:layout>
                <c:manualLayout>
                  <c:x val="9.1666666666666563E-2"/>
                  <c:y val="-2.3148148148148147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75A1-49D7-B520-2BED91D5BE95}"/>
                </c:ext>
              </c:extLst>
            </c:dLbl>
            <c:dLbl>
              <c:idx val="2"/>
              <c:layout>
                <c:manualLayout>
                  <c:x val="0.1"/>
                  <c:y val="-2.7777777777777776E-2"/>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75A1-49D7-B520-2BED91D5BE95}"/>
                </c:ext>
              </c:extLst>
            </c:dLbl>
            <c:dLbl>
              <c:idx val="3"/>
              <c:layout>
                <c:manualLayout>
                  <c:x val="-0.13055555555555556"/>
                  <c:y val="4.6296296296297144E-3"/>
                </c:manualLayout>
              </c:layout>
              <c:showLegendKey val="0"/>
              <c:showVal val="1"/>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5A1-49D7-B520-2BED91D5BE95}"/>
                </c:ext>
              </c:extLst>
            </c:dLbl>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tx1"/>
                    </a:solidFill>
                    <a:latin typeface="+mn-lt"/>
                    <a:ea typeface="+mn-ea"/>
                    <a:cs typeface="+mn-cs"/>
                  </a:defRPr>
                </a:pPr>
                <a:endParaRPr lang="es-CO"/>
              </a:p>
            </c:txPr>
            <c:showLegendKey val="0"/>
            <c:showVal val="1"/>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Hoja1!$K$38:$K$41</c:f>
              <c:strCache>
                <c:ptCount val="4"/>
                <c:pt idx="1">
                  <c:v>REZAGADAS </c:v>
                </c:pt>
                <c:pt idx="2">
                  <c:v>EN DESARROLLO </c:v>
                </c:pt>
                <c:pt idx="3">
                  <c:v>FINALIZADAS</c:v>
                </c:pt>
              </c:strCache>
            </c:strRef>
          </c:cat>
          <c:val>
            <c:numRef>
              <c:f>Hoja1!$L$38:$L$41</c:f>
              <c:numCache>
                <c:formatCode>General</c:formatCode>
                <c:ptCount val="4"/>
                <c:pt idx="1">
                  <c:v>7</c:v>
                </c:pt>
                <c:pt idx="2">
                  <c:v>7</c:v>
                </c:pt>
                <c:pt idx="3">
                  <c:v>57</c:v>
                </c:pt>
              </c:numCache>
            </c:numRef>
          </c:val>
          <c:extLst>
            <c:ext xmlns:c16="http://schemas.microsoft.com/office/drawing/2014/chart" uri="{C3380CC4-5D6E-409C-BE32-E72D297353CC}">
              <c16:uniqueId val="{00000000-75A1-49D7-B520-2BED91D5BE95}"/>
            </c:ext>
          </c:extLst>
        </c:ser>
        <c:dLbls>
          <c:showLegendKey val="0"/>
          <c:showVal val="0"/>
          <c:showCatName val="0"/>
          <c:showSerName val="0"/>
          <c:showPercent val="0"/>
          <c:showBubbleSize val="0"/>
          <c:showLeaderLines val="1"/>
        </c:dLbls>
        <c:firstSliceAng val="0"/>
        <c:holeSize val="75"/>
      </c:doughnut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spPr>
            <a:solidFill>
              <a:schemeClr val="accent1"/>
            </a:solidFill>
            <a:ln>
              <a:noFill/>
            </a:ln>
            <a:effectLst/>
          </c:spPr>
          <c:invertIfNegative val="0"/>
          <c:dPt>
            <c:idx val="0"/>
            <c:invertIfNegative val="0"/>
            <c:bubble3D val="0"/>
            <c:spPr>
              <a:solidFill>
                <a:schemeClr val="accent3">
                  <a:lumMod val="40000"/>
                  <a:lumOff val="60000"/>
                </a:schemeClr>
              </a:solidFill>
              <a:ln>
                <a:noFill/>
              </a:ln>
              <a:effectLst/>
            </c:spPr>
            <c:extLst>
              <c:ext xmlns:c16="http://schemas.microsoft.com/office/drawing/2014/chart" uri="{C3380CC4-5D6E-409C-BE32-E72D297353CC}">
                <c16:uniqueId val="{00000001-E97B-46BC-9771-941086C0D339}"/>
              </c:ext>
            </c:extLst>
          </c:dPt>
          <c:dPt>
            <c:idx val="1"/>
            <c:invertIfNegative val="0"/>
            <c:bubble3D val="0"/>
            <c:spPr>
              <a:solidFill>
                <a:schemeClr val="tx1">
                  <a:lumMod val="50000"/>
                  <a:lumOff val="50000"/>
                </a:schemeClr>
              </a:solidFill>
              <a:ln>
                <a:solidFill>
                  <a:schemeClr val="tx1">
                    <a:lumMod val="50000"/>
                    <a:lumOff val="50000"/>
                  </a:schemeClr>
                </a:solidFill>
              </a:ln>
              <a:effectLst/>
            </c:spPr>
            <c:extLst>
              <c:ext xmlns:c16="http://schemas.microsoft.com/office/drawing/2014/chart" uri="{C3380CC4-5D6E-409C-BE32-E72D297353CC}">
                <c16:uniqueId val="{00000003-E97B-46BC-9771-941086C0D339}"/>
              </c:ext>
            </c:extLst>
          </c:dPt>
          <c:dPt>
            <c:idx val="2"/>
            <c:invertIfNegative val="0"/>
            <c:bubble3D val="0"/>
            <c:spPr>
              <a:solidFill>
                <a:srgbClr val="00B050"/>
              </a:solidFill>
              <a:ln>
                <a:solidFill>
                  <a:srgbClr val="00B050"/>
                </a:solidFill>
              </a:ln>
              <a:effectLst/>
            </c:spPr>
            <c:extLst>
              <c:ext xmlns:c16="http://schemas.microsoft.com/office/drawing/2014/chart" uri="{C3380CC4-5D6E-409C-BE32-E72D297353CC}">
                <c16:uniqueId val="{00000005-E97B-46BC-9771-941086C0D339}"/>
              </c:ext>
            </c:extLst>
          </c:dPt>
          <c:dPt>
            <c:idx val="3"/>
            <c:invertIfNegative val="0"/>
            <c:bubble3D val="0"/>
            <c:spPr>
              <a:solidFill>
                <a:srgbClr val="002060"/>
              </a:solidFill>
              <a:ln>
                <a:solidFill>
                  <a:srgbClr val="002060"/>
                </a:solidFill>
              </a:ln>
              <a:effectLst/>
            </c:spPr>
            <c:extLst>
              <c:ext xmlns:c16="http://schemas.microsoft.com/office/drawing/2014/chart" uri="{C3380CC4-5D6E-409C-BE32-E72D297353CC}">
                <c16:uniqueId val="{00000007-E97B-46BC-9771-941086C0D339}"/>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Hoja1!$E$64:$E$67</c:f>
              <c:strCache>
                <c:ptCount val="4"/>
                <c:pt idx="0">
                  <c:v>Rectoría </c:v>
                </c:pt>
                <c:pt idx="1">
                  <c:v>Vicerrectoría Académica </c:v>
                </c:pt>
                <c:pt idx="2">
                  <c:v>Vicerrectoría Administrativa y Financiera</c:v>
                </c:pt>
                <c:pt idx="3">
                  <c:v>Vicerrectoría de Investigación Extensión y Transferencia</c:v>
                </c:pt>
              </c:strCache>
            </c:strRef>
          </c:cat>
          <c:val>
            <c:numRef>
              <c:f>Hoja1!$F$64:$F$67</c:f>
              <c:numCache>
                <c:formatCode>0%</c:formatCode>
                <c:ptCount val="4"/>
                <c:pt idx="0">
                  <c:v>0.88</c:v>
                </c:pt>
                <c:pt idx="1">
                  <c:v>0.74</c:v>
                </c:pt>
                <c:pt idx="2">
                  <c:v>0.86</c:v>
                </c:pt>
                <c:pt idx="3">
                  <c:v>0.93</c:v>
                </c:pt>
              </c:numCache>
            </c:numRef>
          </c:val>
          <c:extLst>
            <c:ext xmlns:c16="http://schemas.microsoft.com/office/drawing/2014/chart" uri="{C3380CC4-5D6E-409C-BE32-E72D297353CC}">
              <c16:uniqueId val="{00000008-E97B-46BC-9771-941086C0D339}"/>
            </c:ext>
          </c:extLst>
        </c:ser>
        <c:dLbls>
          <c:showLegendKey val="0"/>
          <c:showVal val="0"/>
          <c:showCatName val="0"/>
          <c:showSerName val="0"/>
          <c:showPercent val="0"/>
          <c:showBubbleSize val="0"/>
        </c:dLbls>
        <c:gapWidth val="182"/>
        <c:axId val="1691597792"/>
        <c:axId val="1691594464"/>
      </c:barChart>
      <c:catAx>
        <c:axId val="16915977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91594464"/>
        <c:crosses val="autoZero"/>
        <c:auto val="1"/>
        <c:lblAlgn val="ctr"/>
        <c:lblOffset val="100"/>
        <c:noMultiLvlLbl val="0"/>
      </c:catAx>
      <c:valAx>
        <c:axId val="1691594464"/>
        <c:scaling>
          <c:orientation val="minMax"/>
        </c:scaling>
        <c:delete val="0"/>
        <c:axPos val="b"/>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6915977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4">
  <cs:axisTitle>
    <cs:lnRef idx="0"/>
    <cs:fillRef idx="0"/>
    <cs:effectRef idx="0"/>
    <cs:fontRef idx="minor">
      <a:schemeClr val="dk1">
        <a:lumMod val="65000"/>
        <a:lumOff val="35000"/>
      </a:schemeClr>
    </cs:fontRef>
    <cs:defRPr sz="900" b="1" kern="1200"/>
  </cs:axisTitle>
  <cs:categoryAxis>
    <cs:lnRef idx="0"/>
    <cs:fillRef idx="0"/>
    <cs:effectRef idx="0"/>
    <cs:fontRef idx="minor">
      <a:schemeClr val="dk1">
        <a:lumMod val="65000"/>
        <a:lumOff val="35000"/>
      </a:schemeClr>
    </cs:fontRef>
    <cs:defRPr sz="900" kern="1200">
      <a:effectLst/>
    </cs:defRPr>
  </cs:categoryAxis>
  <cs:chartArea>
    <cs:lnRef idx="0"/>
    <cs:fillRef idx="0"/>
    <cs:effectRef idx="0"/>
    <cs:fontRef idx="minor">
      <a:schemeClr val="dk1"/>
    </cs:fontRef>
    <cs:spPr>
      <a:gradFill flip="none" rotWithShape="1">
        <a:gsLst>
          <a:gs pos="0">
            <a:schemeClr val="lt1"/>
          </a:gs>
          <a:gs pos="68000">
            <a:schemeClr val="lt1">
              <a:lumMod val="85000"/>
            </a:schemeClr>
          </a:gs>
          <a:gs pos="100000">
            <a:schemeClr val="lt1"/>
          </a:gs>
        </a:gsLst>
        <a:lin ang="5400000" scaled="1"/>
        <a:tileRect/>
      </a:gradFill>
      <a:ln w="9525" cap="flat" cmpd="sng" algn="ctr">
        <a:solidFill>
          <a:schemeClr val="dk1">
            <a:lumMod val="15000"/>
            <a:lumOff val="85000"/>
          </a:schemeClr>
        </a:solidFill>
        <a:round/>
      </a:ln>
    </cs:spPr>
    <cs:defRPr sz="1000" kern="1200"/>
  </cs:chartArea>
  <cs:dataLabel>
    <cs:lnRef idx="0"/>
    <cs:fillRef idx="0"/>
    <cs:effectRef idx="0"/>
    <cs:fontRef idx="minor">
      <a:schemeClr val="lt1"/>
    </cs:fontRef>
    <cs:spPr/>
    <cs:defRPr sz="10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10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
  <cs:dataPoint3D>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3D>
  <cs:dataPointLine>
    <cs:lnRef idx="0">
      <cs:styleClr val="auto"/>
    </cs:lnRef>
    <cs:fillRef idx="0"/>
    <cs:effectRef idx="0"/>
    <cs:fontRef idx="minor">
      <a:schemeClr val="dk1"/>
    </cs:fontRef>
    <cs:spPr>
      <a:ln w="28575" cap="rnd">
        <a:gradFill>
          <a:gsLst>
            <a:gs pos="0">
              <a:schemeClr val="phClr"/>
            </a:gs>
            <a:gs pos="100000">
              <a:schemeClr val="phClr">
                <a:lumMod val="84000"/>
              </a:schemeClr>
            </a:gs>
          </a:gsLst>
          <a:lin ang="5400000" scaled="1"/>
        </a:gradFill>
        <a:round/>
      </a:ln>
    </cs:spPr>
  </cs:dataPointLine>
  <cs:dataPointMarker>
    <cs:lnRef idx="0"/>
    <cs:fillRef idx="0">
      <cs:styleClr val="auto"/>
    </cs:fillRef>
    <cs:effectRef idx="0"/>
    <cs:fontRef idx="minor">
      <a:schemeClr val="dk1"/>
    </cs:fontRef>
    <cs:spPr>
      <a:gradFill>
        <a:gsLst>
          <a:gs pos="0">
            <a:schemeClr val="phClr"/>
          </a:gs>
          <a:gs pos="100000">
            <a:schemeClr val="phClr">
              <a:lumMod val="84000"/>
            </a:schemeClr>
          </a:gs>
        </a:gsLst>
        <a:lin ang="5400000" scaled="1"/>
      </a:gradFill>
      <a:effectLst>
        <a:outerShdw blurRad="76200" dir="18900000" sy="23000" kx="-1200000" algn="bl" rotWithShape="0">
          <a:prstClr val="black">
            <a:alpha val="20000"/>
          </a:prstClr>
        </a:outerShdw>
      </a:effectLst>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ln w="9525">
        <a:solidFill>
          <a:schemeClr val="dk1">
            <a:lumMod val="15000"/>
            <a:lumOff val="85000"/>
          </a:schemeClr>
        </a:solidFill>
      </a:ln>
    </cs:spPr>
    <cs:defRPr sz="900" kern="1200"/>
  </cs:dataTable>
  <cs:downBar>
    <cs:lnRef idx="0"/>
    <cs:fillRef idx="0"/>
    <cs:effectRef idx="0"/>
    <cs:fontRef idx="minor">
      <a:schemeClr val="dk1"/>
    </cs:fontRef>
    <cs:spPr>
      <a:solidFill>
        <a:schemeClr val="dk1">
          <a:lumMod val="35000"/>
          <a:lumOff val="65000"/>
        </a:schemeClr>
      </a:solidFill>
      <a:ln w="9525">
        <a:solidFill>
          <a:schemeClr val="dk1">
            <a:lumMod val="50000"/>
            <a:lumOff val="50000"/>
          </a:schemeClr>
        </a:solidFill>
      </a:ln>
    </cs:spPr>
  </cs:downBar>
  <cs:dropLine>
    <cs:lnRef idx="0"/>
    <cs:fillRef idx="0"/>
    <cs:effectRef idx="0"/>
    <cs:fontRef idx="minor">
      <a:schemeClr val="dk1"/>
    </cs:fontRef>
    <cs:spPr>
      <a:ln w="9525">
        <a:solidFill>
          <a:schemeClr val="dk1">
            <a:lumMod val="50000"/>
            <a:lumOff val="50000"/>
          </a:schemeClr>
        </a:solidFill>
        <a:round/>
      </a:ln>
    </cs:spPr>
  </cs:dropLine>
  <cs:errorBar>
    <cs:lnRef idx="0"/>
    <cs:fillRef idx="0"/>
    <cs:effectRef idx="0"/>
    <cs:fontRef idx="minor">
      <a:schemeClr val="dk1"/>
    </cs:fontRef>
    <cs:spPr>
      <a:ln w="9525">
        <a:solidFill>
          <a:schemeClr val="dk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a:solidFill>
          <a:schemeClr val="dk1">
            <a:lumMod val="5000"/>
            <a:lumOff val="95000"/>
          </a:schemeClr>
        </a:solidFill>
      </a:ln>
    </cs:spPr>
  </cs:gridlineMinor>
  <cs:hiLoLine>
    <cs:lnRef idx="0"/>
    <cs:fillRef idx="0"/>
    <cs:effectRef idx="0"/>
    <cs:fontRef idx="minor">
      <a:schemeClr val="dk1"/>
    </cs:fontRef>
    <cs:spPr>
      <a:ln w="9525">
        <a:solidFill>
          <a:schemeClr val="dk1">
            <a:lumMod val="50000"/>
            <a:lumOff val="50000"/>
          </a:schemeClr>
        </a:solidFill>
        <a:round/>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65000"/>
        <a:lumOff val="35000"/>
      </a:schemeClr>
    </cs:fontRef>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65000"/>
        <a:lumOff val="35000"/>
      </a:schemeClr>
    </cs:fontRef>
    <cs:spPr>
      <a:ln w="9525" cap="flat" cmpd="sng" algn="ctr">
        <a:solidFill>
          <a:schemeClr val="dk1">
            <a:lumMod val="15000"/>
            <a:lumOff val="8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65000"/>
        <a:lumOff val="35000"/>
      </a:schemeClr>
    </cs:fontRef>
    <cs:defRPr kern="1200">
      <a:effectLst/>
    </cs:defRPr>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lumMod val="95000"/>
        </a:schemeClr>
      </a:solidFill>
      <a:ln w="9525">
        <a:solidFill>
          <a:schemeClr val="dk1">
            <a:lumMod val="15000"/>
            <a:lumOff val="85000"/>
          </a:schemeClr>
        </a:solidFill>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 Id="rId5" Type="http://schemas.openxmlformats.org/officeDocument/2006/relationships/chart" Target="../charts/chart6.xml"/><Relationship Id="rId4"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742950</xdr:colOff>
      <xdr:row>4</xdr:row>
      <xdr:rowOff>104775</xdr:rowOff>
    </xdr:from>
    <xdr:to>
      <xdr:col>8</xdr:col>
      <xdr:colOff>152400</xdr:colOff>
      <xdr:row>18</xdr:row>
      <xdr:rowOff>180975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565153</xdr:colOff>
      <xdr:row>6</xdr:row>
      <xdr:rowOff>32645</xdr:rowOff>
    </xdr:from>
    <xdr:to>
      <xdr:col>13</xdr:col>
      <xdr:colOff>534534</xdr:colOff>
      <xdr:row>17</xdr:row>
      <xdr:rowOff>154503</xdr:rowOff>
    </xdr:to>
    <xdr:sp macro="" textlink="">
      <xdr:nvSpPr>
        <xdr:cNvPr id="11" name="Arco de bloque 10"/>
        <xdr:cNvSpPr/>
      </xdr:nvSpPr>
      <xdr:spPr>
        <a:xfrm rot="9224721">
          <a:off x="8185153" y="1175645"/>
          <a:ext cx="2255381" cy="2217358"/>
        </a:xfrm>
        <a:prstGeom prst="blockArc">
          <a:avLst>
            <a:gd name="adj1" fmla="val 10800000"/>
            <a:gd name="adj2" fmla="val 3067828"/>
            <a:gd name="adj3" fmla="val 10914"/>
          </a:avLst>
        </a:prstGeom>
        <a:solidFill>
          <a:srgbClr val="002060"/>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10</xdr:col>
      <xdr:colOff>324821</xdr:colOff>
      <xdr:row>6</xdr:row>
      <xdr:rowOff>36758</xdr:rowOff>
    </xdr:from>
    <xdr:to>
      <xdr:col>13</xdr:col>
      <xdr:colOff>324174</xdr:colOff>
      <xdr:row>19</xdr:row>
      <xdr:rowOff>156101</xdr:rowOff>
    </xdr:to>
    <xdr:sp macro="" textlink="">
      <xdr:nvSpPr>
        <xdr:cNvPr id="12" name="Arco de bloque 11"/>
        <xdr:cNvSpPr/>
      </xdr:nvSpPr>
      <xdr:spPr>
        <a:xfrm rot="13698063">
          <a:off x="7789576" y="1335003"/>
          <a:ext cx="2595843" cy="2285353"/>
        </a:xfrm>
        <a:prstGeom prst="blockArc">
          <a:avLst>
            <a:gd name="adj1" fmla="val 11767898"/>
            <a:gd name="adj2" fmla="val 18644949"/>
            <a:gd name="adj3" fmla="val 12766"/>
          </a:avLst>
        </a:prstGeom>
        <a:solidFill>
          <a:srgbClr val="90ECCD"/>
        </a:solidFill>
        <a:ln>
          <a:solidFill>
            <a:srgbClr val="90ECC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10</xdr:col>
      <xdr:colOff>264583</xdr:colOff>
      <xdr:row>5</xdr:row>
      <xdr:rowOff>31750</xdr:rowOff>
    </xdr:from>
    <xdr:to>
      <xdr:col>13</xdr:col>
      <xdr:colOff>574426</xdr:colOff>
      <xdr:row>17</xdr:row>
      <xdr:rowOff>31103</xdr:rowOff>
    </xdr:to>
    <xdr:sp macro="" textlink="">
      <xdr:nvSpPr>
        <xdr:cNvPr id="13" name="Arco de bloque 12"/>
        <xdr:cNvSpPr/>
      </xdr:nvSpPr>
      <xdr:spPr>
        <a:xfrm rot="20809741">
          <a:off x="7884583" y="984250"/>
          <a:ext cx="2595843" cy="2285353"/>
        </a:xfrm>
        <a:prstGeom prst="blockArc">
          <a:avLst>
            <a:gd name="adj1" fmla="val 11767898"/>
            <a:gd name="adj2" fmla="val 15735928"/>
            <a:gd name="adj3" fmla="val 12522"/>
          </a:avLst>
        </a:prstGeom>
        <a:solidFill>
          <a:srgbClr val="90ECCD"/>
        </a:solidFill>
        <a:ln>
          <a:solidFill>
            <a:srgbClr val="90ECC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10</xdr:col>
      <xdr:colOff>524373</xdr:colOff>
      <xdr:row>6</xdr:row>
      <xdr:rowOff>114823</xdr:rowOff>
    </xdr:from>
    <xdr:to>
      <xdr:col>14</xdr:col>
      <xdr:colOff>72216</xdr:colOff>
      <xdr:row>18</xdr:row>
      <xdr:rowOff>114176</xdr:rowOff>
    </xdr:to>
    <xdr:sp macro="" textlink="">
      <xdr:nvSpPr>
        <xdr:cNvPr id="14" name="Arco de bloque 13"/>
        <xdr:cNvSpPr/>
      </xdr:nvSpPr>
      <xdr:spPr>
        <a:xfrm rot="1887222">
          <a:off x="8144373" y="1257823"/>
          <a:ext cx="2595843" cy="2285353"/>
        </a:xfrm>
        <a:prstGeom prst="blockArc">
          <a:avLst>
            <a:gd name="adj1" fmla="val 11767898"/>
            <a:gd name="adj2" fmla="val 15735928"/>
            <a:gd name="adj3" fmla="val 12522"/>
          </a:avLst>
        </a:prstGeom>
        <a:solidFill>
          <a:srgbClr val="0FB1F9"/>
        </a:solidFill>
        <a:ln>
          <a:solidFill>
            <a:srgbClr val="0FB1F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11</xdr:col>
      <xdr:colOff>72006</xdr:colOff>
      <xdr:row>5</xdr:row>
      <xdr:rowOff>38295</xdr:rowOff>
    </xdr:from>
    <xdr:to>
      <xdr:col>14</xdr:col>
      <xdr:colOff>71359</xdr:colOff>
      <xdr:row>18</xdr:row>
      <xdr:rowOff>157638</xdr:rowOff>
    </xdr:to>
    <xdr:sp macro="" textlink="">
      <xdr:nvSpPr>
        <xdr:cNvPr id="15" name="Arco de bloque 14"/>
        <xdr:cNvSpPr/>
      </xdr:nvSpPr>
      <xdr:spPr>
        <a:xfrm rot="5822889">
          <a:off x="8298761" y="1146040"/>
          <a:ext cx="2595843" cy="2285353"/>
        </a:xfrm>
        <a:prstGeom prst="blockArc">
          <a:avLst>
            <a:gd name="adj1" fmla="val 11767898"/>
            <a:gd name="adj2" fmla="val 18644949"/>
            <a:gd name="adj3" fmla="val 12766"/>
          </a:avLst>
        </a:prstGeom>
        <a:solidFill>
          <a:srgbClr val="90ECCD"/>
        </a:solidFill>
        <a:ln>
          <a:solidFill>
            <a:srgbClr val="90ECC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11</xdr:col>
      <xdr:colOff>462308</xdr:colOff>
      <xdr:row>9</xdr:row>
      <xdr:rowOff>31214</xdr:rowOff>
    </xdr:from>
    <xdr:to>
      <xdr:col>13</xdr:col>
      <xdr:colOff>483743</xdr:colOff>
      <xdr:row>14</xdr:row>
      <xdr:rowOff>32821</xdr:rowOff>
    </xdr:to>
    <xdr:sp macro="" textlink="">
      <xdr:nvSpPr>
        <xdr:cNvPr id="16" name="CuadroTexto 12"/>
        <xdr:cNvSpPr txBox="1"/>
      </xdr:nvSpPr>
      <xdr:spPr>
        <a:xfrm>
          <a:off x="8844308" y="1745714"/>
          <a:ext cx="1545435" cy="954107"/>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3200" b="1">
              <a:solidFill>
                <a:srgbClr val="002060"/>
              </a:solidFill>
            </a:rPr>
            <a:t>90,3%</a:t>
          </a:r>
        </a:p>
        <a:p>
          <a:endParaRPr lang="es-CO" sz="2400" b="1">
            <a:solidFill>
              <a:schemeClr val="bg1"/>
            </a:solidFill>
          </a:endParaRPr>
        </a:p>
      </xdr:txBody>
    </xdr:sp>
    <xdr:clientData/>
  </xdr:twoCellAnchor>
  <xdr:twoCellAnchor editAs="oneCell">
    <xdr:from>
      <xdr:col>11</xdr:col>
      <xdr:colOff>548296</xdr:colOff>
      <xdr:row>11</xdr:row>
      <xdr:rowOff>127268</xdr:rowOff>
    </xdr:from>
    <xdr:to>
      <xdr:col>12</xdr:col>
      <xdr:colOff>551389</xdr:colOff>
      <xdr:row>15</xdr:row>
      <xdr:rowOff>130361</xdr:rowOff>
    </xdr:to>
    <xdr:pic>
      <xdr:nvPicPr>
        <xdr:cNvPr id="18" name="Picture 2" descr="Engranaje único"/>
        <xdr:cNvPicPr>
          <a:picLocks noChangeAspect="1" noChangeArrowheads="1"/>
        </xdr:cNvPicPr>
      </xdr:nvPicPr>
      <xdr:blipFill>
        <a:blip xmlns:r="http://schemas.openxmlformats.org/officeDocument/2006/relationships" r:embed="rId2" cstate="print">
          <a:duotone>
            <a:schemeClr val="accent5">
              <a:shade val="45000"/>
              <a:satMod val="135000"/>
            </a:schemeClr>
            <a:prstClr val="white"/>
          </a:duotone>
          <a:extLst>
            <a:ext uri="{28A0092B-C50C-407E-A947-70E740481C1C}">
              <a14:useLocalDpi xmlns:a14="http://schemas.microsoft.com/office/drawing/2010/main" val="0"/>
            </a:ext>
          </a:extLst>
        </a:blip>
        <a:srcRect/>
        <a:stretch>
          <a:fillRect/>
        </a:stretch>
      </xdr:blipFill>
      <xdr:spPr bwMode="auto">
        <a:xfrm>
          <a:off x="8930296" y="2222768"/>
          <a:ext cx="765093" cy="7650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490266</xdr:colOff>
      <xdr:row>4</xdr:row>
      <xdr:rowOff>181490</xdr:rowOff>
    </xdr:from>
    <xdr:to>
      <xdr:col>3</xdr:col>
      <xdr:colOff>689717</xdr:colOff>
      <xdr:row>12</xdr:row>
      <xdr:rowOff>7011</xdr:rowOff>
    </xdr:to>
    <xdr:sp macro="" textlink="">
      <xdr:nvSpPr>
        <xdr:cNvPr id="19" name="Terminador 18"/>
        <xdr:cNvSpPr/>
      </xdr:nvSpPr>
      <xdr:spPr>
        <a:xfrm rot="18874804">
          <a:off x="2201231" y="1518525"/>
          <a:ext cx="1349521" cy="199451"/>
        </a:xfrm>
        <a:prstGeom prst="flowChartTerminator">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2</xdr:col>
      <xdr:colOff>21167</xdr:colOff>
      <xdr:row>10</xdr:row>
      <xdr:rowOff>81484</xdr:rowOff>
    </xdr:from>
    <xdr:to>
      <xdr:col>3</xdr:col>
      <xdr:colOff>651844</xdr:colOff>
      <xdr:row>17</xdr:row>
      <xdr:rowOff>72035</xdr:rowOff>
    </xdr:to>
    <xdr:sp macro="" textlink="">
      <xdr:nvSpPr>
        <xdr:cNvPr id="20" name="Anillo 19"/>
        <xdr:cNvSpPr/>
      </xdr:nvSpPr>
      <xdr:spPr>
        <a:xfrm>
          <a:off x="1545167" y="1986484"/>
          <a:ext cx="1392677" cy="1324051"/>
        </a:xfrm>
        <a:prstGeom prst="donut">
          <a:avLst>
            <a:gd name="adj" fmla="val 14259"/>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2</xdr:col>
      <xdr:colOff>216256</xdr:colOff>
      <xdr:row>11</xdr:row>
      <xdr:rowOff>48690</xdr:rowOff>
    </xdr:from>
    <xdr:to>
      <xdr:col>3</xdr:col>
      <xdr:colOff>510052</xdr:colOff>
      <xdr:row>16</xdr:row>
      <xdr:rowOff>103012</xdr:rowOff>
    </xdr:to>
    <xdr:sp macro="" textlink="">
      <xdr:nvSpPr>
        <xdr:cNvPr id="21" name="Anillo 20"/>
        <xdr:cNvSpPr/>
      </xdr:nvSpPr>
      <xdr:spPr>
        <a:xfrm>
          <a:off x="1740256" y="2144190"/>
          <a:ext cx="1055796" cy="1006822"/>
        </a:xfrm>
        <a:prstGeom prst="donut">
          <a:avLst>
            <a:gd name="adj" fmla="val 13894"/>
          </a:avLst>
        </a:prstGeom>
        <a:solidFill>
          <a:srgbClr val="90ECCD"/>
        </a:solidFill>
        <a:ln>
          <a:solidFill>
            <a:srgbClr val="90ECC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2</xdr:col>
      <xdr:colOff>354257</xdr:colOff>
      <xdr:row>11</xdr:row>
      <xdr:rowOff>182011</xdr:rowOff>
    </xdr:from>
    <xdr:to>
      <xdr:col>3</xdr:col>
      <xdr:colOff>358379</xdr:colOff>
      <xdr:row>15</xdr:row>
      <xdr:rowOff>161868</xdr:rowOff>
    </xdr:to>
    <xdr:sp macro="" textlink="">
      <xdr:nvSpPr>
        <xdr:cNvPr id="22" name="Anillo 21"/>
        <xdr:cNvSpPr/>
      </xdr:nvSpPr>
      <xdr:spPr>
        <a:xfrm>
          <a:off x="1878257" y="2277511"/>
          <a:ext cx="766122" cy="741857"/>
        </a:xfrm>
        <a:prstGeom prst="donut">
          <a:avLst>
            <a:gd name="adj" fmla="val 16313"/>
          </a:avLst>
        </a:prstGeom>
        <a:solidFill>
          <a:srgbClr val="0FB1F9"/>
        </a:solidFill>
        <a:ln>
          <a:solidFill>
            <a:srgbClr val="0FB1F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3</xdr:col>
      <xdr:colOff>556079</xdr:colOff>
      <xdr:row>14</xdr:row>
      <xdr:rowOff>90789</xdr:rowOff>
    </xdr:from>
    <xdr:to>
      <xdr:col>3</xdr:col>
      <xdr:colOff>734923</xdr:colOff>
      <xdr:row>22</xdr:row>
      <xdr:rowOff>33463</xdr:rowOff>
    </xdr:to>
    <xdr:sp macro="" textlink="">
      <xdr:nvSpPr>
        <xdr:cNvPr id="23" name="Terminador 22"/>
        <xdr:cNvSpPr/>
      </xdr:nvSpPr>
      <xdr:spPr>
        <a:xfrm rot="2933469">
          <a:off x="2198164" y="3401704"/>
          <a:ext cx="1466674" cy="178844"/>
        </a:xfrm>
        <a:prstGeom prst="flowChartTerminator">
          <a:avLst/>
        </a:prstGeom>
        <a:solidFill>
          <a:srgbClr val="0FB1F9"/>
        </a:solidFill>
        <a:ln>
          <a:solidFill>
            <a:srgbClr val="0FB1F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3</xdr:col>
      <xdr:colOff>396581</xdr:colOff>
      <xdr:row>12</xdr:row>
      <xdr:rowOff>150265</xdr:rowOff>
    </xdr:from>
    <xdr:to>
      <xdr:col>5</xdr:col>
      <xdr:colOff>64848</xdr:colOff>
      <xdr:row>13</xdr:row>
      <xdr:rowOff>128214</xdr:rowOff>
    </xdr:to>
    <xdr:sp macro="" textlink="">
      <xdr:nvSpPr>
        <xdr:cNvPr id="24" name="Terminador 23"/>
        <xdr:cNvSpPr/>
      </xdr:nvSpPr>
      <xdr:spPr>
        <a:xfrm rot="21087810">
          <a:off x="2682581" y="2436265"/>
          <a:ext cx="1192267" cy="168449"/>
        </a:xfrm>
        <a:prstGeom prst="flowChartTerminator">
          <a:avLst/>
        </a:prstGeom>
        <a:solidFill>
          <a:srgbClr val="90ECCD"/>
        </a:solidFill>
        <a:ln>
          <a:solidFill>
            <a:srgbClr val="90ECC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3</xdr:col>
      <xdr:colOff>589990</xdr:colOff>
      <xdr:row>4</xdr:row>
      <xdr:rowOff>105856</xdr:rowOff>
    </xdr:from>
    <xdr:to>
      <xdr:col>4</xdr:col>
      <xdr:colOff>609694</xdr:colOff>
      <xdr:row>8</xdr:row>
      <xdr:rowOff>36275</xdr:rowOff>
    </xdr:to>
    <xdr:sp macro="" textlink="">
      <xdr:nvSpPr>
        <xdr:cNvPr id="25" name="Anillo 24"/>
        <xdr:cNvSpPr/>
      </xdr:nvSpPr>
      <xdr:spPr>
        <a:xfrm>
          <a:off x="2875990" y="867856"/>
          <a:ext cx="781704" cy="692419"/>
        </a:xfrm>
        <a:prstGeom prst="donut">
          <a:avLst>
            <a:gd name="adj" fmla="val 14966"/>
          </a:avLst>
        </a:prstGeom>
        <a:solidFill>
          <a:srgbClr val="002060"/>
        </a:solidFill>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5</xdr:col>
      <xdr:colOff>464304</xdr:colOff>
      <xdr:row>4</xdr:row>
      <xdr:rowOff>164995</xdr:rowOff>
    </xdr:from>
    <xdr:to>
      <xdr:col>8</xdr:col>
      <xdr:colOff>219094</xdr:colOff>
      <xdr:row>9</xdr:row>
      <xdr:rowOff>166602</xdr:rowOff>
    </xdr:to>
    <xdr:sp macro="" textlink="">
      <xdr:nvSpPr>
        <xdr:cNvPr id="26" name="CuadroTexto 42"/>
        <xdr:cNvSpPr txBox="1"/>
      </xdr:nvSpPr>
      <xdr:spPr>
        <a:xfrm>
          <a:off x="4274304" y="926995"/>
          <a:ext cx="2040790" cy="954107"/>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400">
              <a:solidFill>
                <a:srgbClr val="002060"/>
              </a:solidFill>
              <a:latin typeface="Arial" panose="020B0604020202020204" pitchFamily="34" charset="0"/>
              <a:cs typeface="Arial" panose="020B0604020202020204" pitchFamily="34" charset="0"/>
            </a:rPr>
            <a:t> 5</a:t>
          </a:r>
          <a:r>
            <a:rPr lang="es-CO" sz="1400">
              <a:latin typeface="Arial" panose="020B0604020202020204" pitchFamily="34" charset="0"/>
              <a:cs typeface="Arial" panose="020B0604020202020204" pitchFamily="34" charset="0"/>
            </a:rPr>
            <a:t>   Objetivos estratégicos   </a:t>
          </a:r>
        </a:p>
        <a:p>
          <a:pPr algn="ctr"/>
          <a:r>
            <a:rPr lang="es-CO" sz="1400">
              <a:solidFill>
                <a:srgbClr val="002060"/>
              </a:solidFill>
              <a:latin typeface="Arial" panose="020B0604020202020204" pitchFamily="34" charset="0"/>
              <a:cs typeface="Arial" panose="020B0604020202020204" pitchFamily="34" charset="0"/>
            </a:rPr>
            <a:t>13</a:t>
          </a:r>
          <a:r>
            <a:rPr lang="es-CO" sz="1400">
              <a:latin typeface="Arial" panose="020B0604020202020204" pitchFamily="34" charset="0"/>
              <a:cs typeface="Arial" panose="020B0604020202020204" pitchFamily="34" charset="0"/>
            </a:rPr>
            <a:t>   Proyectos   </a:t>
          </a:r>
        </a:p>
        <a:p>
          <a:pPr algn="ctr"/>
          <a:r>
            <a:rPr lang="es-CO" sz="1400">
              <a:solidFill>
                <a:srgbClr val="002060"/>
              </a:solidFill>
              <a:latin typeface="Arial" panose="020B0604020202020204" pitchFamily="34" charset="0"/>
              <a:cs typeface="Arial" panose="020B0604020202020204" pitchFamily="34" charset="0"/>
            </a:rPr>
            <a:t>28</a:t>
          </a:r>
          <a:r>
            <a:rPr lang="es-CO" sz="1400">
              <a:latin typeface="Arial" panose="020B0604020202020204" pitchFamily="34" charset="0"/>
              <a:cs typeface="Arial" panose="020B0604020202020204" pitchFamily="34" charset="0"/>
            </a:rPr>
            <a:t>  Metas </a:t>
          </a:r>
        </a:p>
      </xdr:txBody>
    </xdr:sp>
    <xdr:clientData/>
  </xdr:twoCellAnchor>
  <xdr:twoCellAnchor>
    <xdr:from>
      <xdr:col>4</xdr:col>
      <xdr:colOff>230231</xdr:colOff>
      <xdr:row>3</xdr:row>
      <xdr:rowOff>52916</xdr:rowOff>
    </xdr:from>
    <xdr:to>
      <xdr:col>9</xdr:col>
      <xdr:colOff>451872</xdr:colOff>
      <xdr:row>4</xdr:row>
      <xdr:rowOff>170193</xdr:rowOff>
    </xdr:to>
    <xdr:sp macro="" textlink="">
      <xdr:nvSpPr>
        <xdr:cNvPr id="27" name="CuadroTexto 46"/>
        <xdr:cNvSpPr txBox="1"/>
      </xdr:nvSpPr>
      <xdr:spPr>
        <a:xfrm>
          <a:off x="3278231" y="624416"/>
          <a:ext cx="4031641" cy="307777"/>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CO" sz="1400" b="1">
              <a:solidFill>
                <a:srgbClr val="002060"/>
              </a:solidFill>
              <a:latin typeface="Calibri" panose="020F0502020204030204"/>
            </a:rPr>
            <a:t>LO INSTITUCIONAL</a:t>
          </a:r>
          <a:endParaRPr kumimoji="0" lang="es-CO" sz="1400" b="1" i="0" u="none" strike="noStrike" kern="1200" cap="none" spc="0" normalizeH="0" baseline="0">
            <a:ln>
              <a:noFill/>
            </a:ln>
            <a:solidFill>
              <a:srgbClr val="002060"/>
            </a:solidFill>
            <a:effectLst/>
            <a:uLnTx/>
            <a:uFillTx/>
            <a:latin typeface="Calibri" panose="020F0502020204030204"/>
          </a:endParaRPr>
        </a:p>
      </xdr:txBody>
    </xdr:sp>
    <xdr:clientData/>
  </xdr:twoCellAnchor>
  <xdr:twoCellAnchor>
    <xdr:from>
      <xdr:col>2</xdr:col>
      <xdr:colOff>139928</xdr:colOff>
      <xdr:row>10</xdr:row>
      <xdr:rowOff>69057</xdr:rowOff>
    </xdr:from>
    <xdr:to>
      <xdr:col>11</xdr:col>
      <xdr:colOff>702915</xdr:colOff>
      <xdr:row>11</xdr:row>
      <xdr:rowOff>186334</xdr:rowOff>
    </xdr:to>
    <xdr:sp macro="" textlink="">
      <xdr:nvSpPr>
        <xdr:cNvPr id="28" name="CuadroTexto 47"/>
        <xdr:cNvSpPr txBox="1"/>
      </xdr:nvSpPr>
      <xdr:spPr>
        <a:xfrm>
          <a:off x="1663928" y="1974057"/>
          <a:ext cx="7420987" cy="307777"/>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CO" sz="1400" b="1">
              <a:solidFill>
                <a:srgbClr val="002060"/>
              </a:solidFill>
              <a:latin typeface="Calibri" panose="020F0502020204030204"/>
            </a:rPr>
            <a:t>LO SOCIAL</a:t>
          </a:r>
          <a:endParaRPr kumimoji="0" lang="es-CO" sz="1400" b="1" i="0" u="none" strike="noStrike" kern="1200" cap="none" spc="0" normalizeH="0" baseline="0">
            <a:ln>
              <a:noFill/>
            </a:ln>
            <a:solidFill>
              <a:srgbClr val="002060"/>
            </a:solidFill>
            <a:effectLst/>
            <a:uLnTx/>
            <a:uFillTx/>
            <a:latin typeface="Calibri" panose="020F0502020204030204"/>
          </a:endParaRPr>
        </a:p>
      </xdr:txBody>
    </xdr:sp>
    <xdr:clientData/>
  </xdr:twoCellAnchor>
  <xdr:twoCellAnchor>
    <xdr:from>
      <xdr:col>5</xdr:col>
      <xdr:colOff>80609</xdr:colOff>
      <xdr:row>18</xdr:row>
      <xdr:rowOff>54016</xdr:rowOff>
    </xdr:from>
    <xdr:to>
      <xdr:col>9</xdr:col>
      <xdr:colOff>235</xdr:colOff>
      <xdr:row>19</xdr:row>
      <xdr:rowOff>171293</xdr:rowOff>
    </xdr:to>
    <xdr:sp macro="" textlink="">
      <xdr:nvSpPr>
        <xdr:cNvPr id="29" name="CuadroTexto 48"/>
        <xdr:cNvSpPr txBox="1"/>
      </xdr:nvSpPr>
      <xdr:spPr>
        <a:xfrm>
          <a:off x="3890609" y="3483016"/>
          <a:ext cx="2967626" cy="307777"/>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r>
            <a:rPr lang="es-CO" sz="1400" b="1">
              <a:solidFill>
                <a:srgbClr val="002060"/>
              </a:solidFill>
              <a:latin typeface="Calibri" panose="020F0502020204030204"/>
            </a:rPr>
            <a:t>LO AMBIENTAL</a:t>
          </a:r>
          <a:endParaRPr kumimoji="0" lang="es-CO" sz="1400" b="1" i="0" u="none" strike="noStrike" kern="1200" cap="none" spc="0" normalizeH="0" baseline="0">
            <a:ln>
              <a:noFill/>
            </a:ln>
            <a:solidFill>
              <a:srgbClr val="002060"/>
            </a:solidFill>
            <a:effectLst/>
            <a:uLnTx/>
            <a:uFillTx/>
            <a:latin typeface="Calibri" panose="020F0502020204030204"/>
          </a:endParaRPr>
        </a:p>
      </xdr:txBody>
    </xdr:sp>
    <xdr:clientData/>
  </xdr:twoCellAnchor>
  <xdr:twoCellAnchor>
    <xdr:from>
      <xdr:col>5</xdr:col>
      <xdr:colOff>489274</xdr:colOff>
      <xdr:row>11</xdr:row>
      <xdr:rowOff>165501</xdr:rowOff>
    </xdr:from>
    <xdr:to>
      <xdr:col>8</xdr:col>
      <xdr:colOff>244064</xdr:colOff>
      <xdr:row>16</xdr:row>
      <xdr:rowOff>167108</xdr:rowOff>
    </xdr:to>
    <xdr:sp macro="" textlink="">
      <xdr:nvSpPr>
        <xdr:cNvPr id="30" name="CuadroTexto 50"/>
        <xdr:cNvSpPr txBox="1"/>
      </xdr:nvSpPr>
      <xdr:spPr>
        <a:xfrm>
          <a:off x="4299274" y="2261001"/>
          <a:ext cx="2040790" cy="954107"/>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400">
              <a:solidFill>
                <a:srgbClr val="002060"/>
              </a:solidFill>
              <a:latin typeface="Arial" panose="020B0604020202020204" pitchFamily="34" charset="0"/>
              <a:cs typeface="Arial" panose="020B0604020202020204" pitchFamily="34" charset="0"/>
            </a:rPr>
            <a:t>4</a:t>
          </a:r>
          <a:r>
            <a:rPr lang="es-CO" sz="1400">
              <a:latin typeface="Arial" panose="020B0604020202020204" pitchFamily="34" charset="0"/>
              <a:cs typeface="Arial" panose="020B0604020202020204" pitchFamily="34" charset="0"/>
            </a:rPr>
            <a:t>   Objetivos estratégicos   </a:t>
          </a:r>
        </a:p>
        <a:p>
          <a:pPr algn="ctr"/>
          <a:r>
            <a:rPr lang="es-CO" sz="1400">
              <a:solidFill>
                <a:srgbClr val="002060"/>
              </a:solidFill>
              <a:latin typeface="Arial" panose="020B0604020202020204" pitchFamily="34" charset="0"/>
              <a:cs typeface="Arial" panose="020B0604020202020204" pitchFamily="34" charset="0"/>
            </a:rPr>
            <a:t>8</a:t>
          </a:r>
          <a:r>
            <a:rPr lang="es-CO" sz="1400">
              <a:latin typeface="Arial" panose="020B0604020202020204" pitchFamily="34" charset="0"/>
              <a:cs typeface="Arial" panose="020B0604020202020204" pitchFamily="34" charset="0"/>
            </a:rPr>
            <a:t>   Proyectos   </a:t>
          </a:r>
        </a:p>
        <a:p>
          <a:pPr algn="ctr"/>
          <a:r>
            <a:rPr lang="es-CO" sz="1400">
              <a:solidFill>
                <a:srgbClr val="002060"/>
              </a:solidFill>
              <a:latin typeface="Arial" panose="020B0604020202020204" pitchFamily="34" charset="0"/>
              <a:cs typeface="Arial" panose="020B0604020202020204" pitchFamily="34" charset="0"/>
            </a:rPr>
            <a:t>27</a:t>
          </a:r>
          <a:r>
            <a:rPr lang="es-CO" sz="1400">
              <a:latin typeface="Arial" panose="020B0604020202020204" pitchFamily="34" charset="0"/>
              <a:cs typeface="Arial" panose="020B0604020202020204" pitchFamily="34" charset="0"/>
            </a:rPr>
            <a:t>  Metas </a:t>
          </a:r>
        </a:p>
      </xdr:txBody>
    </xdr:sp>
    <xdr:clientData/>
  </xdr:twoCellAnchor>
  <xdr:twoCellAnchor>
    <xdr:from>
      <xdr:col>5</xdr:col>
      <xdr:colOff>476167</xdr:colOff>
      <xdr:row>19</xdr:row>
      <xdr:rowOff>171293</xdr:rowOff>
    </xdr:from>
    <xdr:to>
      <xdr:col>8</xdr:col>
      <xdr:colOff>230957</xdr:colOff>
      <xdr:row>24</xdr:row>
      <xdr:rowOff>172900</xdr:rowOff>
    </xdr:to>
    <xdr:sp macro="" textlink="">
      <xdr:nvSpPr>
        <xdr:cNvPr id="31" name="CuadroTexto 51"/>
        <xdr:cNvSpPr txBox="1"/>
      </xdr:nvSpPr>
      <xdr:spPr>
        <a:xfrm>
          <a:off x="4286167" y="3790793"/>
          <a:ext cx="2040790" cy="954107"/>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1400">
              <a:solidFill>
                <a:srgbClr val="002060"/>
              </a:solidFill>
              <a:latin typeface="Arial" panose="020B0604020202020204" pitchFamily="34" charset="0"/>
              <a:cs typeface="Arial" panose="020B0604020202020204" pitchFamily="34" charset="0"/>
            </a:rPr>
            <a:t> 2</a:t>
          </a:r>
          <a:r>
            <a:rPr lang="es-CO" sz="1400">
              <a:latin typeface="Arial" panose="020B0604020202020204" pitchFamily="34" charset="0"/>
              <a:cs typeface="Arial" panose="020B0604020202020204" pitchFamily="34" charset="0"/>
            </a:rPr>
            <a:t>   Objetivos estratégicos   </a:t>
          </a:r>
        </a:p>
        <a:p>
          <a:pPr algn="ctr"/>
          <a:r>
            <a:rPr lang="es-CO" sz="1400">
              <a:solidFill>
                <a:srgbClr val="002060"/>
              </a:solidFill>
              <a:latin typeface="Arial" panose="020B0604020202020204" pitchFamily="34" charset="0"/>
              <a:cs typeface="Arial" panose="020B0604020202020204" pitchFamily="34" charset="0"/>
            </a:rPr>
            <a:t> 6</a:t>
          </a:r>
          <a:r>
            <a:rPr lang="es-CO" sz="1400">
              <a:latin typeface="Arial" panose="020B0604020202020204" pitchFamily="34" charset="0"/>
              <a:cs typeface="Arial" panose="020B0604020202020204" pitchFamily="34" charset="0"/>
            </a:rPr>
            <a:t>  Proyectos   </a:t>
          </a:r>
        </a:p>
        <a:p>
          <a:pPr algn="ctr"/>
          <a:r>
            <a:rPr lang="es-CO" sz="1400">
              <a:solidFill>
                <a:srgbClr val="002060"/>
              </a:solidFill>
              <a:latin typeface="Arial" panose="020B0604020202020204" pitchFamily="34" charset="0"/>
              <a:cs typeface="Arial" panose="020B0604020202020204" pitchFamily="34" charset="0"/>
            </a:rPr>
            <a:t>16</a:t>
          </a:r>
          <a:r>
            <a:rPr lang="es-CO" sz="1400">
              <a:latin typeface="Arial" panose="020B0604020202020204" pitchFamily="34" charset="0"/>
              <a:cs typeface="Arial" panose="020B0604020202020204" pitchFamily="34" charset="0"/>
            </a:rPr>
            <a:t>  Metas </a:t>
          </a:r>
        </a:p>
      </xdr:txBody>
    </xdr:sp>
    <xdr:clientData/>
  </xdr:twoCellAnchor>
  <xdr:twoCellAnchor>
    <xdr:from>
      <xdr:col>4</xdr:col>
      <xdr:colOff>348298</xdr:colOff>
      <xdr:row>10</xdr:row>
      <xdr:rowOff>188611</xdr:rowOff>
    </xdr:from>
    <xdr:to>
      <xdr:col>5</xdr:col>
      <xdr:colOff>368002</xdr:colOff>
      <xdr:row>14</xdr:row>
      <xdr:rowOff>119030</xdr:rowOff>
    </xdr:to>
    <xdr:sp macro="" textlink="">
      <xdr:nvSpPr>
        <xdr:cNvPr id="32" name="Anillo 31"/>
        <xdr:cNvSpPr/>
      </xdr:nvSpPr>
      <xdr:spPr>
        <a:xfrm>
          <a:off x="3396298" y="2093611"/>
          <a:ext cx="781704" cy="692419"/>
        </a:xfrm>
        <a:prstGeom prst="donut">
          <a:avLst>
            <a:gd name="adj" fmla="val 14966"/>
          </a:avLst>
        </a:prstGeom>
        <a:solidFill>
          <a:srgbClr val="90ECCD"/>
        </a:solidFill>
        <a:ln>
          <a:solidFill>
            <a:srgbClr val="90ECC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4</xdr:col>
      <xdr:colOff>52011</xdr:colOff>
      <xdr:row>19</xdr:row>
      <xdr:rowOff>75000</xdr:rowOff>
    </xdr:from>
    <xdr:to>
      <xdr:col>5</xdr:col>
      <xdr:colOff>71715</xdr:colOff>
      <xdr:row>23</xdr:row>
      <xdr:rowOff>5419</xdr:rowOff>
    </xdr:to>
    <xdr:sp macro="" textlink="">
      <xdr:nvSpPr>
        <xdr:cNvPr id="33" name="Anillo 32"/>
        <xdr:cNvSpPr/>
      </xdr:nvSpPr>
      <xdr:spPr>
        <a:xfrm>
          <a:off x="3100011" y="3694500"/>
          <a:ext cx="781704" cy="692419"/>
        </a:xfrm>
        <a:prstGeom prst="donut">
          <a:avLst>
            <a:gd name="adj" fmla="val 14966"/>
          </a:avLst>
        </a:prstGeom>
        <a:solidFill>
          <a:srgbClr val="0FB1F9"/>
        </a:solidFill>
        <a:ln>
          <a:solidFill>
            <a:srgbClr val="0FB1F9"/>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solidFill>
              <a:schemeClr val="tx1"/>
            </a:solidFill>
          </a:endParaRPr>
        </a:p>
      </xdr:txBody>
    </xdr:sp>
    <xdr:clientData/>
  </xdr:twoCellAnchor>
  <xdr:twoCellAnchor>
    <xdr:from>
      <xdr:col>3</xdr:col>
      <xdr:colOff>707591</xdr:colOff>
      <xdr:row>5</xdr:row>
      <xdr:rowOff>4270</xdr:rowOff>
    </xdr:from>
    <xdr:to>
      <xdr:col>4</xdr:col>
      <xdr:colOff>492073</xdr:colOff>
      <xdr:row>7</xdr:row>
      <xdr:rowOff>122458</xdr:rowOff>
    </xdr:to>
    <xdr:sp macro="" textlink="">
      <xdr:nvSpPr>
        <xdr:cNvPr id="34" name="Elipse 33"/>
        <xdr:cNvSpPr/>
      </xdr:nvSpPr>
      <xdr:spPr>
        <a:xfrm>
          <a:off x="2993591" y="956770"/>
          <a:ext cx="546482" cy="499188"/>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4</xdr:col>
      <xdr:colOff>465909</xdr:colOff>
      <xdr:row>11</xdr:row>
      <xdr:rowOff>74681</xdr:rowOff>
    </xdr:from>
    <xdr:to>
      <xdr:col>5</xdr:col>
      <xdr:colOff>250391</xdr:colOff>
      <xdr:row>14</xdr:row>
      <xdr:rowOff>2369</xdr:rowOff>
    </xdr:to>
    <xdr:sp macro="" textlink="">
      <xdr:nvSpPr>
        <xdr:cNvPr id="35" name="Elipse 34"/>
        <xdr:cNvSpPr/>
      </xdr:nvSpPr>
      <xdr:spPr>
        <a:xfrm>
          <a:off x="3513909" y="2170181"/>
          <a:ext cx="546482" cy="499188"/>
        </a:xfrm>
        <a:prstGeom prst="ellipse">
          <a:avLst/>
        </a:prstGeom>
        <a:solidFill>
          <a:schemeClr val="bg1"/>
        </a:solidFill>
        <a:ln>
          <a:solidFill>
            <a:srgbClr val="90ECCD"/>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4</xdr:col>
      <xdr:colOff>169622</xdr:colOff>
      <xdr:row>19</xdr:row>
      <xdr:rowOff>171293</xdr:rowOff>
    </xdr:from>
    <xdr:to>
      <xdr:col>4</xdr:col>
      <xdr:colOff>716104</xdr:colOff>
      <xdr:row>22</xdr:row>
      <xdr:rowOff>98981</xdr:rowOff>
    </xdr:to>
    <xdr:sp macro="" textlink="">
      <xdr:nvSpPr>
        <xdr:cNvPr id="36" name="Elipse 35"/>
        <xdr:cNvSpPr/>
      </xdr:nvSpPr>
      <xdr:spPr>
        <a:xfrm>
          <a:off x="3217622" y="3790793"/>
          <a:ext cx="546482" cy="499188"/>
        </a:xfrm>
        <a:prstGeom prst="ellipse">
          <a:avLst/>
        </a:prstGeom>
        <a:solidFill>
          <a:schemeClr val="bg1"/>
        </a:solidFill>
        <a:ln>
          <a:solidFill>
            <a:srgbClr val="2D95DB"/>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s-419"/>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CO"/>
        </a:p>
      </xdr:txBody>
    </xdr:sp>
    <xdr:clientData/>
  </xdr:twoCellAnchor>
  <xdr:twoCellAnchor>
    <xdr:from>
      <xdr:col>3</xdr:col>
      <xdr:colOff>670946</xdr:colOff>
      <xdr:row>5</xdr:row>
      <xdr:rowOff>88672</xdr:rowOff>
    </xdr:from>
    <xdr:to>
      <xdr:col>4</xdr:col>
      <xdr:colOff>598046</xdr:colOff>
      <xdr:row>7</xdr:row>
      <xdr:rowOff>15449</xdr:rowOff>
    </xdr:to>
    <xdr:sp macro="" textlink="">
      <xdr:nvSpPr>
        <xdr:cNvPr id="37" name="CuadroTexto 39"/>
        <xdr:cNvSpPr txBox="1"/>
      </xdr:nvSpPr>
      <xdr:spPr>
        <a:xfrm>
          <a:off x="2956946" y="1041172"/>
          <a:ext cx="689100" cy="307777"/>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b="1">
              <a:solidFill>
                <a:srgbClr val="002060"/>
              </a:solidFill>
            </a:rPr>
            <a:t>95,5%</a:t>
          </a:r>
          <a:endParaRPr lang="es-CO" sz="1200" b="1">
            <a:solidFill>
              <a:srgbClr val="002060"/>
            </a:solidFill>
          </a:endParaRPr>
        </a:p>
      </xdr:txBody>
    </xdr:sp>
    <xdr:clientData/>
  </xdr:twoCellAnchor>
  <xdr:twoCellAnchor>
    <xdr:from>
      <xdr:col>4</xdr:col>
      <xdr:colOff>437852</xdr:colOff>
      <xdr:row>11</xdr:row>
      <xdr:rowOff>153669</xdr:rowOff>
    </xdr:from>
    <xdr:to>
      <xdr:col>5</xdr:col>
      <xdr:colOff>405613</xdr:colOff>
      <xdr:row>13</xdr:row>
      <xdr:rowOff>80446</xdr:rowOff>
    </xdr:to>
    <xdr:sp macro="" textlink="">
      <xdr:nvSpPr>
        <xdr:cNvPr id="38" name="CuadroTexto 43"/>
        <xdr:cNvSpPr txBox="1"/>
      </xdr:nvSpPr>
      <xdr:spPr>
        <a:xfrm>
          <a:off x="3485852" y="2249169"/>
          <a:ext cx="729761" cy="307777"/>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b="1">
              <a:solidFill>
                <a:srgbClr val="002060"/>
              </a:solidFill>
            </a:rPr>
            <a:t>93,6%</a:t>
          </a:r>
          <a:endParaRPr lang="es-CO" sz="1200" b="1">
            <a:solidFill>
              <a:srgbClr val="002060"/>
            </a:solidFill>
          </a:endParaRPr>
        </a:p>
      </xdr:txBody>
    </xdr:sp>
    <xdr:clientData/>
  </xdr:twoCellAnchor>
  <xdr:twoCellAnchor>
    <xdr:from>
      <xdr:col>4</xdr:col>
      <xdr:colOff>172797</xdr:colOff>
      <xdr:row>20</xdr:row>
      <xdr:rowOff>103534</xdr:rowOff>
    </xdr:from>
    <xdr:to>
      <xdr:col>5</xdr:col>
      <xdr:colOff>284591</xdr:colOff>
      <xdr:row>24</xdr:row>
      <xdr:rowOff>80198</xdr:rowOff>
    </xdr:to>
    <xdr:sp macro="" textlink="">
      <xdr:nvSpPr>
        <xdr:cNvPr id="39" name="CuadroTexto 25"/>
        <xdr:cNvSpPr txBox="1"/>
      </xdr:nvSpPr>
      <xdr:spPr>
        <a:xfrm>
          <a:off x="3220797" y="3913534"/>
          <a:ext cx="873794" cy="738664"/>
        </a:xfrm>
        <a:prstGeom prst="rect">
          <a:avLst/>
        </a:prstGeom>
        <a:noFill/>
      </xdr:spPr>
      <xdr:txBody>
        <a:bodyPr wrap="square" rtlCol="0">
          <a:spAutoFit/>
        </a:bodyPr>
        <a:lstStyle>
          <a:defPPr>
            <a:defRPr lang="es-419"/>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O" sz="1400" b="1">
              <a:solidFill>
                <a:srgbClr val="002060"/>
              </a:solidFill>
            </a:rPr>
            <a:t>81,9%</a:t>
          </a:r>
        </a:p>
        <a:p>
          <a:endParaRPr lang="es-CO" sz="2800" b="1">
            <a:solidFill>
              <a:srgbClr val="00206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174563</xdr:colOff>
      <xdr:row>0</xdr:row>
      <xdr:rowOff>35608</xdr:rowOff>
    </xdr:from>
    <xdr:to>
      <xdr:col>3</xdr:col>
      <xdr:colOff>1820990</xdr:colOff>
      <xdr:row>1</xdr:row>
      <xdr:rowOff>34637</xdr:rowOff>
    </xdr:to>
    <xdr:pic>
      <xdr:nvPicPr>
        <xdr:cNvPr id="4" name="Imagen 3"/>
        <xdr:cNvPicPr>
          <a:picLocks noChangeAspect="1"/>
        </xdr:cNvPicPr>
      </xdr:nvPicPr>
      <xdr:blipFill>
        <a:blip xmlns:r="http://schemas.openxmlformats.org/officeDocument/2006/relationships" r:embed="rId1"/>
        <a:stretch>
          <a:fillRect/>
        </a:stretch>
      </xdr:blipFill>
      <xdr:spPr>
        <a:xfrm>
          <a:off x="174563" y="35608"/>
          <a:ext cx="2806745" cy="70907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414445</xdr:colOff>
      <xdr:row>0</xdr:row>
      <xdr:rowOff>25514</xdr:rowOff>
    </xdr:from>
    <xdr:to>
      <xdr:col>2</xdr:col>
      <xdr:colOff>710064</xdr:colOff>
      <xdr:row>0</xdr:row>
      <xdr:rowOff>577580</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445" y="25514"/>
          <a:ext cx="2312082" cy="552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391411</xdr:colOff>
      <xdr:row>0</xdr:row>
      <xdr:rowOff>1</xdr:rowOff>
    </xdr:from>
    <xdr:to>
      <xdr:col>2</xdr:col>
      <xdr:colOff>53341</xdr:colOff>
      <xdr:row>1</xdr:row>
      <xdr:rowOff>13129</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1411" y="1"/>
          <a:ext cx="1886970" cy="455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786799</xdr:colOff>
      <xdr:row>0</xdr:row>
      <xdr:rowOff>0</xdr:rowOff>
    </xdr:from>
    <xdr:to>
      <xdr:col>1</xdr:col>
      <xdr:colOff>1664564</xdr:colOff>
      <xdr:row>0</xdr:row>
      <xdr:rowOff>451841</xdr:rowOff>
    </xdr:to>
    <xdr:pic>
      <xdr:nvPicPr>
        <xdr:cNvPr id="2"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6799" y="0"/>
          <a:ext cx="1793275" cy="442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17</xdr:col>
      <xdr:colOff>104775</xdr:colOff>
      <xdr:row>31</xdr:row>
      <xdr:rowOff>66675</xdr:rowOff>
    </xdr:from>
    <xdr:to>
      <xdr:col>19</xdr:col>
      <xdr:colOff>723900</xdr:colOff>
      <xdr:row>40</xdr:row>
      <xdr:rowOff>561975</xdr:rowOff>
    </xdr:to>
    <xdr:graphicFrame macro="">
      <xdr:nvGraphicFramePr>
        <xdr:cNvPr id="7" name="Gráfico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409575</xdr:colOff>
      <xdr:row>40</xdr:row>
      <xdr:rowOff>514350</xdr:rowOff>
    </xdr:from>
    <xdr:to>
      <xdr:col>20</xdr:col>
      <xdr:colOff>533400</xdr:colOff>
      <xdr:row>53</xdr:row>
      <xdr:rowOff>95250</xdr:rowOff>
    </xdr:to>
    <xdr:graphicFrame macro="">
      <xdr:nvGraphicFramePr>
        <xdr:cNvPr id="10" name="Gráfico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58</xdr:row>
      <xdr:rowOff>180975</xdr:rowOff>
    </xdr:from>
    <xdr:to>
      <xdr:col>11</xdr:col>
      <xdr:colOff>0</xdr:colOff>
      <xdr:row>59</xdr:row>
      <xdr:rowOff>0</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561975</xdr:colOff>
      <xdr:row>36</xdr:row>
      <xdr:rowOff>19050</xdr:rowOff>
    </xdr:from>
    <xdr:to>
      <xdr:col>7</xdr:col>
      <xdr:colOff>285750</xdr:colOff>
      <xdr:row>44</xdr:row>
      <xdr:rowOff>171450</xdr:rowOff>
    </xdr:to>
    <xdr:graphicFrame macro="">
      <xdr:nvGraphicFramePr>
        <xdr:cNvPr id="3" name="Gráfico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67</xdr:row>
      <xdr:rowOff>0</xdr:rowOff>
    </xdr:from>
    <xdr:to>
      <xdr:col>8</xdr:col>
      <xdr:colOff>612775</xdr:colOff>
      <xdr:row>86</xdr:row>
      <xdr:rowOff>117476</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itceduco-my.sharepoint.com/Users/DAVD/Downloads/plandeaccionVAC2023%20por%20&#225;reas_Dic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tceduco-my.sharepoint.com/Users/plandeaccion/OneDrive%20-%20Escuela%20Tecnologica%20Instituto%20Tecnico%20Central/A.%20Vigencia%202023/PLAN%20DE%20ACCI&#211;N%20%202023/PLAN%20DE%20NECESIDADES/plannecesidad2023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Despacho"/>
      <sheetName val="Facultades"/>
      <sheetName val="Talleres.y.Laboratorios"/>
      <sheetName val="Bienestar U."/>
      <sheetName val="Biblioteca"/>
      <sheetName val="Hoja3"/>
      <sheetName val="RegistroyControl"/>
      <sheetName val="Consolidado VAC"/>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2021"/>
      <sheetName val="Rectoría"/>
      <sheetName val="Viceacadémica"/>
      <sheetName val="Viceinvestigación"/>
      <sheetName val="GIT Extensión y Proy."/>
      <sheetName val="Viceadministrativa"/>
      <sheetName val="Resumen"/>
      <sheetName val="Hoja4"/>
      <sheetName val="Hoja3"/>
      <sheetName val="Hoja2"/>
      <sheetName val="LO INSTITUCIONAL"/>
      <sheetName val="LO SOCIAL"/>
      <sheetName val="LO AMBIENTAL"/>
      <sheetName val="ACANCES 2022"/>
    </sheetNames>
    <sheetDataSet>
      <sheetData sheetId="0"/>
      <sheetData sheetId="1"/>
      <sheetData sheetId="2"/>
      <sheetData sheetId="3"/>
      <sheetData sheetId="4"/>
      <sheetData sheetId="5"/>
      <sheetData sheetId="6"/>
      <sheetData sheetId="7"/>
      <sheetData sheetId="8"/>
      <sheetData sheetId="9">
        <row r="2">
          <cell r="L2" t="str">
            <v>INDICADORES: LO INSTITUCIONAL</v>
          </cell>
        </row>
        <row r="3">
          <cell r="L3" t="str">
            <v>Porcentaje de cumplimiento en las fases del Consejo Nacional de Acreditación</v>
          </cell>
        </row>
        <row r="4">
          <cell r="L4" t="str">
            <v xml:space="preserve">% de programas radicados para renovación de acreditación/ programas acreditados </v>
          </cell>
        </row>
        <row r="5">
          <cell r="L5" t="str">
            <v>Porcentaje de implementación del sistema académico-administrativo por sistema de créditos académicos</v>
          </cell>
        </row>
        <row r="6">
          <cell r="L6" t="str">
            <v>Porcentaje de programas de educación superior articulados a la política institucional de lengua extranjera</v>
          </cell>
        </row>
        <row r="7">
          <cell r="L7" t="str">
            <v>Porcentaje de programas de educación superior articulados al modelo de evaluación por resultados de aprendizaje y competencias.</v>
          </cell>
        </row>
        <row r="8">
          <cell r="L8" t="str">
            <v>Porcentaje de alineación del MIPG con el SIG.</v>
          </cell>
        </row>
        <row r="9">
          <cell r="L9" t="str">
            <v xml:space="preserve">Porcentaje de implementación del SUIE. </v>
          </cell>
        </row>
        <row r="10">
          <cell r="L10" t="str">
            <v>Número de estrategias de posicionamiento implementadas.</v>
          </cell>
        </row>
        <row r="11">
          <cell r="L11" t="str">
            <v>Propuesta de nueva estructura organizacional presentadas ante las entidades competentes.</v>
          </cell>
        </row>
        <row r="12">
          <cell r="L12" t="str">
            <v>Porcentaje de proyectos del PDI gestionados por metodologías exigibles.</v>
          </cell>
        </row>
        <row r="13">
          <cell r="L13" t="str">
            <v>Índice de clima laboral</v>
          </cell>
        </row>
        <row r="14">
          <cell r="L14" t="str">
            <v>Porcentaje de implementación del SADE.</v>
          </cell>
        </row>
        <row r="15">
          <cell r="L15" t="str">
            <v>Porcentaje de apropiación de presupuesto para el pago de plantas de personal</v>
          </cell>
        </row>
        <row r="16">
          <cell r="L16" t="str">
            <v>Porcentaje de requisitos cumplidos</v>
          </cell>
        </row>
        <row r="17">
          <cell r="L17" t="str">
            <v>Porcentaje de cumplimiento del proceso meritocrático de la planta docente</v>
          </cell>
        </row>
        <row r="18">
          <cell r="L18" t="str">
            <v>Porcentaje de sistema de carrera docente implementado</v>
          </cell>
        </row>
        <row r="19">
          <cell r="L19" t="str">
            <v>Número de docentes del BTI  que se benefician del centro de atención / Total de docentes del IBTI *100</v>
          </cell>
        </row>
        <row r="20">
          <cell r="L20" t="str">
            <v>Proyectos de TICS ejecutados / Proyectos de TICS programados para la academia</v>
          </cell>
        </row>
        <row r="21">
          <cell r="L21" t="str">
            <v>Porcentaje de talleres y aulas habilitados con conexión remota.</v>
          </cell>
        </row>
        <row r="22">
          <cell r="L22" t="str">
            <v>Porcentaje de implementación de modelo estratégico en el PETI.</v>
          </cell>
        </row>
        <row r="23">
          <cell r="L23" t="str">
            <v>Porcentaje de implementación de la Política de Gobierno Digital</v>
          </cell>
        </row>
        <row r="24">
          <cell r="L24" t="str">
            <v>Porcentaje de implementación de la Política Institucional de Comunicaciones.</v>
          </cell>
        </row>
        <row r="25">
          <cell r="L25" t="str">
            <v>Número de actividades ejecutadas del PINAR</v>
          </cell>
        </row>
        <row r="26">
          <cell r="L26" t="str">
            <v>Porcentaje de implementación de la Política Institucional de internacionalización y cooperación Nacional e Internacional.</v>
          </cell>
        </row>
        <row r="27">
          <cell r="L27" t="str">
            <v>Porcentaje de englobe de los predios que integran la sede central.</v>
          </cell>
        </row>
        <row r="28">
          <cell r="L28" t="str">
            <v>Porcentaje de espacios aprovechados y con uso en el inmueble</v>
          </cell>
        </row>
        <row r="29">
          <cell r="L29" t="str">
            <v>Porcentaje de ejecución del Plan de administración e intervención de las instalaciones en comodato.</v>
          </cell>
        </row>
        <row r="30">
          <cell r="L30" t="str">
            <v>Porcentaje de formulación e implementación del modelo operativo para la administración de inmuebles.</v>
          </cell>
        </row>
        <row r="31">
          <cell r="L31" t="str">
            <v>Porcentaje de implementación de la estrategia de consecución del Campus.</v>
          </cell>
        </row>
        <row r="32">
          <cell r="L32" t="str">
            <v>INDICADORES: LO SOCIAL</v>
          </cell>
        </row>
        <row r="33">
          <cell r="L33" t="str">
            <v>Programas nuevos con registro calificado/Programas nuevos propuestos al MEN y al CNA*100</v>
          </cell>
        </row>
        <row r="34">
          <cell r="L34" t="str">
            <v xml:space="preserve">Programas con registro calificado en la modalidad semipresencial/ programas con registro calificado en la modalidad presencial*100.
</v>
          </cell>
        </row>
        <row r="35">
          <cell r="L35" t="str">
            <v>Porcentaje de egresados del IBTI que ingresan a PES de la ETITC.</v>
          </cell>
        </row>
        <row r="36">
          <cell r="L36" t="str">
            <v>% avance del PEI</v>
          </cell>
        </row>
        <row r="37">
          <cell r="L37" t="str">
            <v>Número de estudiantes vinculados en la vigencia / 1300 * 100</v>
          </cell>
        </row>
        <row r="38">
          <cell r="L38" t="str">
            <v>Número de participantes en servicios de bienestar / Total de integrantes de la comunidad educativa * 100</v>
          </cell>
        </row>
        <row r="39">
          <cell r="L39" t="str">
            <v>Estudiantes registrados en Rusia durante la vigencia / 3600 * 100</v>
          </cell>
        </row>
        <row r="40">
          <cell r="L40" t="str">
            <v>Número de electivas aprobadas en la vigencia / 3 *100</v>
          </cell>
        </row>
        <row r="41">
          <cell r="L41" t="str">
            <v>Número de estudiantes de los ciclos propedéuticos atendidos en el CREA / Total de estudiantes matriculados en los ciclos propedéuticos * 100</v>
          </cell>
        </row>
        <row r="42">
          <cell r="L42" t="str">
            <v xml:space="preserve">Estudio de prefactibilidad </v>
          </cell>
        </row>
        <row r="43">
          <cell r="L43" t="str">
            <v>Líneas de investigación y focos estratégicos definidos</v>
          </cell>
        </row>
        <row r="44">
          <cell r="L44" t="str">
            <v>Red institucional definida</v>
          </cell>
        </row>
        <row r="45">
          <cell r="L45" t="str">
            <v>Plan de mejoramiento formulado</v>
          </cell>
        </row>
        <row r="46">
          <cell r="L46" t="str">
            <v>Solicitud del reconocimiento</v>
          </cell>
        </row>
        <row r="47">
          <cell r="L47" t="str">
            <v>Programa de capacitación permanente implementado</v>
          </cell>
        </row>
        <row r="48">
          <cell r="L48" t="str">
            <v>Programa de fortalecimiento de grupos y de investigación implementado</v>
          </cell>
        </row>
        <row r="49">
          <cell r="L49" t="str">
            <v>Programa de transfarencias de conocimiento implementado</v>
          </cell>
        </row>
        <row r="50">
          <cell r="L50" t="str">
            <v>Programa Incubadora tecnológica</v>
          </cell>
        </row>
        <row r="51">
          <cell r="L51" t="str">
            <v>Relaciones estratégicas con otros actores del SNCTI</v>
          </cell>
        </row>
        <row r="52">
          <cell r="L52" t="str">
            <v xml:space="preserve">Observatorio Tecnológico y de Innovación de la ETITC. </v>
          </cell>
        </row>
        <row r="53">
          <cell r="L53" t="str">
            <v>Proyecto editorial creado</v>
          </cell>
        </row>
        <row r="54">
          <cell r="L54" t="str">
            <v>Número de empresas vinculadas por diferentes factores con la ETITC/ 40 *100</v>
          </cell>
        </row>
        <row r="55">
          <cell r="L55" t="str">
            <v>Número asignaturas ofertadas para procesos de cualificación</v>
          </cell>
        </row>
        <row r="56">
          <cell r="L56" t="str">
            <v>Número de acuerdos suscritos con colegios</v>
          </cell>
        </row>
        <row r="57">
          <cell r="L57" t="str">
            <v>Porcentaje de cumplimiento del plan anual de promoción de servicios</v>
          </cell>
        </row>
        <row r="58">
          <cell r="L58" t="str">
            <v>Convenios reaiizados con comunidades vulnerables</v>
          </cell>
        </row>
        <row r="59">
          <cell r="L59" t="str">
            <v>INDICADORES: LO AMBIENTAL</v>
          </cell>
        </row>
        <row r="60">
          <cell r="L60" t="str">
            <v>Porcentaje de la política ambiental implementado.</v>
          </cell>
        </row>
        <row r="61">
          <cell r="L61" t="str">
            <v>Porcentaje de diseño e implementación de de la catedra ETITC alcanzado</v>
          </cell>
        </row>
        <row r="62">
          <cell r="L62" t="str">
            <v>Porcentaje de ahorro alcanzado</v>
          </cell>
        </row>
        <row r="63">
          <cell r="L63" t="str">
            <v>Porcentaje de implementación del programa  racionalización de consumo de papel</v>
          </cell>
        </row>
        <row r="64">
          <cell r="L64" t="str">
            <v xml:space="preserve">Porcentaje de adecuación de residuos cumplido </v>
          </cell>
        </row>
        <row r="65">
          <cell r="L65" t="str">
            <v>Porcentaje de elaboración del programa de mantenimiento e intervención de los espacios verdes verticales y horizontales</v>
          </cell>
        </row>
        <row r="66">
          <cell r="L66" t="str">
            <v>Porcentaje de ejecución del programa de mantenimiento e intervención de los espacios verdes verticales y horizontales</v>
          </cell>
        </row>
        <row r="67">
          <cell r="L67" t="str">
            <v xml:space="preserve">Porcentaje del reforzamiento estructural obtenido </v>
          </cell>
        </row>
        <row r="68">
          <cell r="L68" t="str">
            <v>Número de espacios intervenidos para el desarrollo de actividades de bienestar.</v>
          </cell>
        </row>
        <row r="69">
          <cell r="L69" t="str">
            <v xml:space="preserve">Porcentaje efectivo de la implementación del sistema de control en las 3 porterias de la sede central </v>
          </cell>
        </row>
        <row r="70">
          <cell r="L70" t="str">
            <v>Porcentaje de adecuación alcanzado</v>
          </cell>
        </row>
        <row r="71">
          <cell r="L71" t="str">
            <v xml:space="preserve">Porcentaje de gestión para la implementación de la normatividad de movilidad reducida  </v>
          </cell>
        </row>
        <row r="72">
          <cell r="L72" t="str">
            <v xml:space="preserve">Porcentaje de ejecución de la intervenciones necesarias </v>
          </cell>
        </row>
        <row r="73">
          <cell r="L73" t="str">
            <v xml:space="preserve">Porcentaje intervenidos del área destinada a parqueaderos  </v>
          </cell>
        </row>
        <row r="74">
          <cell r="L74" t="str">
            <v>Porcentaje de las dotaciones nueva instaladas y mantenimiento de las dotaciones existentes</v>
          </cell>
        </row>
        <row r="75">
          <cell r="L75" t="str">
            <v>Porcentaje Registro del pregrado en Ingeniería Agrícola por ciclos alcanzado</v>
          </cell>
        </row>
        <row r="76">
          <cell r="L76" t="str">
            <v>Porcentaje Registro del pregrado en Ingeniería Ambiental por ciclos alcanzado</v>
          </cell>
        </row>
        <row r="77">
          <cell r="L77" t="str">
            <v>Porcentaje Registro del pregrado en Ingeniería de energías por ciclos alcanzado</v>
          </cell>
        </row>
      </sheetData>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O25"/>
  <sheetViews>
    <sheetView showGridLines="0" zoomScale="85" zoomScaleNormal="85" workbookViewId="0">
      <selection activeCell="R9" sqref="R9"/>
    </sheetView>
  </sheetViews>
  <sheetFormatPr baseColWidth="10" defaultRowHeight="15" x14ac:dyDescent="0.25"/>
  <cols>
    <col min="1" max="16384" width="11.42578125" style="253"/>
  </cols>
  <sheetData>
    <row r="2" spans="3:15" ht="1.5" customHeight="1" x14ac:dyDescent="0.25"/>
    <row r="3" spans="3:15" ht="34.5" customHeight="1" x14ac:dyDescent="0.25">
      <c r="C3" s="255" t="s">
        <v>1604</v>
      </c>
      <c r="D3" s="255"/>
      <c r="E3" s="255"/>
      <c r="F3" s="255"/>
      <c r="G3" s="255"/>
      <c r="H3" s="255"/>
      <c r="J3" s="255" t="s">
        <v>1605</v>
      </c>
      <c r="K3" s="255"/>
      <c r="L3" s="255"/>
      <c r="M3" s="255"/>
      <c r="N3" s="255"/>
      <c r="O3" s="255"/>
    </row>
    <row r="24" spans="4:9" ht="32.25" customHeight="1" x14ac:dyDescent="0.25"/>
    <row r="25" spans="4:9" ht="45" x14ac:dyDescent="0.25">
      <c r="D25" s="254" t="s">
        <v>639</v>
      </c>
      <c r="E25" s="254" t="s">
        <v>640</v>
      </c>
      <c r="F25" s="254" t="s">
        <v>641</v>
      </c>
      <c r="G25" s="254" t="s">
        <v>642</v>
      </c>
      <c r="H25" s="254" t="s">
        <v>643</v>
      </c>
      <c r="I25" s="254">
        <v>1</v>
      </c>
    </row>
  </sheetData>
  <mergeCells count="2">
    <mergeCell ref="C3:H3"/>
    <mergeCell ref="J3:O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95"/>
  <sheetViews>
    <sheetView tabSelected="1" zoomScale="55" zoomScaleNormal="55" workbookViewId="0">
      <pane xSplit="5" ySplit="3" topLeftCell="N4" activePane="bottomRight" state="frozen"/>
      <selection pane="topRight" activeCell="F1" sqref="F1"/>
      <selection pane="bottomLeft" activeCell="A4" sqref="A4"/>
      <selection pane="bottomRight" activeCell="N13" sqref="N13"/>
    </sheetView>
  </sheetViews>
  <sheetFormatPr baseColWidth="10" defaultColWidth="9.140625" defaultRowHeight="60" customHeight="1" x14ac:dyDescent="0.25"/>
  <cols>
    <col min="1" max="1" width="4.5703125" style="211" customWidth="1"/>
    <col min="2" max="2" width="6.140625" style="211" customWidth="1"/>
    <col min="3" max="3" width="6.5703125" style="222" customWidth="1"/>
    <col min="4" max="4" width="44.7109375" style="222" customWidth="1"/>
    <col min="5" max="5" width="44.7109375" style="223" customWidth="1"/>
    <col min="6" max="6" width="12.7109375" style="212" customWidth="1"/>
    <col min="7" max="8" width="11.140625" style="212" customWidth="1"/>
    <col min="9" max="9" width="40.28515625" style="223" customWidth="1"/>
    <col min="10" max="10" width="6.7109375" style="211" hidden="1" customWidth="1"/>
    <col min="11" max="11" width="7.28515625" style="211" hidden="1" customWidth="1"/>
    <col min="12" max="13" width="7.28515625" style="212" customWidth="1"/>
    <col min="14" max="14" width="10.140625" style="227" customWidth="1"/>
    <col min="15" max="15" width="29.140625" style="227" hidden="1" customWidth="1"/>
    <col min="16" max="16" width="29.140625" style="233" hidden="1" customWidth="1"/>
    <col min="17" max="17" width="44.7109375" style="223" customWidth="1"/>
    <col min="18" max="18" width="9.5703125" style="211" customWidth="1"/>
    <col min="19" max="19" width="9.140625" style="211"/>
    <col min="20" max="20" width="9.5703125" style="211" customWidth="1"/>
    <col min="21" max="22" width="0" style="211" hidden="1" customWidth="1"/>
    <col min="23" max="23" width="45" style="211" customWidth="1"/>
    <col min="24" max="24" width="7" style="211" customWidth="1"/>
    <col min="25" max="25" width="8.5703125" style="211" customWidth="1"/>
    <col min="26" max="26" width="10.7109375" style="211" customWidth="1"/>
    <col min="27" max="27" width="32.28515625" style="211" customWidth="1"/>
    <col min="28" max="28" width="4.140625" style="212" customWidth="1"/>
    <col min="29" max="29" width="15" style="212" customWidth="1"/>
    <col min="30" max="30" width="12.42578125" style="211" customWidth="1"/>
    <col min="31" max="31" width="22.7109375" style="211" customWidth="1"/>
    <col min="32" max="32" width="21.28515625" style="211" customWidth="1"/>
    <col min="33" max="33" width="21.140625" style="211" customWidth="1"/>
    <col min="34" max="34" width="13.42578125" style="211" bestFit="1" customWidth="1"/>
    <col min="35" max="35" width="17.28515625" style="211" bestFit="1" customWidth="1"/>
    <col min="36" max="270" width="9.140625" style="211"/>
    <col min="271" max="271" width="19.140625" style="211" customWidth="1"/>
    <col min="272" max="272" width="17.7109375" style="211" customWidth="1"/>
    <col min="273" max="273" width="20" style="211" customWidth="1"/>
    <col min="274" max="274" width="19.42578125" style="211" customWidth="1"/>
    <col min="275" max="275" width="40" style="211" customWidth="1"/>
    <col min="276" max="276" width="14" style="211" customWidth="1"/>
    <col min="277" max="277" width="14.85546875" style="211" customWidth="1"/>
    <col min="278" max="278" width="30" style="211" customWidth="1"/>
    <col min="279" max="526" width="9.140625" style="211"/>
    <col min="527" max="527" width="19.140625" style="211" customWidth="1"/>
    <col min="528" max="528" width="17.7109375" style="211" customWidth="1"/>
    <col min="529" max="529" width="20" style="211" customWidth="1"/>
    <col min="530" max="530" width="19.42578125" style="211" customWidth="1"/>
    <col min="531" max="531" width="40" style="211" customWidth="1"/>
    <col min="532" max="532" width="14" style="211" customWidth="1"/>
    <col min="533" max="533" width="14.85546875" style="211" customWidth="1"/>
    <col min="534" max="534" width="30" style="211" customWidth="1"/>
    <col min="535" max="782" width="9.140625" style="211"/>
    <col min="783" max="783" width="19.140625" style="211" customWidth="1"/>
    <col min="784" max="784" width="17.7109375" style="211" customWidth="1"/>
    <col min="785" max="785" width="20" style="211" customWidth="1"/>
    <col min="786" max="786" width="19.42578125" style="211" customWidth="1"/>
    <col min="787" max="787" width="40" style="211" customWidth="1"/>
    <col min="788" max="788" width="14" style="211" customWidth="1"/>
    <col min="789" max="789" width="14.85546875" style="211" customWidth="1"/>
    <col min="790" max="790" width="30" style="211" customWidth="1"/>
    <col min="791" max="1038" width="9.140625" style="211"/>
    <col min="1039" max="1039" width="19.140625" style="211" customWidth="1"/>
    <col min="1040" max="1040" width="17.7109375" style="211" customWidth="1"/>
    <col min="1041" max="1041" width="20" style="211" customWidth="1"/>
    <col min="1042" max="1042" width="19.42578125" style="211" customWidth="1"/>
    <col min="1043" max="1043" width="40" style="211" customWidth="1"/>
    <col min="1044" max="1044" width="14" style="211" customWidth="1"/>
    <col min="1045" max="1045" width="14.85546875" style="211" customWidth="1"/>
    <col min="1046" max="1046" width="30" style="211" customWidth="1"/>
    <col min="1047" max="1294" width="9.140625" style="211"/>
    <col min="1295" max="1295" width="19.140625" style="211" customWidth="1"/>
    <col min="1296" max="1296" width="17.7109375" style="211" customWidth="1"/>
    <col min="1297" max="1297" width="20" style="211" customWidth="1"/>
    <col min="1298" max="1298" width="19.42578125" style="211" customWidth="1"/>
    <col min="1299" max="1299" width="40" style="211" customWidth="1"/>
    <col min="1300" max="1300" width="14" style="211" customWidth="1"/>
    <col min="1301" max="1301" width="14.85546875" style="211" customWidth="1"/>
    <col min="1302" max="1302" width="30" style="211" customWidth="1"/>
    <col min="1303" max="1550" width="9.140625" style="211"/>
    <col min="1551" max="1551" width="19.140625" style="211" customWidth="1"/>
    <col min="1552" max="1552" width="17.7109375" style="211" customWidth="1"/>
    <col min="1553" max="1553" width="20" style="211" customWidth="1"/>
    <col min="1554" max="1554" width="19.42578125" style="211" customWidth="1"/>
    <col min="1555" max="1555" width="40" style="211" customWidth="1"/>
    <col min="1556" max="1556" width="14" style="211" customWidth="1"/>
    <col min="1557" max="1557" width="14.85546875" style="211" customWidth="1"/>
    <col min="1558" max="1558" width="30" style="211" customWidth="1"/>
    <col min="1559" max="1806" width="9.140625" style="211"/>
    <col min="1807" max="1807" width="19.140625" style="211" customWidth="1"/>
    <col min="1808" max="1808" width="17.7109375" style="211" customWidth="1"/>
    <col min="1809" max="1809" width="20" style="211" customWidth="1"/>
    <col min="1810" max="1810" width="19.42578125" style="211" customWidth="1"/>
    <col min="1811" max="1811" width="40" style="211" customWidth="1"/>
    <col min="1812" max="1812" width="14" style="211" customWidth="1"/>
    <col min="1813" max="1813" width="14.85546875" style="211" customWidth="1"/>
    <col min="1814" max="1814" width="30" style="211" customWidth="1"/>
    <col min="1815" max="2062" width="9.140625" style="211"/>
    <col min="2063" max="2063" width="19.140625" style="211" customWidth="1"/>
    <col min="2064" max="2064" width="17.7109375" style="211" customWidth="1"/>
    <col min="2065" max="2065" width="20" style="211" customWidth="1"/>
    <col min="2066" max="2066" width="19.42578125" style="211" customWidth="1"/>
    <col min="2067" max="2067" width="40" style="211" customWidth="1"/>
    <col min="2068" max="2068" width="14" style="211" customWidth="1"/>
    <col min="2069" max="2069" width="14.85546875" style="211" customWidth="1"/>
    <col min="2070" max="2070" width="30" style="211" customWidth="1"/>
    <col min="2071" max="2318" width="9.140625" style="211"/>
    <col min="2319" max="2319" width="19.140625" style="211" customWidth="1"/>
    <col min="2320" max="2320" width="17.7109375" style="211" customWidth="1"/>
    <col min="2321" max="2321" width="20" style="211" customWidth="1"/>
    <col min="2322" max="2322" width="19.42578125" style="211" customWidth="1"/>
    <col min="2323" max="2323" width="40" style="211" customWidth="1"/>
    <col min="2324" max="2324" width="14" style="211" customWidth="1"/>
    <col min="2325" max="2325" width="14.85546875" style="211" customWidth="1"/>
    <col min="2326" max="2326" width="30" style="211" customWidth="1"/>
    <col min="2327" max="2574" width="9.140625" style="211"/>
    <col min="2575" max="2575" width="19.140625" style="211" customWidth="1"/>
    <col min="2576" max="2576" width="17.7109375" style="211" customWidth="1"/>
    <col min="2577" max="2577" width="20" style="211" customWidth="1"/>
    <col min="2578" max="2578" width="19.42578125" style="211" customWidth="1"/>
    <col min="2579" max="2579" width="40" style="211" customWidth="1"/>
    <col min="2580" max="2580" width="14" style="211" customWidth="1"/>
    <col min="2581" max="2581" width="14.85546875" style="211" customWidth="1"/>
    <col min="2582" max="2582" width="30" style="211" customWidth="1"/>
    <col min="2583" max="2830" width="9.140625" style="211"/>
    <col min="2831" max="2831" width="19.140625" style="211" customWidth="1"/>
    <col min="2832" max="2832" width="17.7109375" style="211" customWidth="1"/>
    <col min="2833" max="2833" width="20" style="211" customWidth="1"/>
    <col min="2834" max="2834" width="19.42578125" style="211" customWidth="1"/>
    <col min="2835" max="2835" width="40" style="211" customWidth="1"/>
    <col min="2836" max="2836" width="14" style="211" customWidth="1"/>
    <col min="2837" max="2837" width="14.85546875" style="211" customWidth="1"/>
    <col min="2838" max="2838" width="30" style="211" customWidth="1"/>
    <col min="2839" max="3086" width="9.140625" style="211"/>
    <col min="3087" max="3087" width="19.140625" style="211" customWidth="1"/>
    <col min="3088" max="3088" width="17.7109375" style="211" customWidth="1"/>
    <col min="3089" max="3089" width="20" style="211" customWidth="1"/>
    <col min="3090" max="3090" width="19.42578125" style="211" customWidth="1"/>
    <col min="3091" max="3091" width="40" style="211" customWidth="1"/>
    <col min="3092" max="3092" width="14" style="211" customWidth="1"/>
    <col min="3093" max="3093" width="14.85546875" style="211" customWidth="1"/>
    <col min="3094" max="3094" width="30" style="211" customWidth="1"/>
    <col min="3095" max="3342" width="9.140625" style="211"/>
    <col min="3343" max="3343" width="19.140625" style="211" customWidth="1"/>
    <col min="3344" max="3344" width="17.7109375" style="211" customWidth="1"/>
    <col min="3345" max="3345" width="20" style="211" customWidth="1"/>
    <col min="3346" max="3346" width="19.42578125" style="211" customWidth="1"/>
    <col min="3347" max="3347" width="40" style="211" customWidth="1"/>
    <col min="3348" max="3348" width="14" style="211" customWidth="1"/>
    <col min="3349" max="3349" width="14.85546875" style="211" customWidth="1"/>
    <col min="3350" max="3350" width="30" style="211" customWidth="1"/>
    <col min="3351" max="3598" width="9.140625" style="211"/>
    <col min="3599" max="3599" width="19.140625" style="211" customWidth="1"/>
    <col min="3600" max="3600" width="17.7109375" style="211" customWidth="1"/>
    <col min="3601" max="3601" width="20" style="211" customWidth="1"/>
    <col min="3602" max="3602" width="19.42578125" style="211" customWidth="1"/>
    <col min="3603" max="3603" width="40" style="211" customWidth="1"/>
    <col min="3604" max="3604" width="14" style="211" customWidth="1"/>
    <col min="3605" max="3605" width="14.85546875" style="211" customWidth="1"/>
    <col min="3606" max="3606" width="30" style="211" customWidth="1"/>
    <col min="3607" max="3854" width="9.140625" style="211"/>
    <col min="3855" max="3855" width="19.140625" style="211" customWidth="1"/>
    <col min="3856" max="3856" width="17.7109375" style="211" customWidth="1"/>
    <col min="3857" max="3857" width="20" style="211" customWidth="1"/>
    <col min="3858" max="3858" width="19.42578125" style="211" customWidth="1"/>
    <col min="3859" max="3859" width="40" style="211" customWidth="1"/>
    <col min="3860" max="3860" width="14" style="211" customWidth="1"/>
    <col min="3861" max="3861" width="14.85546875" style="211" customWidth="1"/>
    <col min="3862" max="3862" width="30" style="211" customWidth="1"/>
    <col min="3863" max="4110" width="9.140625" style="211"/>
    <col min="4111" max="4111" width="19.140625" style="211" customWidth="1"/>
    <col min="4112" max="4112" width="17.7109375" style="211" customWidth="1"/>
    <col min="4113" max="4113" width="20" style="211" customWidth="1"/>
    <col min="4114" max="4114" width="19.42578125" style="211" customWidth="1"/>
    <col min="4115" max="4115" width="40" style="211" customWidth="1"/>
    <col min="4116" max="4116" width="14" style="211" customWidth="1"/>
    <col min="4117" max="4117" width="14.85546875" style="211" customWidth="1"/>
    <col min="4118" max="4118" width="30" style="211" customWidth="1"/>
    <col min="4119" max="4366" width="9.140625" style="211"/>
    <col min="4367" max="4367" width="19.140625" style="211" customWidth="1"/>
    <col min="4368" max="4368" width="17.7109375" style="211" customWidth="1"/>
    <col min="4369" max="4369" width="20" style="211" customWidth="1"/>
    <col min="4370" max="4370" width="19.42578125" style="211" customWidth="1"/>
    <col min="4371" max="4371" width="40" style="211" customWidth="1"/>
    <col min="4372" max="4372" width="14" style="211" customWidth="1"/>
    <col min="4373" max="4373" width="14.85546875" style="211" customWidth="1"/>
    <col min="4374" max="4374" width="30" style="211" customWidth="1"/>
    <col min="4375" max="4622" width="9.140625" style="211"/>
    <col min="4623" max="4623" width="19.140625" style="211" customWidth="1"/>
    <col min="4624" max="4624" width="17.7109375" style="211" customWidth="1"/>
    <col min="4625" max="4625" width="20" style="211" customWidth="1"/>
    <col min="4626" max="4626" width="19.42578125" style="211" customWidth="1"/>
    <col min="4627" max="4627" width="40" style="211" customWidth="1"/>
    <col min="4628" max="4628" width="14" style="211" customWidth="1"/>
    <col min="4629" max="4629" width="14.85546875" style="211" customWidth="1"/>
    <col min="4630" max="4630" width="30" style="211" customWidth="1"/>
    <col min="4631" max="4878" width="9.140625" style="211"/>
    <col min="4879" max="4879" width="19.140625" style="211" customWidth="1"/>
    <col min="4880" max="4880" width="17.7109375" style="211" customWidth="1"/>
    <col min="4881" max="4881" width="20" style="211" customWidth="1"/>
    <col min="4882" max="4882" width="19.42578125" style="211" customWidth="1"/>
    <col min="4883" max="4883" width="40" style="211" customWidth="1"/>
    <col min="4884" max="4884" width="14" style="211" customWidth="1"/>
    <col min="4885" max="4885" width="14.85546875" style="211" customWidth="1"/>
    <col min="4886" max="4886" width="30" style="211" customWidth="1"/>
    <col min="4887" max="5134" width="9.140625" style="211"/>
    <col min="5135" max="5135" width="19.140625" style="211" customWidth="1"/>
    <col min="5136" max="5136" width="17.7109375" style="211" customWidth="1"/>
    <col min="5137" max="5137" width="20" style="211" customWidth="1"/>
    <col min="5138" max="5138" width="19.42578125" style="211" customWidth="1"/>
    <col min="5139" max="5139" width="40" style="211" customWidth="1"/>
    <col min="5140" max="5140" width="14" style="211" customWidth="1"/>
    <col min="5141" max="5141" width="14.85546875" style="211" customWidth="1"/>
    <col min="5142" max="5142" width="30" style="211" customWidth="1"/>
    <col min="5143" max="5390" width="9.140625" style="211"/>
    <col min="5391" max="5391" width="19.140625" style="211" customWidth="1"/>
    <col min="5392" max="5392" width="17.7109375" style="211" customWidth="1"/>
    <col min="5393" max="5393" width="20" style="211" customWidth="1"/>
    <col min="5394" max="5394" width="19.42578125" style="211" customWidth="1"/>
    <col min="5395" max="5395" width="40" style="211" customWidth="1"/>
    <col min="5396" max="5396" width="14" style="211" customWidth="1"/>
    <col min="5397" max="5397" width="14.85546875" style="211" customWidth="1"/>
    <col min="5398" max="5398" width="30" style="211" customWidth="1"/>
    <col min="5399" max="5646" width="9.140625" style="211"/>
    <col min="5647" max="5647" width="19.140625" style="211" customWidth="1"/>
    <col min="5648" max="5648" width="17.7109375" style="211" customWidth="1"/>
    <col min="5649" max="5649" width="20" style="211" customWidth="1"/>
    <col min="5650" max="5650" width="19.42578125" style="211" customWidth="1"/>
    <col min="5651" max="5651" width="40" style="211" customWidth="1"/>
    <col min="5652" max="5652" width="14" style="211" customWidth="1"/>
    <col min="5653" max="5653" width="14.85546875" style="211" customWidth="1"/>
    <col min="5654" max="5654" width="30" style="211" customWidth="1"/>
    <col min="5655" max="5902" width="9.140625" style="211"/>
    <col min="5903" max="5903" width="19.140625" style="211" customWidth="1"/>
    <col min="5904" max="5904" width="17.7109375" style="211" customWidth="1"/>
    <col min="5905" max="5905" width="20" style="211" customWidth="1"/>
    <col min="5906" max="5906" width="19.42578125" style="211" customWidth="1"/>
    <col min="5907" max="5907" width="40" style="211" customWidth="1"/>
    <col min="5908" max="5908" width="14" style="211" customWidth="1"/>
    <col min="5909" max="5909" width="14.85546875" style="211" customWidth="1"/>
    <col min="5910" max="5910" width="30" style="211" customWidth="1"/>
    <col min="5911" max="6158" width="9.140625" style="211"/>
    <col min="6159" max="6159" width="19.140625" style="211" customWidth="1"/>
    <col min="6160" max="6160" width="17.7109375" style="211" customWidth="1"/>
    <col min="6161" max="6161" width="20" style="211" customWidth="1"/>
    <col min="6162" max="6162" width="19.42578125" style="211" customWidth="1"/>
    <col min="6163" max="6163" width="40" style="211" customWidth="1"/>
    <col min="6164" max="6164" width="14" style="211" customWidth="1"/>
    <col min="6165" max="6165" width="14.85546875" style="211" customWidth="1"/>
    <col min="6166" max="6166" width="30" style="211" customWidth="1"/>
    <col min="6167" max="6414" width="9.140625" style="211"/>
    <col min="6415" max="6415" width="19.140625" style="211" customWidth="1"/>
    <col min="6416" max="6416" width="17.7109375" style="211" customWidth="1"/>
    <col min="6417" max="6417" width="20" style="211" customWidth="1"/>
    <col min="6418" max="6418" width="19.42578125" style="211" customWidth="1"/>
    <col min="6419" max="6419" width="40" style="211" customWidth="1"/>
    <col min="6420" max="6420" width="14" style="211" customWidth="1"/>
    <col min="6421" max="6421" width="14.85546875" style="211" customWidth="1"/>
    <col min="6422" max="6422" width="30" style="211" customWidth="1"/>
    <col min="6423" max="6670" width="9.140625" style="211"/>
    <col min="6671" max="6671" width="19.140625" style="211" customWidth="1"/>
    <col min="6672" max="6672" width="17.7109375" style="211" customWidth="1"/>
    <col min="6673" max="6673" width="20" style="211" customWidth="1"/>
    <col min="6674" max="6674" width="19.42578125" style="211" customWidth="1"/>
    <col min="6675" max="6675" width="40" style="211" customWidth="1"/>
    <col min="6676" max="6676" width="14" style="211" customWidth="1"/>
    <col min="6677" max="6677" width="14.85546875" style="211" customWidth="1"/>
    <col min="6678" max="6678" width="30" style="211" customWidth="1"/>
    <col min="6679" max="6926" width="9.140625" style="211"/>
    <col min="6927" max="6927" width="19.140625" style="211" customWidth="1"/>
    <col min="6928" max="6928" width="17.7109375" style="211" customWidth="1"/>
    <col min="6929" max="6929" width="20" style="211" customWidth="1"/>
    <col min="6930" max="6930" width="19.42578125" style="211" customWidth="1"/>
    <col min="6931" max="6931" width="40" style="211" customWidth="1"/>
    <col min="6932" max="6932" width="14" style="211" customWidth="1"/>
    <col min="6933" max="6933" width="14.85546875" style="211" customWidth="1"/>
    <col min="6934" max="6934" width="30" style="211" customWidth="1"/>
    <col min="6935" max="7182" width="9.140625" style="211"/>
    <col min="7183" max="7183" width="19.140625" style="211" customWidth="1"/>
    <col min="7184" max="7184" width="17.7109375" style="211" customWidth="1"/>
    <col min="7185" max="7185" width="20" style="211" customWidth="1"/>
    <col min="7186" max="7186" width="19.42578125" style="211" customWidth="1"/>
    <col min="7187" max="7187" width="40" style="211" customWidth="1"/>
    <col min="7188" max="7188" width="14" style="211" customWidth="1"/>
    <col min="7189" max="7189" width="14.85546875" style="211" customWidth="1"/>
    <col min="7190" max="7190" width="30" style="211" customWidth="1"/>
    <col min="7191" max="7438" width="9.140625" style="211"/>
    <col min="7439" max="7439" width="19.140625" style="211" customWidth="1"/>
    <col min="7440" max="7440" width="17.7109375" style="211" customWidth="1"/>
    <col min="7441" max="7441" width="20" style="211" customWidth="1"/>
    <col min="7442" max="7442" width="19.42578125" style="211" customWidth="1"/>
    <col min="7443" max="7443" width="40" style="211" customWidth="1"/>
    <col min="7444" max="7444" width="14" style="211" customWidth="1"/>
    <col min="7445" max="7445" width="14.85546875" style="211" customWidth="1"/>
    <col min="7446" max="7446" width="30" style="211" customWidth="1"/>
    <col min="7447" max="7694" width="9.140625" style="211"/>
    <col min="7695" max="7695" width="19.140625" style="211" customWidth="1"/>
    <col min="7696" max="7696" width="17.7109375" style="211" customWidth="1"/>
    <col min="7697" max="7697" width="20" style="211" customWidth="1"/>
    <col min="7698" max="7698" width="19.42578125" style="211" customWidth="1"/>
    <col min="7699" max="7699" width="40" style="211" customWidth="1"/>
    <col min="7700" max="7700" width="14" style="211" customWidth="1"/>
    <col min="7701" max="7701" width="14.85546875" style="211" customWidth="1"/>
    <col min="7702" max="7702" width="30" style="211" customWidth="1"/>
    <col min="7703" max="7950" width="9.140625" style="211"/>
    <col min="7951" max="7951" width="19.140625" style="211" customWidth="1"/>
    <col min="7952" max="7952" width="17.7109375" style="211" customWidth="1"/>
    <col min="7953" max="7953" width="20" style="211" customWidth="1"/>
    <col min="7954" max="7954" width="19.42578125" style="211" customWidth="1"/>
    <col min="7955" max="7955" width="40" style="211" customWidth="1"/>
    <col min="7956" max="7956" width="14" style="211" customWidth="1"/>
    <col min="7957" max="7957" width="14.85546875" style="211" customWidth="1"/>
    <col min="7958" max="7958" width="30" style="211" customWidth="1"/>
    <col min="7959" max="8206" width="9.140625" style="211"/>
    <col min="8207" max="8207" width="19.140625" style="211" customWidth="1"/>
    <col min="8208" max="8208" width="17.7109375" style="211" customWidth="1"/>
    <col min="8209" max="8209" width="20" style="211" customWidth="1"/>
    <col min="8210" max="8210" width="19.42578125" style="211" customWidth="1"/>
    <col min="8211" max="8211" width="40" style="211" customWidth="1"/>
    <col min="8212" max="8212" width="14" style="211" customWidth="1"/>
    <col min="8213" max="8213" width="14.85546875" style="211" customWidth="1"/>
    <col min="8214" max="8214" width="30" style="211" customWidth="1"/>
    <col min="8215" max="8462" width="9.140625" style="211"/>
    <col min="8463" max="8463" width="19.140625" style="211" customWidth="1"/>
    <col min="8464" max="8464" width="17.7109375" style="211" customWidth="1"/>
    <col min="8465" max="8465" width="20" style="211" customWidth="1"/>
    <col min="8466" max="8466" width="19.42578125" style="211" customWidth="1"/>
    <col min="8467" max="8467" width="40" style="211" customWidth="1"/>
    <col min="8468" max="8468" width="14" style="211" customWidth="1"/>
    <col min="8469" max="8469" width="14.85546875" style="211" customWidth="1"/>
    <col min="8470" max="8470" width="30" style="211" customWidth="1"/>
    <col min="8471" max="8718" width="9.140625" style="211"/>
    <col min="8719" max="8719" width="19.140625" style="211" customWidth="1"/>
    <col min="8720" max="8720" width="17.7109375" style="211" customWidth="1"/>
    <col min="8721" max="8721" width="20" style="211" customWidth="1"/>
    <col min="8722" max="8722" width="19.42578125" style="211" customWidth="1"/>
    <col min="8723" max="8723" width="40" style="211" customWidth="1"/>
    <col min="8724" max="8724" width="14" style="211" customWidth="1"/>
    <col min="8725" max="8725" width="14.85546875" style="211" customWidth="1"/>
    <col min="8726" max="8726" width="30" style="211" customWidth="1"/>
    <col min="8727" max="8974" width="9.140625" style="211"/>
    <col min="8975" max="8975" width="19.140625" style="211" customWidth="1"/>
    <col min="8976" max="8976" width="17.7109375" style="211" customWidth="1"/>
    <col min="8977" max="8977" width="20" style="211" customWidth="1"/>
    <col min="8978" max="8978" width="19.42578125" style="211" customWidth="1"/>
    <col min="8979" max="8979" width="40" style="211" customWidth="1"/>
    <col min="8980" max="8980" width="14" style="211" customWidth="1"/>
    <col min="8981" max="8981" width="14.85546875" style="211" customWidth="1"/>
    <col min="8982" max="8982" width="30" style="211" customWidth="1"/>
    <col min="8983" max="9230" width="9.140625" style="211"/>
    <col min="9231" max="9231" width="19.140625" style="211" customWidth="1"/>
    <col min="9232" max="9232" width="17.7109375" style="211" customWidth="1"/>
    <col min="9233" max="9233" width="20" style="211" customWidth="1"/>
    <col min="9234" max="9234" width="19.42578125" style="211" customWidth="1"/>
    <col min="9235" max="9235" width="40" style="211" customWidth="1"/>
    <col min="9236" max="9236" width="14" style="211" customWidth="1"/>
    <col min="9237" max="9237" width="14.85546875" style="211" customWidth="1"/>
    <col min="9238" max="9238" width="30" style="211" customWidth="1"/>
    <col min="9239" max="9486" width="9.140625" style="211"/>
    <col min="9487" max="9487" width="19.140625" style="211" customWidth="1"/>
    <col min="9488" max="9488" width="17.7109375" style="211" customWidth="1"/>
    <col min="9489" max="9489" width="20" style="211" customWidth="1"/>
    <col min="9490" max="9490" width="19.42578125" style="211" customWidth="1"/>
    <col min="9491" max="9491" width="40" style="211" customWidth="1"/>
    <col min="9492" max="9492" width="14" style="211" customWidth="1"/>
    <col min="9493" max="9493" width="14.85546875" style="211" customWidth="1"/>
    <col min="9494" max="9494" width="30" style="211" customWidth="1"/>
    <col min="9495" max="9742" width="9.140625" style="211"/>
    <col min="9743" max="9743" width="19.140625" style="211" customWidth="1"/>
    <col min="9744" max="9744" width="17.7109375" style="211" customWidth="1"/>
    <col min="9745" max="9745" width="20" style="211" customWidth="1"/>
    <col min="9746" max="9746" width="19.42578125" style="211" customWidth="1"/>
    <col min="9747" max="9747" width="40" style="211" customWidth="1"/>
    <col min="9748" max="9748" width="14" style="211" customWidth="1"/>
    <col min="9749" max="9749" width="14.85546875" style="211" customWidth="1"/>
    <col min="9750" max="9750" width="30" style="211" customWidth="1"/>
    <col min="9751" max="9998" width="9.140625" style="211"/>
    <col min="9999" max="9999" width="19.140625" style="211" customWidth="1"/>
    <col min="10000" max="10000" width="17.7109375" style="211" customWidth="1"/>
    <col min="10001" max="10001" width="20" style="211" customWidth="1"/>
    <col min="10002" max="10002" width="19.42578125" style="211" customWidth="1"/>
    <col min="10003" max="10003" width="40" style="211" customWidth="1"/>
    <col min="10004" max="10004" width="14" style="211" customWidth="1"/>
    <col min="10005" max="10005" width="14.85546875" style="211" customWidth="1"/>
    <col min="10006" max="10006" width="30" style="211" customWidth="1"/>
    <col min="10007" max="10254" width="9.140625" style="211"/>
    <col min="10255" max="10255" width="19.140625" style="211" customWidth="1"/>
    <col min="10256" max="10256" width="17.7109375" style="211" customWidth="1"/>
    <col min="10257" max="10257" width="20" style="211" customWidth="1"/>
    <col min="10258" max="10258" width="19.42578125" style="211" customWidth="1"/>
    <col min="10259" max="10259" width="40" style="211" customWidth="1"/>
    <col min="10260" max="10260" width="14" style="211" customWidth="1"/>
    <col min="10261" max="10261" width="14.85546875" style="211" customWidth="1"/>
    <col min="10262" max="10262" width="30" style="211" customWidth="1"/>
    <col min="10263" max="10510" width="9.140625" style="211"/>
    <col min="10511" max="10511" width="19.140625" style="211" customWidth="1"/>
    <col min="10512" max="10512" width="17.7109375" style="211" customWidth="1"/>
    <col min="10513" max="10513" width="20" style="211" customWidth="1"/>
    <col min="10514" max="10514" width="19.42578125" style="211" customWidth="1"/>
    <col min="10515" max="10515" width="40" style="211" customWidth="1"/>
    <col min="10516" max="10516" width="14" style="211" customWidth="1"/>
    <col min="10517" max="10517" width="14.85546875" style="211" customWidth="1"/>
    <col min="10518" max="10518" width="30" style="211" customWidth="1"/>
    <col min="10519" max="10766" width="9.140625" style="211"/>
    <col min="10767" max="10767" width="19.140625" style="211" customWidth="1"/>
    <col min="10768" max="10768" width="17.7109375" style="211" customWidth="1"/>
    <col min="10769" max="10769" width="20" style="211" customWidth="1"/>
    <col min="10770" max="10770" width="19.42578125" style="211" customWidth="1"/>
    <col min="10771" max="10771" width="40" style="211" customWidth="1"/>
    <col min="10772" max="10772" width="14" style="211" customWidth="1"/>
    <col min="10773" max="10773" width="14.85546875" style="211" customWidth="1"/>
    <col min="10774" max="10774" width="30" style="211" customWidth="1"/>
    <col min="10775" max="11022" width="9.140625" style="211"/>
    <col min="11023" max="11023" width="19.140625" style="211" customWidth="1"/>
    <col min="11024" max="11024" width="17.7109375" style="211" customWidth="1"/>
    <col min="11025" max="11025" width="20" style="211" customWidth="1"/>
    <col min="11026" max="11026" width="19.42578125" style="211" customWidth="1"/>
    <col min="11027" max="11027" width="40" style="211" customWidth="1"/>
    <col min="11028" max="11028" width="14" style="211" customWidth="1"/>
    <col min="11029" max="11029" width="14.85546875" style="211" customWidth="1"/>
    <col min="11030" max="11030" width="30" style="211" customWidth="1"/>
    <col min="11031" max="11278" width="9.140625" style="211"/>
    <col min="11279" max="11279" width="19.140625" style="211" customWidth="1"/>
    <col min="11280" max="11280" width="17.7109375" style="211" customWidth="1"/>
    <col min="11281" max="11281" width="20" style="211" customWidth="1"/>
    <col min="11282" max="11282" width="19.42578125" style="211" customWidth="1"/>
    <col min="11283" max="11283" width="40" style="211" customWidth="1"/>
    <col min="11284" max="11284" width="14" style="211" customWidth="1"/>
    <col min="11285" max="11285" width="14.85546875" style="211" customWidth="1"/>
    <col min="11286" max="11286" width="30" style="211" customWidth="1"/>
    <col min="11287" max="11534" width="9.140625" style="211"/>
    <col min="11535" max="11535" width="19.140625" style="211" customWidth="1"/>
    <col min="11536" max="11536" width="17.7109375" style="211" customWidth="1"/>
    <col min="11537" max="11537" width="20" style="211" customWidth="1"/>
    <col min="11538" max="11538" width="19.42578125" style="211" customWidth="1"/>
    <col min="11539" max="11539" width="40" style="211" customWidth="1"/>
    <col min="11540" max="11540" width="14" style="211" customWidth="1"/>
    <col min="11541" max="11541" width="14.85546875" style="211" customWidth="1"/>
    <col min="11542" max="11542" width="30" style="211" customWidth="1"/>
    <col min="11543" max="11790" width="9.140625" style="211"/>
    <col min="11791" max="11791" width="19.140625" style="211" customWidth="1"/>
    <col min="11792" max="11792" width="17.7109375" style="211" customWidth="1"/>
    <col min="11793" max="11793" width="20" style="211" customWidth="1"/>
    <col min="11794" max="11794" width="19.42578125" style="211" customWidth="1"/>
    <col min="11795" max="11795" width="40" style="211" customWidth="1"/>
    <col min="11796" max="11796" width="14" style="211" customWidth="1"/>
    <col min="11797" max="11797" width="14.85546875" style="211" customWidth="1"/>
    <col min="11798" max="11798" width="30" style="211" customWidth="1"/>
    <col min="11799" max="12046" width="9.140625" style="211"/>
    <col min="12047" max="12047" width="19.140625" style="211" customWidth="1"/>
    <col min="12048" max="12048" width="17.7109375" style="211" customWidth="1"/>
    <col min="12049" max="12049" width="20" style="211" customWidth="1"/>
    <col min="12050" max="12050" width="19.42578125" style="211" customWidth="1"/>
    <col min="12051" max="12051" width="40" style="211" customWidth="1"/>
    <col min="12052" max="12052" width="14" style="211" customWidth="1"/>
    <col min="12053" max="12053" width="14.85546875" style="211" customWidth="1"/>
    <col min="12054" max="12054" width="30" style="211" customWidth="1"/>
    <col min="12055" max="12302" width="9.140625" style="211"/>
    <col min="12303" max="12303" width="19.140625" style="211" customWidth="1"/>
    <col min="12304" max="12304" width="17.7109375" style="211" customWidth="1"/>
    <col min="12305" max="12305" width="20" style="211" customWidth="1"/>
    <col min="12306" max="12306" width="19.42578125" style="211" customWidth="1"/>
    <col min="12307" max="12307" width="40" style="211" customWidth="1"/>
    <col min="12308" max="12308" width="14" style="211" customWidth="1"/>
    <col min="12309" max="12309" width="14.85546875" style="211" customWidth="1"/>
    <col min="12310" max="12310" width="30" style="211" customWidth="1"/>
    <col min="12311" max="12558" width="9.140625" style="211"/>
    <col min="12559" max="12559" width="19.140625" style="211" customWidth="1"/>
    <col min="12560" max="12560" width="17.7109375" style="211" customWidth="1"/>
    <col min="12561" max="12561" width="20" style="211" customWidth="1"/>
    <col min="12562" max="12562" width="19.42578125" style="211" customWidth="1"/>
    <col min="12563" max="12563" width="40" style="211" customWidth="1"/>
    <col min="12564" max="12564" width="14" style="211" customWidth="1"/>
    <col min="12565" max="12565" width="14.85546875" style="211" customWidth="1"/>
    <col min="12566" max="12566" width="30" style="211" customWidth="1"/>
    <col min="12567" max="12814" width="9.140625" style="211"/>
    <col min="12815" max="12815" width="19.140625" style="211" customWidth="1"/>
    <col min="12816" max="12816" width="17.7109375" style="211" customWidth="1"/>
    <col min="12817" max="12817" width="20" style="211" customWidth="1"/>
    <col min="12818" max="12818" width="19.42578125" style="211" customWidth="1"/>
    <col min="12819" max="12819" width="40" style="211" customWidth="1"/>
    <col min="12820" max="12820" width="14" style="211" customWidth="1"/>
    <col min="12821" max="12821" width="14.85546875" style="211" customWidth="1"/>
    <col min="12822" max="12822" width="30" style="211" customWidth="1"/>
    <col min="12823" max="13070" width="9.140625" style="211"/>
    <col min="13071" max="13071" width="19.140625" style="211" customWidth="1"/>
    <col min="13072" max="13072" width="17.7109375" style="211" customWidth="1"/>
    <col min="13073" max="13073" width="20" style="211" customWidth="1"/>
    <col min="13074" max="13074" width="19.42578125" style="211" customWidth="1"/>
    <col min="13075" max="13075" width="40" style="211" customWidth="1"/>
    <col min="13076" max="13076" width="14" style="211" customWidth="1"/>
    <col min="13077" max="13077" width="14.85546875" style="211" customWidth="1"/>
    <col min="13078" max="13078" width="30" style="211" customWidth="1"/>
    <col min="13079" max="13326" width="9.140625" style="211"/>
    <col min="13327" max="13327" width="19.140625" style="211" customWidth="1"/>
    <col min="13328" max="13328" width="17.7109375" style="211" customWidth="1"/>
    <col min="13329" max="13329" width="20" style="211" customWidth="1"/>
    <col min="13330" max="13330" width="19.42578125" style="211" customWidth="1"/>
    <col min="13331" max="13331" width="40" style="211" customWidth="1"/>
    <col min="13332" max="13332" width="14" style="211" customWidth="1"/>
    <col min="13333" max="13333" width="14.85546875" style="211" customWidth="1"/>
    <col min="13334" max="13334" width="30" style="211" customWidth="1"/>
    <col min="13335" max="13582" width="9.140625" style="211"/>
    <col min="13583" max="13583" width="19.140625" style="211" customWidth="1"/>
    <col min="13584" max="13584" width="17.7109375" style="211" customWidth="1"/>
    <col min="13585" max="13585" width="20" style="211" customWidth="1"/>
    <col min="13586" max="13586" width="19.42578125" style="211" customWidth="1"/>
    <col min="13587" max="13587" width="40" style="211" customWidth="1"/>
    <col min="13588" max="13588" width="14" style="211" customWidth="1"/>
    <col min="13589" max="13589" width="14.85546875" style="211" customWidth="1"/>
    <col min="13590" max="13590" width="30" style="211" customWidth="1"/>
    <col min="13591" max="13838" width="9.140625" style="211"/>
    <col min="13839" max="13839" width="19.140625" style="211" customWidth="1"/>
    <col min="13840" max="13840" width="17.7109375" style="211" customWidth="1"/>
    <col min="13841" max="13841" width="20" style="211" customWidth="1"/>
    <col min="13842" max="13842" width="19.42578125" style="211" customWidth="1"/>
    <col min="13843" max="13843" width="40" style="211" customWidth="1"/>
    <col min="13844" max="13844" width="14" style="211" customWidth="1"/>
    <col min="13845" max="13845" width="14.85546875" style="211" customWidth="1"/>
    <col min="13846" max="13846" width="30" style="211" customWidth="1"/>
    <col min="13847" max="14094" width="9.140625" style="211"/>
    <col min="14095" max="14095" width="19.140625" style="211" customWidth="1"/>
    <col min="14096" max="14096" width="17.7109375" style="211" customWidth="1"/>
    <col min="14097" max="14097" width="20" style="211" customWidth="1"/>
    <col min="14098" max="14098" width="19.42578125" style="211" customWidth="1"/>
    <col min="14099" max="14099" width="40" style="211" customWidth="1"/>
    <col min="14100" max="14100" width="14" style="211" customWidth="1"/>
    <col min="14101" max="14101" width="14.85546875" style="211" customWidth="1"/>
    <col min="14102" max="14102" width="30" style="211" customWidth="1"/>
    <col min="14103" max="14350" width="9.140625" style="211"/>
    <col min="14351" max="14351" width="19.140625" style="211" customWidth="1"/>
    <col min="14352" max="14352" width="17.7109375" style="211" customWidth="1"/>
    <col min="14353" max="14353" width="20" style="211" customWidth="1"/>
    <col min="14354" max="14354" width="19.42578125" style="211" customWidth="1"/>
    <col min="14355" max="14355" width="40" style="211" customWidth="1"/>
    <col min="14356" max="14356" width="14" style="211" customWidth="1"/>
    <col min="14357" max="14357" width="14.85546875" style="211" customWidth="1"/>
    <col min="14358" max="14358" width="30" style="211" customWidth="1"/>
    <col min="14359" max="14606" width="9.140625" style="211"/>
    <col min="14607" max="14607" width="19.140625" style="211" customWidth="1"/>
    <col min="14608" max="14608" width="17.7109375" style="211" customWidth="1"/>
    <col min="14609" max="14609" width="20" style="211" customWidth="1"/>
    <col min="14610" max="14610" width="19.42578125" style="211" customWidth="1"/>
    <col min="14611" max="14611" width="40" style="211" customWidth="1"/>
    <col min="14612" max="14612" width="14" style="211" customWidth="1"/>
    <col min="14613" max="14613" width="14.85546875" style="211" customWidth="1"/>
    <col min="14614" max="14614" width="30" style="211" customWidth="1"/>
    <col min="14615" max="14862" width="9.140625" style="211"/>
    <col min="14863" max="14863" width="19.140625" style="211" customWidth="1"/>
    <col min="14864" max="14864" width="17.7109375" style="211" customWidth="1"/>
    <col min="14865" max="14865" width="20" style="211" customWidth="1"/>
    <col min="14866" max="14866" width="19.42578125" style="211" customWidth="1"/>
    <col min="14867" max="14867" width="40" style="211" customWidth="1"/>
    <col min="14868" max="14868" width="14" style="211" customWidth="1"/>
    <col min="14869" max="14869" width="14.85546875" style="211" customWidth="1"/>
    <col min="14870" max="14870" width="30" style="211" customWidth="1"/>
    <col min="14871" max="15118" width="9.140625" style="211"/>
    <col min="15119" max="15119" width="19.140625" style="211" customWidth="1"/>
    <col min="15120" max="15120" width="17.7109375" style="211" customWidth="1"/>
    <col min="15121" max="15121" width="20" style="211" customWidth="1"/>
    <col min="15122" max="15122" width="19.42578125" style="211" customWidth="1"/>
    <col min="15123" max="15123" width="40" style="211" customWidth="1"/>
    <col min="15124" max="15124" width="14" style="211" customWidth="1"/>
    <col min="15125" max="15125" width="14.85546875" style="211" customWidth="1"/>
    <col min="15126" max="15126" width="30" style="211" customWidth="1"/>
    <col min="15127" max="15374" width="9.140625" style="211"/>
    <col min="15375" max="15375" width="19.140625" style="211" customWidth="1"/>
    <col min="15376" max="15376" width="17.7109375" style="211" customWidth="1"/>
    <col min="15377" max="15377" width="20" style="211" customWidth="1"/>
    <col min="15378" max="15378" width="19.42578125" style="211" customWidth="1"/>
    <col min="15379" max="15379" width="40" style="211" customWidth="1"/>
    <col min="15380" max="15380" width="14" style="211" customWidth="1"/>
    <col min="15381" max="15381" width="14.85546875" style="211" customWidth="1"/>
    <col min="15382" max="15382" width="30" style="211" customWidth="1"/>
    <col min="15383" max="15630" width="9.140625" style="211"/>
    <col min="15631" max="15631" width="19.140625" style="211" customWidth="1"/>
    <col min="15632" max="15632" width="17.7109375" style="211" customWidth="1"/>
    <col min="15633" max="15633" width="20" style="211" customWidth="1"/>
    <col min="15634" max="15634" width="19.42578125" style="211" customWidth="1"/>
    <col min="15635" max="15635" width="40" style="211" customWidth="1"/>
    <col min="15636" max="15636" width="14" style="211" customWidth="1"/>
    <col min="15637" max="15637" width="14.85546875" style="211" customWidth="1"/>
    <col min="15638" max="15638" width="30" style="211" customWidth="1"/>
    <col min="15639" max="15886" width="9.140625" style="211"/>
    <col min="15887" max="15887" width="19.140625" style="211" customWidth="1"/>
    <col min="15888" max="15888" width="17.7109375" style="211" customWidth="1"/>
    <col min="15889" max="15889" width="20" style="211" customWidth="1"/>
    <col min="15890" max="15890" width="19.42578125" style="211" customWidth="1"/>
    <col min="15891" max="15891" width="40" style="211" customWidth="1"/>
    <col min="15892" max="15892" width="14" style="211" customWidth="1"/>
    <col min="15893" max="15893" width="14.85546875" style="211" customWidth="1"/>
    <col min="15894" max="15894" width="30" style="211" customWidth="1"/>
    <col min="15895" max="16142" width="9.140625" style="211"/>
    <col min="16143" max="16143" width="19.140625" style="211" customWidth="1"/>
    <col min="16144" max="16144" width="17.7109375" style="211" customWidth="1"/>
    <col min="16145" max="16145" width="20" style="211" customWidth="1"/>
    <col min="16146" max="16146" width="19.42578125" style="211" customWidth="1"/>
    <col min="16147" max="16147" width="40" style="211" customWidth="1"/>
    <col min="16148" max="16148" width="14" style="211" customWidth="1"/>
    <col min="16149" max="16149" width="14.85546875" style="211" customWidth="1"/>
    <col min="16150" max="16150" width="30" style="211" customWidth="1"/>
    <col min="16151" max="16384" width="9.140625" style="211"/>
  </cols>
  <sheetData>
    <row r="1" spans="1:35" ht="55.5" customHeight="1" x14ac:dyDescent="0.25">
      <c r="A1" s="257"/>
      <c r="B1" s="258"/>
      <c r="C1" s="258"/>
      <c r="D1" s="258"/>
      <c r="E1" s="259"/>
      <c r="F1" s="280" t="s">
        <v>1301</v>
      </c>
      <c r="G1" s="281"/>
      <c r="H1" s="281"/>
      <c r="I1" s="281"/>
      <c r="J1" s="281"/>
      <c r="K1" s="281"/>
      <c r="L1" s="281"/>
      <c r="M1" s="281"/>
      <c r="N1" s="281"/>
      <c r="O1" s="281"/>
      <c r="P1" s="281"/>
      <c r="Q1" s="281"/>
      <c r="R1" s="281"/>
      <c r="S1" s="281"/>
      <c r="T1" s="281"/>
      <c r="U1" s="281"/>
      <c r="V1" s="281"/>
      <c r="W1" s="281"/>
      <c r="X1" s="281"/>
      <c r="Y1" s="281"/>
      <c r="Z1" s="281"/>
      <c r="AA1" s="281"/>
    </row>
    <row r="2" spans="1:35" ht="30.75" customHeight="1" x14ac:dyDescent="0.25">
      <c r="A2" s="256" t="s">
        <v>960</v>
      </c>
      <c r="B2" s="256" t="s">
        <v>961</v>
      </c>
      <c r="C2" s="256" t="s">
        <v>0</v>
      </c>
      <c r="D2" s="256" t="s">
        <v>1</v>
      </c>
      <c r="E2" s="256" t="s">
        <v>962</v>
      </c>
      <c r="F2" s="261" t="s">
        <v>963</v>
      </c>
      <c r="G2" s="261" t="s">
        <v>1278</v>
      </c>
      <c r="H2" s="261" t="s">
        <v>1277</v>
      </c>
      <c r="I2" s="256" t="s">
        <v>1410</v>
      </c>
      <c r="J2" s="213" t="s">
        <v>1147</v>
      </c>
      <c r="K2" s="213" t="s">
        <v>1148</v>
      </c>
      <c r="L2" s="261" t="s">
        <v>1524</v>
      </c>
      <c r="M2" s="261" t="s">
        <v>1411</v>
      </c>
      <c r="N2" s="263" t="s">
        <v>1277</v>
      </c>
      <c r="O2" s="263" t="s">
        <v>1445</v>
      </c>
      <c r="P2" s="267" t="s">
        <v>1448</v>
      </c>
      <c r="Q2" s="256" t="s">
        <v>1409</v>
      </c>
      <c r="R2" s="261" t="s">
        <v>1523</v>
      </c>
      <c r="S2" s="261" t="s">
        <v>1411</v>
      </c>
      <c r="T2" s="263" t="s">
        <v>1277</v>
      </c>
      <c r="U2" s="263" t="s">
        <v>1445</v>
      </c>
      <c r="V2" s="267" t="s">
        <v>1448</v>
      </c>
      <c r="W2" s="256" t="s">
        <v>1463</v>
      </c>
      <c r="X2" s="261" t="s">
        <v>963</v>
      </c>
      <c r="Y2" s="261" t="s">
        <v>1411</v>
      </c>
      <c r="Z2" s="263" t="s">
        <v>1277</v>
      </c>
      <c r="AA2" s="256" t="s">
        <v>1601</v>
      </c>
      <c r="AC2" s="265" t="s">
        <v>1519</v>
      </c>
      <c r="AD2" s="265"/>
      <c r="AE2" s="217"/>
      <c r="AF2" s="219"/>
      <c r="AG2" s="218"/>
    </row>
    <row r="3" spans="1:35" ht="19.5" customHeight="1" x14ac:dyDescent="0.25">
      <c r="A3" s="260"/>
      <c r="B3" s="260"/>
      <c r="C3" s="260"/>
      <c r="D3" s="260"/>
      <c r="E3" s="260"/>
      <c r="F3" s="262"/>
      <c r="G3" s="262"/>
      <c r="H3" s="262"/>
      <c r="I3" s="256"/>
      <c r="J3" s="213" t="s">
        <v>1135</v>
      </c>
      <c r="K3" s="213" t="s">
        <v>1134</v>
      </c>
      <c r="L3" s="262"/>
      <c r="M3" s="262"/>
      <c r="N3" s="264"/>
      <c r="O3" s="264"/>
      <c r="P3" s="268"/>
      <c r="Q3" s="256"/>
      <c r="R3" s="262"/>
      <c r="S3" s="262"/>
      <c r="T3" s="264"/>
      <c r="U3" s="264"/>
      <c r="V3" s="268"/>
      <c r="W3" s="256"/>
      <c r="X3" s="262"/>
      <c r="Y3" s="262"/>
      <c r="Z3" s="264"/>
      <c r="AA3" s="256"/>
      <c r="AC3" s="266"/>
      <c r="AD3" s="266"/>
      <c r="AE3" s="243" t="s">
        <v>1520</v>
      </c>
      <c r="AF3" s="243" t="s">
        <v>1521</v>
      </c>
      <c r="AG3" s="243" t="s">
        <v>1522</v>
      </c>
    </row>
    <row r="4" spans="1:35" ht="5.25" customHeight="1" x14ac:dyDescent="0.25">
      <c r="A4" s="182"/>
      <c r="B4" s="182"/>
      <c r="C4" s="214"/>
      <c r="D4" s="214"/>
      <c r="E4" s="185"/>
      <c r="F4" s="209"/>
      <c r="G4" s="215"/>
      <c r="H4" s="215"/>
      <c r="I4" s="216"/>
      <c r="J4" s="195"/>
      <c r="K4" s="195"/>
      <c r="L4" s="209"/>
      <c r="M4" s="209"/>
      <c r="N4" s="226"/>
      <c r="O4" s="226"/>
      <c r="P4" s="231"/>
      <c r="Q4" s="216"/>
    </row>
    <row r="5" spans="1:35" ht="33" customHeight="1" x14ac:dyDescent="0.25">
      <c r="A5" s="182" t="s">
        <v>964</v>
      </c>
      <c r="B5" s="183" t="s">
        <v>965</v>
      </c>
      <c r="C5" s="177" t="s">
        <v>966</v>
      </c>
      <c r="D5" s="178" t="s">
        <v>967</v>
      </c>
      <c r="E5" s="184" t="s">
        <v>968</v>
      </c>
      <c r="F5" s="196">
        <v>51</v>
      </c>
      <c r="G5" s="197">
        <v>90</v>
      </c>
      <c r="H5" s="198">
        <f>F5/G5</f>
        <v>0.56666666666666665</v>
      </c>
      <c r="I5" s="181" t="s">
        <v>1302</v>
      </c>
      <c r="J5" s="182" t="s">
        <v>969</v>
      </c>
      <c r="K5" s="182" t="s">
        <v>969</v>
      </c>
      <c r="L5" s="217">
        <v>51</v>
      </c>
      <c r="M5" s="197">
        <v>100</v>
      </c>
      <c r="N5" s="198">
        <f>L5/M5</f>
        <v>0.51</v>
      </c>
      <c r="O5" s="198" t="s">
        <v>1446</v>
      </c>
      <c r="P5" s="232">
        <v>0</v>
      </c>
      <c r="Q5" s="185" t="s">
        <v>1444</v>
      </c>
      <c r="R5" s="217">
        <v>52</v>
      </c>
      <c r="S5" s="197">
        <v>100</v>
      </c>
      <c r="T5" s="198">
        <f>R5/S5</f>
        <v>0.52</v>
      </c>
      <c r="U5" s="182"/>
      <c r="V5" s="182"/>
      <c r="W5" s="182" t="s">
        <v>1462</v>
      </c>
      <c r="X5" s="245">
        <v>74.900000000000006</v>
      </c>
      <c r="Y5" s="197">
        <v>100</v>
      </c>
      <c r="Z5" s="198">
        <f>X5/Y5</f>
        <v>0.74900000000000011</v>
      </c>
      <c r="AA5" s="181" t="s">
        <v>1530</v>
      </c>
    </row>
    <row r="6" spans="1:35" ht="33" customHeight="1" x14ac:dyDescent="0.25">
      <c r="A6" s="182" t="s">
        <v>964</v>
      </c>
      <c r="B6" s="182" t="s">
        <v>970</v>
      </c>
      <c r="C6" s="179" t="s">
        <v>971</v>
      </c>
      <c r="D6" s="180" t="s">
        <v>972</v>
      </c>
      <c r="E6" s="185" t="s">
        <v>973</v>
      </c>
      <c r="F6" s="199">
        <v>60</v>
      </c>
      <c r="G6" s="197">
        <v>60</v>
      </c>
      <c r="H6" s="198">
        <f t="shared" ref="H6:H69" si="0">F6/G6</f>
        <v>1</v>
      </c>
      <c r="I6" s="185" t="s">
        <v>1303</v>
      </c>
      <c r="J6" s="182" t="s">
        <v>969</v>
      </c>
      <c r="K6" s="182" t="s">
        <v>1120</v>
      </c>
      <c r="L6" s="199">
        <v>100</v>
      </c>
      <c r="M6" s="197">
        <v>100</v>
      </c>
      <c r="N6" s="198">
        <f t="shared" ref="N6:N69" si="1">L6/M6</f>
        <v>1</v>
      </c>
      <c r="O6" s="198" t="s">
        <v>1458</v>
      </c>
      <c r="P6" s="198" t="s">
        <v>1458</v>
      </c>
      <c r="Q6" s="185" t="s">
        <v>1379</v>
      </c>
      <c r="R6" s="199">
        <v>100</v>
      </c>
      <c r="S6" s="197">
        <v>100</v>
      </c>
      <c r="T6" s="198">
        <f>R6/S6</f>
        <v>1</v>
      </c>
      <c r="U6" s="198" t="s">
        <v>1458</v>
      </c>
      <c r="V6" s="198" t="s">
        <v>1458</v>
      </c>
      <c r="W6" s="185" t="s">
        <v>1379</v>
      </c>
      <c r="X6" s="199">
        <v>100</v>
      </c>
      <c r="Y6" s="197">
        <v>100</v>
      </c>
      <c r="Z6" s="198">
        <f>X6/Y6</f>
        <v>1</v>
      </c>
      <c r="AA6" s="181" t="s">
        <v>1379</v>
      </c>
      <c r="AB6" s="211"/>
    </row>
    <row r="7" spans="1:35" ht="33" customHeight="1" x14ac:dyDescent="0.25">
      <c r="A7" s="182" t="s">
        <v>964</v>
      </c>
      <c r="B7" s="182" t="s">
        <v>974</v>
      </c>
      <c r="C7" s="177" t="s">
        <v>975</v>
      </c>
      <c r="D7" s="180" t="s">
        <v>1279</v>
      </c>
      <c r="E7" s="185" t="s">
        <v>1293</v>
      </c>
      <c r="F7" s="199">
        <v>100</v>
      </c>
      <c r="G7" s="197">
        <v>100</v>
      </c>
      <c r="H7" s="198">
        <f t="shared" si="0"/>
        <v>1</v>
      </c>
      <c r="I7" s="181" t="s">
        <v>1304</v>
      </c>
      <c r="J7" s="182" t="s">
        <v>106</v>
      </c>
      <c r="K7" s="182" t="s">
        <v>106</v>
      </c>
      <c r="L7" s="199">
        <v>100</v>
      </c>
      <c r="M7" s="197">
        <v>100</v>
      </c>
      <c r="N7" s="198">
        <f t="shared" si="1"/>
        <v>1</v>
      </c>
      <c r="O7" s="198" t="s">
        <v>1458</v>
      </c>
      <c r="P7" s="198" t="s">
        <v>1458</v>
      </c>
      <c r="Q7" s="185" t="s">
        <v>1459</v>
      </c>
      <c r="R7" s="199">
        <v>100</v>
      </c>
      <c r="S7" s="197">
        <v>100</v>
      </c>
      <c r="T7" s="198">
        <f>R7/S7</f>
        <v>1</v>
      </c>
      <c r="U7" s="182"/>
      <c r="V7" s="182"/>
      <c r="W7" s="182" t="s">
        <v>1528</v>
      </c>
      <c r="X7" s="199">
        <v>100</v>
      </c>
      <c r="Y7" s="197">
        <v>100</v>
      </c>
      <c r="Z7" s="198">
        <f t="shared" ref="Z7:Z23" si="2">X7/Y7</f>
        <v>1</v>
      </c>
      <c r="AA7" s="181" t="s">
        <v>1529</v>
      </c>
      <c r="AB7" s="211"/>
    </row>
    <row r="8" spans="1:35" ht="33" customHeight="1" x14ac:dyDescent="0.25">
      <c r="A8" s="182" t="s">
        <v>964</v>
      </c>
      <c r="B8" s="182" t="s">
        <v>974</v>
      </c>
      <c r="C8" s="179" t="s">
        <v>976</v>
      </c>
      <c r="D8" s="180" t="s">
        <v>977</v>
      </c>
      <c r="E8" s="185" t="s">
        <v>978</v>
      </c>
      <c r="F8" s="199">
        <v>100</v>
      </c>
      <c r="G8" s="197">
        <v>100</v>
      </c>
      <c r="H8" s="198">
        <f t="shared" si="0"/>
        <v>1</v>
      </c>
      <c r="I8" s="185" t="s">
        <v>1305</v>
      </c>
      <c r="J8" s="182" t="s">
        <v>106</v>
      </c>
      <c r="K8" s="182" t="s">
        <v>106</v>
      </c>
      <c r="L8" s="219">
        <v>70</v>
      </c>
      <c r="M8" s="197">
        <v>100</v>
      </c>
      <c r="N8" s="198">
        <f t="shared" si="1"/>
        <v>0.7</v>
      </c>
      <c r="O8" s="198" t="s">
        <v>1458</v>
      </c>
      <c r="P8" s="198" t="s">
        <v>1458</v>
      </c>
      <c r="Q8" s="185" t="s">
        <v>1380</v>
      </c>
      <c r="R8" s="219">
        <v>80</v>
      </c>
      <c r="S8" s="197">
        <v>100</v>
      </c>
      <c r="T8" s="198">
        <f>R8/S8</f>
        <v>0.8</v>
      </c>
      <c r="U8" s="182"/>
      <c r="V8" s="182"/>
      <c r="W8" s="182" t="s">
        <v>1514</v>
      </c>
      <c r="X8" s="199">
        <v>100</v>
      </c>
      <c r="Y8" s="197">
        <v>100</v>
      </c>
      <c r="Z8" s="198">
        <f t="shared" si="2"/>
        <v>1</v>
      </c>
      <c r="AA8" s="181" t="s">
        <v>1531</v>
      </c>
      <c r="AB8" s="211"/>
    </row>
    <row r="9" spans="1:35" ht="33" customHeight="1" x14ac:dyDescent="0.25">
      <c r="A9" s="182" t="s">
        <v>964</v>
      </c>
      <c r="B9" s="183" t="s">
        <v>965</v>
      </c>
      <c r="C9" s="177" t="s">
        <v>979</v>
      </c>
      <c r="D9" s="178" t="s">
        <v>980</v>
      </c>
      <c r="E9" s="185" t="s">
        <v>981</v>
      </c>
      <c r="F9" s="199">
        <v>88</v>
      </c>
      <c r="G9" s="197">
        <v>88</v>
      </c>
      <c r="H9" s="198">
        <f t="shared" si="0"/>
        <v>1</v>
      </c>
      <c r="I9" s="181" t="s">
        <v>1306</v>
      </c>
      <c r="J9" s="182" t="s">
        <v>969</v>
      </c>
      <c r="K9" s="182" t="s">
        <v>969</v>
      </c>
      <c r="L9" s="202">
        <v>88</v>
      </c>
      <c r="M9" s="197">
        <v>100</v>
      </c>
      <c r="N9" s="198">
        <f t="shared" si="1"/>
        <v>0.88</v>
      </c>
      <c r="O9" s="198" t="s">
        <v>1458</v>
      </c>
      <c r="P9" s="198" t="s">
        <v>1458</v>
      </c>
      <c r="Q9" s="185" t="s">
        <v>1381</v>
      </c>
      <c r="R9" s="202">
        <v>88</v>
      </c>
      <c r="S9" s="197">
        <v>100</v>
      </c>
      <c r="T9" s="198">
        <f t="shared" ref="T9:T69" si="3">R9/S9</f>
        <v>0.88</v>
      </c>
      <c r="U9" s="198" t="s">
        <v>1458</v>
      </c>
      <c r="V9" s="198" t="s">
        <v>1458</v>
      </c>
      <c r="W9" s="185" t="s">
        <v>1381</v>
      </c>
      <c r="X9" s="199">
        <v>87.2</v>
      </c>
      <c r="Y9" s="197">
        <v>100</v>
      </c>
      <c r="Z9" s="198">
        <f t="shared" si="2"/>
        <v>0.872</v>
      </c>
      <c r="AA9" s="181" t="s">
        <v>1532</v>
      </c>
      <c r="AB9" s="211"/>
      <c r="AC9" s="211"/>
    </row>
    <row r="10" spans="1:35" ht="33" customHeight="1" x14ac:dyDescent="0.25">
      <c r="A10" s="182" t="s">
        <v>964</v>
      </c>
      <c r="B10" s="183" t="s">
        <v>965</v>
      </c>
      <c r="C10" s="177" t="s">
        <v>979</v>
      </c>
      <c r="D10" s="178" t="s">
        <v>982</v>
      </c>
      <c r="E10" s="185" t="s">
        <v>983</v>
      </c>
      <c r="F10" s="196">
        <v>25</v>
      </c>
      <c r="G10" s="197">
        <v>70</v>
      </c>
      <c r="H10" s="198">
        <f t="shared" si="0"/>
        <v>0.35714285714285715</v>
      </c>
      <c r="I10" s="185" t="s">
        <v>1307</v>
      </c>
      <c r="J10" s="182" t="s">
        <v>1120</v>
      </c>
      <c r="K10" s="182" t="s">
        <v>1120</v>
      </c>
      <c r="L10" s="196">
        <v>35</v>
      </c>
      <c r="M10" s="197">
        <v>100</v>
      </c>
      <c r="N10" s="198">
        <f t="shared" si="1"/>
        <v>0.35</v>
      </c>
      <c r="O10" s="198" t="s">
        <v>1447</v>
      </c>
      <c r="P10" s="232">
        <v>250000000</v>
      </c>
      <c r="Q10" s="194" t="s">
        <v>1382</v>
      </c>
      <c r="R10" s="217">
        <v>35</v>
      </c>
      <c r="S10" s="197">
        <v>100</v>
      </c>
      <c r="T10" s="198">
        <f t="shared" si="3"/>
        <v>0.35</v>
      </c>
      <c r="U10" s="182"/>
      <c r="V10" s="182"/>
      <c r="W10" s="181" t="s">
        <v>1513</v>
      </c>
      <c r="X10" s="202">
        <v>50</v>
      </c>
      <c r="Y10" s="197">
        <v>100</v>
      </c>
      <c r="Z10" s="198">
        <f t="shared" si="2"/>
        <v>0.5</v>
      </c>
      <c r="AA10" s="181" t="s">
        <v>1533</v>
      </c>
      <c r="AB10" s="211"/>
    </row>
    <row r="11" spans="1:35" ht="33" customHeight="1" x14ac:dyDescent="0.25">
      <c r="A11" s="182" t="s">
        <v>964</v>
      </c>
      <c r="B11" s="183" t="s">
        <v>965</v>
      </c>
      <c r="C11" s="177" t="s">
        <v>979</v>
      </c>
      <c r="D11" s="178" t="s">
        <v>984</v>
      </c>
      <c r="E11" s="185" t="s">
        <v>985</v>
      </c>
      <c r="F11" s="199">
        <v>89</v>
      </c>
      <c r="G11" s="197">
        <v>89</v>
      </c>
      <c r="H11" s="198">
        <f t="shared" si="0"/>
        <v>1</v>
      </c>
      <c r="I11" s="181" t="s">
        <v>1308</v>
      </c>
      <c r="J11" s="182" t="s">
        <v>969</v>
      </c>
      <c r="K11" s="182" t="s">
        <v>969</v>
      </c>
      <c r="L11" s="219">
        <v>91</v>
      </c>
      <c r="M11" s="197">
        <v>100</v>
      </c>
      <c r="N11" s="198">
        <f t="shared" si="1"/>
        <v>0.91</v>
      </c>
      <c r="O11" s="198" t="s">
        <v>1458</v>
      </c>
      <c r="P11" s="198" t="s">
        <v>1458</v>
      </c>
      <c r="Q11" s="194" t="s">
        <v>1383</v>
      </c>
      <c r="R11" s="219">
        <v>94</v>
      </c>
      <c r="S11" s="197">
        <v>100</v>
      </c>
      <c r="T11" s="198">
        <f t="shared" si="3"/>
        <v>0.94</v>
      </c>
      <c r="U11" s="182"/>
      <c r="V11" s="182"/>
      <c r="W11" s="181" t="s">
        <v>1464</v>
      </c>
      <c r="X11" s="199">
        <v>100</v>
      </c>
      <c r="Y11" s="197">
        <v>100</v>
      </c>
      <c r="Z11" s="198">
        <f t="shared" si="2"/>
        <v>1</v>
      </c>
      <c r="AA11" s="181" t="s">
        <v>1534</v>
      </c>
      <c r="AB11" s="211"/>
    </row>
    <row r="12" spans="1:35" ht="33" customHeight="1" x14ac:dyDescent="0.25">
      <c r="A12" s="182" t="s">
        <v>964</v>
      </c>
      <c r="B12" s="182" t="s">
        <v>970</v>
      </c>
      <c r="C12" s="177" t="s">
        <v>979</v>
      </c>
      <c r="D12" s="178" t="s">
        <v>986</v>
      </c>
      <c r="E12" s="185" t="s">
        <v>987</v>
      </c>
      <c r="F12" s="196">
        <v>65</v>
      </c>
      <c r="G12" s="197">
        <v>100</v>
      </c>
      <c r="H12" s="198">
        <f t="shared" si="0"/>
        <v>0.65</v>
      </c>
      <c r="I12" s="181" t="s">
        <v>1310</v>
      </c>
      <c r="J12" s="182" t="s">
        <v>969</v>
      </c>
      <c r="K12" s="182" t="s">
        <v>969</v>
      </c>
      <c r="L12" s="200">
        <v>70</v>
      </c>
      <c r="M12" s="197">
        <v>100</v>
      </c>
      <c r="N12" s="198">
        <f t="shared" ref="N12:N17" si="4">L12/M12</f>
        <v>0.7</v>
      </c>
      <c r="O12" s="198" t="s">
        <v>1449</v>
      </c>
      <c r="P12" s="232">
        <v>1850000000</v>
      </c>
      <c r="Q12" s="194" t="s">
        <v>1384</v>
      </c>
      <c r="R12" s="200">
        <v>80</v>
      </c>
      <c r="S12" s="197">
        <v>100</v>
      </c>
      <c r="T12" s="198">
        <f t="shared" si="3"/>
        <v>0.8</v>
      </c>
      <c r="U12" s="182"/>
      <c r="V12" s="182"/>
      <c r="W12" s="181" t="s">
        <v>1465</v>
      </c>
      <c r="X12" s="199">
        <v>100</v>
      </c>
      <c r="Y12" s="197">
        <v>100</v>
      </c>
      <c r="Z12" s="198">
        <f t="shared" si="2"/>
        <v>1</v>
      </c>
      <c r="AA12" s="181" t="s">
        <v>1535</v>
      </c>
      <c r="AB12" s="211"/>
    </row>
    <row r="13" spans="1:35" ht="33" customHeight="1" x14ac:dyDescent="0.25">
      <c r="A13" s="182" t="s">
        <v>964</v>
      </c>
      <c r="B13" s="183" t="s">
        <v>965</v>
      </c>
      <c r="C13" s="177" t="s">
        <v>979</v>
      </c>
      <c r="D13" s="180" t="s">
        <v>988</v>
      </c>
      <c r="E13" s="185" t="s">
        <v>989</v>
      </c>
      <c r="F13" s="199">
        <v>133</v>
      </c>
      <c r="G13" s="197">
        <v>80</v>
      </c>
      <c r="H13" s="198">
        <v>1.33</v>
      </c>
      <c r="I13" s="181" t="s">
        <v>1309</v>
      </c>
      <c r="J13" s="182" t="s">
        <v>969</v>
      </c>
      <c r="K13" s="182" t="s">
        <v>969</v>
      </c>
      <c r="L13" s="199">
        <v>133</v>
      </c>
      <c r="M13" s="197">
        <v>100</v>
      </c>
      <c r="N13" s="198">
        <f t="shared" si="4"/>
        <v>1.33</v>
      </c>
      <c r="O13" s="198" t="s">
        <v>1458</v>
      </c>
      <c r="P13" s="198" t="s">
        <v>1458</v>
      </c>
      <c r="Q13" s="185" t="s">
        <v>1385</v>
      </c>
      <c r="R13" s="199">
        <v>133</v>
      </c>
      <c r="S13" s="197">
        <v>100</v>
      </c>
      <c r="T13" s="198">
        <f t="shared" si="3"/>
        <v>1.33</v>
      </c>
      <c r="U13" s="182"/>
      <c r="V13" s="182"/>
      <c r="W13" s="182" t="s">
        <v>1466</v>
      </c>
      <c r="X13" s="199">
        <v>133</v>
      </c>
      <c r="Y13" s="197">
        <v>100</v>
      </c>
      <c r="Z13" s="198">
        <f t="shared" si="2"/>
        <v>1.33</v>
      </c>
      <c r="AA13" s="181" t="s">
        <v>1536</v>
      </c>
      <c r="AB13" s="211"/>
    </row>
    <row r="14" spans="1:35" ht="33" customHeight="1" x14ac:dyDescent="0.25">
      <c r="A14" s="182" t="s">
        <v>964</v>
      </c>
      <c r="B14" s="182" t="s">
        <v>970</v>
      </c>
      <c r="C14" s="177" t="s">
        <v>979</v>
      </c>
      <c r="D14" s="180" t="s">
        <v>990</v>
      </c>
      <c r="E14" s="185" t="s">
        <v>991</v>
      </c>
      <c r="F14" s="199">
        <v>110</v>
      </c>
      <c r="G14" s="197">
        <v>100</v>
      </c>
      <c r="H14" s="198">
        <f>F14/G14</f>
        <v>1.1000000000000001</v>
      </c>
      <c r="I14" s="185" t="s">
        <v>1311</v>
      </c>
      <c r="J14" s="182" t="s">
        <v>969</v>
      </c>
      <c r="K14" s="182" t="s">
        <v>969</v>
      </c>
      <c r="L14" s="199">
        <v>110</v>
      </c>
      <c r="M14" s="197">
        <v>100</v>
      </c>
      <c r="N14" s="198">
        <f t="shared" si="4"/>
        <v>1.1000000000000001</v>
      </c>
      <c r="O14" s="198" t="s">
        <v>1458</v>
      </c>
      <c r="P14" s="198" t="s">
        <v>1458</v>
      </c>
      <c r="Q14" s="194" t="s">
        <v>1386</v>
      </c>
      <c r="R14" s="199">
        <v>110</v>
      </c>
      <c r="S14" s="197">
        <v>100</v>
      </c>
      <c r="T14" s="198">
        <f t="shared" si="3"/>
        <v>1.1000000000000001</v>
      </c>
      <c r="U14" s="182"/>
      <c r="V14" s="182"/>
      <c r="W14" s="182" t="s">
        <v>1467</v>
      </c>
      <c r="X14" s="199">
        <v>110</v>
      </c>
      <c r="Y14" s="197">
        <v>100</v>
      </c>
      <c r="Z14" s="198">
        <f t="shared" si="2"/>
        <v>1.1000000000000001</v>
      </c>
      <c r="AA14" s="181" t="s">
        <v>1537</v>
      </c>
      <c r="AB14" s="211"/>
      <c r="AC14" s="211"/>
    </row>
    <row r="15" spans="1:35" ht="33" customHeight="1" x14ac:dyDescent="0.25">
      <c r="A15" s="182" t="s">
        <v>964</v>
      </c>
      <c r="B15" s="182" t="s">
        <v>974</v>
      </c>
      <c r="C15" s="177" t="s">
        <v>993</v>
      </c>
      <c r="D15" s="178" t="s">
        <v>994</v>
      </c>
      <c r="E15" s="185" t="s">
        <v>995</v>
      </c>
      <c r="F15" s="201">
        <v>45</v>
      </c>
      <c r="G15" s="197">
        <v>100</v>
      </c>
      <c r="H15" s="198">
        <f t="shared" si="0"/>
        <v>0.45</v>
      </c>
      <c r="I15" s="181" t="s">
        <v>1312</v>
      </c>
      <c r="J15" s="182" t="s">
        <v>969</v>
      </c>
      <c r="K15" s="182" t="s">
        <v>969</v>
      </c>
      <c r="L15" s="201">
        <v>48</v>
      </c>
      <c r="M15" s="197">
        <v>100</v>
      </c>
      <c r="N15" s="198">
        <f t="shared" si="4"/>
        <v>0.48</v>
      </c>
      <c r="O15" s="198" t="s">
        <v>1450</v>
      </c>
      <c r="P15" s="232">
        <v>120000000</v>
      </c>
      <c r="Q15" s="185" t="s">
        <v>1387</v>
      </c>
      <c r="R15" s="217">
        <v>55</v>
      </c>
      <c r="S15" s="197">
        <v>100</v>
      </c>
      <c r="T15" s="198">
        <f t="shared" si="3"/>
        <v>0.55000000000000004</v>
      </c>
      <c r="U15" s="182"/>
      <c r="V15" s="182"/>
      <c r="W15" s="182" t="s">
        <v>1468</v>
      </c>
      <c r="X15" s="199">
        <v>100</v>
      </c>
      <c r="Y15" s="197">
        <v>100</v>
      </c>
      <c r="Z15" s="198">
        <f t="shared" si="2"/>
        <v>1</v>
      </c>
      <c r="AA15" s="181" t="s">
        <v>1538</v>
      </c>
      <c r="AB15" s="211"/>
      <c r="AF15" s="246"/>
      <c r="AH15" s="220"/>
      <c r="AI15" s="220"/>
    </row>
    <row r="16" spans="1:35" ht="33" customHeight="1" x14ac:dyDescent="0.25">
      <c r="A16" s="182" t="s">
        <v>964</v>
      </c>
      <c r="B16" s="182" t="s">
        <v>970</v>
      </c>
      <c r="C16" s="177" t="s">
        <v>996</v>
      </c>
      <c r="D16" s="178" t="s">
        <v>32</v>
      </c>
      <c r="E16" s="185" t="s">
        <v>997</v>
      </c>
      <c r="F16" s="199">
        <v>100</v>
      </c>
      <c r="G16" s="197">
        <v>100</v>
      </c>
      <c r="H16" s="198">
        <f t="shared" si="0"/>
        <v>1</v>
      </c>
      <c r="I16" s="185" t="s">
        <v>1313</v>
      </c>
      <c r="J16" s="182" t="s">
        <v>969</v>
      </c>
      <c r="K16" s="182" t="s">
        <v>969</v>
      </c>
      <c r="L16" s="199">
        <v>100</v>
      </c>
      <c r="M16" s="197">
        <v>100</v>
      </c>
      <c r="N16" s="198">
        <f t="shared" si="4"/>
        <v>1</v>
      </c>
      <c r="O16" s="198" t="s">
        <v>1458</v>
      </c>
      <c r="P16" s="198" t="s">
        <v>1458</v>
      </c>
      <c r="Q16" s="194" t="s">
        <v>1388</v>
      </c>
      <c r="R16" s="199">
        <v>100</v>
      </c>
      <c r="S16" s="197">
        <v>100</v>
      </c>
      <c r="T16" s="198">
        <f t="shared" si="3"/>
        <v>1</v>
      </c>
      <c r="U16" s="182"/>
      <c r="V16" s="182"/>
      <c r="W16" s="182" t="s">
        <v>1542</v>
      </c>
      <c r="X16" s="199">
        <v>100</v>
      </c>
      <c r="Y16" s="197">
        <v>100</v>
      </c>
      <c r="Z16" s="198">
        <f t="shared" si="2"/>
        <v>1</v>
      </c>
      <c r="AA16" s="181" t="s">
        <v>1541</v>
      </c>
      <c r="AB16" s="211"/>
      <c r="AI16" s="220"/>
    </row>
    <row r="17" spans="1:29" ht="33" customHeight="1" x14ac:dyDescent="0.25">
      <c r="A17" s="182" t="s">
        <v>964</v>
      </c>
      <c r="B17" s="182" t="s">
        <v>970</v>
      </c>
      <c r="C17" s="177" t="s">
        <v>996</v>
      </c>
      <c r="D17" s="178" t="s">
        <v>998</v>
      </c>
      <c r="E17" s="185" t="s">
        <v>999</v>
      </c>
      <c r="F17" s="199">
        <v>100</v>
      </c>
      <c r="G17" s="197">
        <v>100</v>
      </c>
      <c r="H17" s="198">
        <f t="shared" si="0"/>
        <v>1</v>
      </c>
      <c r="I17" s="193" t="s">
        <v>1314</v>
      </c>
      <c r="J17" s="182" t="s">
        <v>969</v>
      </c>
      <c r="K17" s="182" t="s">
        <v>969</v>
      </c>
      <c r="L17" s="199">
        <v>100</v>
      </c>
      <c r="M17" s="197">
        <v>100</v>
      </c>
      <c r="N17" s="198">
        <f t="shared" si="4"/>
        <v>1</v>
      </c>
      <c r="O17" s="198" t="s">
        <v>1458</v>
      </c>
      <c r="P17" s="198" t="s">
        <v>1458</v>
      </c>
      <c r="Q17" s="185" t="s">
        <v>1389</v>
      </c>
      <c r="R17" s="199">
        <v>100</v>
      </c>
      <c r="S17" s="197">
        <v>100</v>
      </c>
      <c r="T17" s="198">
        <f t="shared" si="3"/>
        <v>1</v>
      </c>
      <c r="U17" s="182"/>
      <c r="V17" s="182"/>
      <c r="W17" s="182" t="s">
        <v>1469</v>
      </c>
      <c r="X17" s="199">
        <v>100</v>
      </c>
      <c r="Y17" s="197">
        <v>100</v>
      </c>
      <c r="Z17" s="198">
        <f t="shared" si="2"/>
        <v>1</v>
      </c>
      <c r="AA17" s="181" t="s">
        <v>1539</v>
      </c>
      <c r="AB17" s="211"/>
    </row>
    <row r="18" spans="1:29" ht="33" customHeight="1" x14ac:dyDescent="0.25">
      <c r="A18" s="182" t="s">
        <v>964</v>
      </c>
      <c r="B18" s="182" t="s">
        <v>974</v>
      </c>
      <c r="C18" s="177" t="s">
        <v>996</v>
      </c>
      <c r="D18" s="180" t="s">
        <v>1000</v>
      </c>
      <c r="E18" s="185" t="s">
        <v>1001</v>
      </c>
      <c r="F18" s="196">
        <v>40</v>
      </c>
      <c r="G18" s="197">
        <v>100</v>
      </c>
      <c r="H18" s="198">
        <f t="shared" si="0"/>
        <v>0.4</v>
      </c>
      <c r="I18" s="185" t="s">
        <v>1315</v>
      </c>
      <c r="J18" s="182" t="s">
        <v>969</v>
      </c>
      <c r="K18" s="182" t="s">
        <v>969</v>
      </c>
      <c r="L18" s="202">
        <v>65</v>
      </c>
      <c r="M18" s="197">
        <v>100</v>
      </c>
      <c r="N18" s="198">
        <f t="shared" si="1"/>
        <v>0.65</v>
      </c>
      <c r="O18" s="198" t="s">
        <v>1458</v>
      </c>
      <c r="P18" s="198" t="s">
        <v>1458</v>
      </c>
      <c r="Q18" s="185" t="s">
        <v>1390</v>
      </c>
      <c r="R18" s="199">
        <v>100</v>
      </c>
      <c r="S18" s="197">
        <v>100</v>
      </c>
      <c r="T18" s="198">
        <f t="shared" si="3"/>
        <v>1</v>
      </c>
      <c r="U18" s="182"/>
      <c r="V18" s="182"/>
      <c r="W18" s="182" t="s">
        <v>1525</v>
      </c>
      <c r="X18" s="199">
        <v>100</v>
      </c>
      <c r="Y18" s="197">
        <v>100</v>
      </c>
      <c r="Z18" s="198">
        <f t="shared" si="2"/>
        <v>1</v>
      </c>
      <c r="AA18" s="181" t="s">
        <v>1525</v>
      </c>
      <c r="AB18" s="211"/>
      <c r="AC18" s="211"/>
    </row>
    <row r="19" spans="1:29" ht="33" customHeight="1" x14ac:dyDescent="0.25">
      <c r="A19" s="182" t="s">
        <v>964</v>
      </c>
      <c r="B19" s="182" t="s">
        <v>974</v>
      </c>
      <c r="C19" s="177" t="s">
        <v>1002</v>
      </c>
      <c r="D19" s="180" t="s">
        <v>1280</v>
      </c>
      <c r="E19" s="185" t="s">
        <v>1294</v>
      </c>
      <c r="F19" s="202">
        <v>40</v>
      </c>
      <c r="G19" s="197">
        <v>80</v>
      </c>
      <c r="H19" s="198">
        <f t="shared" si="0"/>
        <v>0.5</v>
      </c>
      <c r="I19" s="181" t="s">
        <v>1316</v>
      </c>
      <c r="J19" s="182" t="s">
        <v>969</v>
      </c>
      <c r="K19" s="182" t="s">
        <v>969</v>
      </c>
      <c r="L19" s="202">
        <v>50</v>
      </c>
      <c r="M19" s="197">
        <v>100</v>
      </c>
      <c r="N19" s="198">
        <f t="shared" si="1"/>
        <v>0.5</v>
      </c>
      <c r="O19" s="198" t="s">
        <v>1458</v>
      </c>
      <c r="P19" s="198" t="s">
        <v>1458</v>
      </c>
      <c r="Q19" s="185" t="s">
        <v>1470</v>
      </c>
      <c r="R19" s="217">
        <v>50</v>
      </c>
      <c r="S19" s="197">
        <v>100</v>
      </c>
      <c r="T19" s="198">
        <f t="shared" si="3"/>
        <v>0.5</v>
      </c>
      <c r="U19" s="182"/>
      <c r="V19" s="182"/>
      <c r="W19" s="182" t="s">
        <v>1515</v>
      </c>
      <c r="X19" s="199">
        <v>100</v>
      </c>
      <c r="Y19" s="197">
        <v>100</v>
      </c>
      <c r="Z19" s="198">
        <f t="shared" si="2"/>
        <v>1</v>
      </c>
      <c r="AA19" s="181" t="s">
        <v>1546</v>
      </c>
      <c r="AB19" s="211"/>
    </row>
    <row r="20" spans="1:29" ht="33" customHeight="1" x14ac:dyDescent="0.25">
      <c r="A20" s="182" t="s">
        <v>964</v>
      </c>
      <c r="B20" s="182" t="s">
        <v>974</v>
      </c>
      <c r="C20" s="177" t="s">
        <v>1002</v>
      </c>
      <c r="D20" s="180" t="s">
        <v>1003</v>
      </c>
      <c r="E20" s="185" t="s">
        <v>1004</v>
      </c>
      <c r="F20" s="199">
        <v>50</v>
      </c>
      <c r="G20" s="197">
        <v>50</v>
      </c>
      <c r="H20" s="198">
        <f t="shared" si="0"/>
        <v>1</v>
      </c>
      <c r="I20" s="181" t="s">
        <v>1317</v>
      </c>
      <c r="J20" s="182" t="s">
        <v>969</v>
      </c>
      <c r="K20" s="182" t="s">
        <v>969</v>
      </c>
      <c r="L20" s="202">
        <v>60</v>
      </c>
      <c r="M20" s="197">
        <v>100</v>
      </c>
      <c r="N20" s="198">
        <f t="shared" si="1"/>
        <v>0.6</v>
      </c>
      <c r="O20" s="198" t="s">
        <v>1458</v>
      </c>
      <c r="P20" s="198" t="s">
        <v>1458</v>
      </c>
      <c r="Q20" s="194" t="s">
        <v>1391</v>
      </c>
      <c r="R20" s="199">
        <v>100</v>
      </c>
      <c r="S20" s="197">
        <v>100</v>
      </c>
      <c r="T20" s="198">
        <f t="shared" si="3"/>
        <v>1</v>
      </c>
      <c r="U20" s="235"/>
      <c r="V20" s="235"/>
      <c r="W20" s="181" t="s">
        <v>1471</v>
      </c>
      <c r="X20" s="199">
        <v>100</v>
      </c>
      <c r="Y20" s="197">
        <v>100</v>
      </c>
      <c r="Z20" s="198">
        <f t="shared" si="2"/>
        <v>1</v>
      </c>
      <c r="AA20" s="181" t="s">
        <v>1540</v>
      </c>
    </row>
    <row r="21" spans="1:29" ht="33" customHeight="1" x14ac:dyDescent="0.25">
      <c r="A21" s="182" t="s">
        <v>964</v>
      </c>
      <c r="B21" s="182" t="s">
        <v>970</v>
      </c>
      <c r="C21" s="177" t="s">
        <v>1005</v>
      </c>
      <c r="D21" s="178" t="s">
        <v>1006</v>
      </c>
      <c r="E21" s="185" t="s">
        <v>1007</v>
      </c>
      <c r="F21" s="199">
        <v>70</v>
      </c>
      <c r="G21" s="197">
        <v>70</v>
      </c>
      <c r="H21" s="198">
        <f t="shared" si="0"/>
        <v>1</v>
      </c>
      <c r="I21" s="181" t="s">
        <v>1318</v>
      </c>
      <c r="J21" s="182" t="s">
        <v>969</v>
      </c>
      <c r="K21" s="182" t="s">
        <v>969</v>
      </c>
      <c r="L21" s="202">
        <v>78</v>
      </c>
      <c r="M21" s="197">
        <v>100</v>
      </c>
      <c r="N21" s="198">
        <f t="shared" si="1"/>
        <v>0.78</v>
      </c>
      <c r="O21" s="198" t="s">
        <v>1458</v>
      </c>
      <c r="P21" s="198" t="s">
        <v>1458</v>
      </c>
      <c r="Q21" s="181" t="s">
        <v>1543</v>
      </c>
      <c r="R21" s="202">
        <v>85</v>
      </c>
      <c r="S21" s="197">
        <v>100</v>
      </c>
      <c r="T21" s="198">
        <f t="shared" si="3"/>
        <v>0.85</v>
      </c>
      <c r="U21" s="182"/>
      <c r="V21" s="182"/>
      <c r="W21" s="181" t="s">
        <v>1543</v>
      </c>
      <c r="X21" s="199">
        <v>100</v>
      </c>
      <c r="Y21" s="197">
        <v>100</v>
      </c>
      <c r="Z21" s="198">
        <f t="shared" si="2"/>
        <v>1</v>
      </c>
      <c r="AA21" s="181" t="s">
        <v>1544</v>
      </c>
      <c r="AB21" s="211"/>
    </row>
    <row r="22" spans="1:29" ht="33" customHeight="1" x14ac:dyDescent="0.25">
      <c r="A22" s="182" t="s">
        <v>964</v>
      </c>
      <c r="B22" s="182" t="s">
        <v>970</v>
      </c>
      <c r="C22" s="177" t="s">
        <v>1005</v>
      </c>
      <c r="D22" s="180" t="s">
        <v>1008</v>
      </c>
      <c r="E22" s="185" t="s">
        <v>1009</v>
      </c>
      <c r="F22" s="199">
        <v>100</v>
      </c>
      <c r="G22" s="197">
        <v>80</v>
      </c>
      <c r="H22" s="198">
        <f t="shared" si="0"/>
        <v>1.25</v>
      </c>
      <c r="I22" s="185" t="s">
        <v>1319</v>
      </c>
      <c r="J22" s="182" t="s">
        <v>969</v>
      </c>
      <c r="K22" s="182" t="s">
        <v>969</v>
      </c>
      <c r="L22" s="199">
        <v>100</v>
      </c>
      <c r="M22" s="197">
        <v>100</v>
      </c>
      <c r="N22" s="198">
        <f t="shared" si="1"/>
        <v>1</v>
      </c>
      <c r="O22" s="198" t="s">
        <v>1458</v>
      </c>
      <c r="P22" s="198" t="s">
        <v>1458</v>
      </c>
      <c r="Q22" s="194" t="s">
        <v>1392</v>
      </c>
      <c r="R22" s="199">
        <v>100</v>
      </c>
      <c r="S22" s="197">
        <v>100</v>
      </c>
      <c r="T22" s="198">
        <f t="shared" si="3"/>
        <v>1</v>
      </c>
      <c r="U22" s="182"/>
      <c r="V22" s="182"/>
      <c r="W22" s="182" t="s">
        <v>1472</v>
      </c>
      <c r="X22" s="199">
        <v>100</v>
      </c>
      <c r="Y22" s="197">
        <v>100</v>
      </c>
      <c r="Z22" s="198">
        <f t="shared" si="2"/>
        <v>1</v>
      </c>
      <c r="AA22" s="181" t="s">
        <v>1545</v>
      </c>
      <c r="AB22" s="211"/>
    </row>
    <row r="23" spans="1:29" ht="33" customHeight="1" x14ac:dyDescent="0.25">
      <c r="A23" s="182" t="s">
        <v>964</v>
      </c>
      <c r="B23" s="182" t="s">
        <v>970</v>
      </c>
      <c r="C23" s="177" t="s">
        <v>1010</v>
      </c>
      <c r="D23" s="178" t="s">
        <v>1281</v>
      </c>
      <c r="E23" s="185" t="s">
        <v>1295</v>
      </c>
      <c r="F23" s="200">
        <v>80</v>
      </c>
      <c r="G23" s="197">
        <v>95</v>
      </c>
      <c r="H23" s="198">
        <f t="shared" si="0"/>
        <v>0.84210526315789469</v>
      </c>
      <c r="I23" s="185" t="s">
        <v>1320</v>
      </c>
      <c r="J23" s="182" t="s">
        <v>969</v>
      </c>
      <c r="K23" s="182" t="s">
        <v>969</v>
      </c>
      <c r="L23" s="200">
        <v>85</v>
      </c>
      <c r="M23" s="197">
        <v>100</v>
      </c>
      <c r="N23" s="198">
        <f t="shared" si="1"/>
        <v>0.85</v>
      </c>
      <c r="O23" s="198" t="s">
        <v>1458</v>
      </c>
      <c r="P23" s="198" t="s">
        <v>1458</v>
      </c>
      <c r="Q23" s="194" t="s">
        <v>1393</v>
      </c>
      <c r="R23" s="200">
        <v>89</v>
      </c>
      <c r="S23" s="197">
        <v>100</v>
      </c>
      <c r="T23" s="198">
        <f t="shared" si="3"/>
        <v>0.89</v>
      </c>
      <c r="U23" s="182"/>
      <c r="V23" s="182"/>
      <c r="W23" s="182" t="s">
        <v>1526</v>
      </c>
      <c r="X23" s="199">
        <v>100</v>
      </c>
      <c r="Y23" s="197">
        <v>100</v>
      </c>
      <c r="Z23" s="198">
        <f t="shared" si="2"/>
        <v>1</v>
      </c>
      <c r="AA23" s="181" t="s">
        <v>1526</v>
      </c>
      <c r="AB23" s="211"/>
    </row>
    <row r="24" spans="1:29" ht="33" customHeight="1" x14ac:dyDescent="0.25">
      <c r="A24" s="182" t="s">
        <v>964</v>
      </c>
      <c r="B24" s="182" t="s">
        <v>970</v>
      </c>
      <c r="C24" s="177" t="s">
        <v>1010</v>
      </c>
      <c r="D24" s="178" t="s">
        <v>1011</v>
      </c>
      <c r="E24" s="185" t="s">
        <v>1012</v>
      </c>
      <c r="F24" s="200">
        <v>78</v>
      </c>
      <c r="G24" s="197">
        <v>100</v>
      </c>
      <c r="H24" s="198">
        <f t="shared" si="0"/>
        <v>0.78</v>
      </c>
      <c r="I24" s="181" t="s">
        <v>1321</v>
      </c>
      <c r="J24" s="182" t="s">
        <v>969</v>
      </c>
      <c r="K24" s="182" t="s">
        <v>1120</v>
      </c>
      <c r="L24" s="200">
        <v>78</v>
      </c>
      <c r="M24" s="197">
        <v>100</v>
      </c>
      <c r="N24" s="198">
        <f t="shared" si="1"/>
        <v>0.78</v>
      </c>
      <c r="O24" s="198" t="s">
        <v>1458</v>
      </c>
      <c r="P24" s="198" t="s">
        <v>1458</v>
      </c>
      <c r="Q24" s="185" t="s">
        <v>1394</v>
      </c>
      <c r="R24" s="200">
        <v>78</v>
      </c>
      <c r="S24" s="197">
        <v>100</v>
      </c>
      <c r="T24" s="198">
        <f>R24/S24</f>
        <v>0.78</v>
      </c>
      <c r="U24" s="198" t="s">
        <v>1458</v>
      </c>
      <c r="V24" s="198" t="s">
        <v>1458</v>
      </c>
      <c r="W24" s="185" t="s">
        <v>1394</v>
      </c>
      <c r="X24" s="199">
        <v>78</v>
      </c>
      <c r="Y24" s="197">
        <v>100</v>
      </c>
      <c r="Z24" s="198">
        <f t="shared" ref="Z24:Z48" si="5">X24/Y24</f>
        <v>0.78</v>
      </c>
      <c r="AA24" s="181" t="s">
        <v>1547</v>
      </c>
      <c r="AB24" s="211"/>
    </row>
    <row r="25" spans="1:29" ht="33" customHeight="1" x14ac:dyDescent="0.25">
      <c r="A25" s="182" t="s">
        <v>964</v>
      </c>
      <c r="B25" s="182" t="s">
        <v>965</v>
      </c>
      <c r="C25" s="179" t="s">
        <v>1013</v>
      </c>
      <c r="D25" s="178" t="s">
        <v>1014</v>
      </c>
      <c r="E25" s="185" t="s">
        <v>1015</v>
      </c>
      <c r="F25" s="200">
        <v>65</v>
      </c>
      <c r="G25" s="197">
        <v>80</v>
      </c>
      <c r="H25" s="198">
        <f t="shared" si="0"/>
        <v>0.8125</v>
      </c>
      <c r="I25" s="181" t="s">
        <v>1322</v>
      </c>
      <c r="J25" s="182" t="s">
        <v>969</v>
      </c>
      <c r="K25" s="182" t="s">
        <v>1120</v>
      </c>
      <c r="L25" s="200">
        <v>75</v>
      </c>
      <c r="M25" s="197">
        <v>100</v>
      </c>
      <c r="N25" s="198">
        <f t="shared" si="1"/>
        <v>0.75</v>
      </c>
      <c r="O25" s="198" t="s">
        <v>1458</v>
      </c>
      <c r="P25" s="198" t="s">
        <v>1458</v>
      </c>
      <c r="Q25" s="194" t="s">
        <v>1395</v>
      </c>
      <c r="R25" s="200">
        <v>85</v>
      </c>
      <c r="S25" s="197">
        <v>100</v>
      </c>
      <c r="T25" s="198">
        <f t="shared" si="3"/>
        <v>0.85</v>
      </c>
      <c r="U25" s="182"/>
      <c r="V25" s="182"/>
      <c r="W25" s="194" t="s">
        <v>1473</v>
      </c>
      <c r="X25" s="199">
        <v>100</v>
      </c>
      <c r="Y25" s="197">
        <v>100</v>
      </c>
      <c r="Z25" s="198">
        <f t="shared" si="5"/>
        <v>1</v>
      </c>
      <c r="AA25" s="181" t="s">
        <v>1548</v>
      </c>
      <c r="AB25" s="211"/>
    </row>
    <row r="26" spans="1:29" ht="33" customHeight="1" x14ac:dyDescent="0.25">
      <c r="A26" s="182" t="s">
        <v>964</v>
      </c>
      <c r="B26" s="182" t="s">
        <v>970</v>
      </c>
      <c r="C26" s="179" t="s">
        <v>1013</v>
      </c>
      <c r="D26" s="178" t="s">
        <v>1282</v>
      </c>
      <c r="E26" s="185" t="s">
        <v>1016</v>
      </c>
      <c r="F26" s="200">
        <v>80</v>
      </c>
      <c r="G26" s="197">
        <v>100</v>
      </c>
      <c r="H26" s="198">
        <f t="shared" si="0"/>
        <v>0.8</v>
      </c>
      <c r="I26" s="181" t="s">
        <v>1323</v>
      </c>
      <c r="J26" s="182" t="s">
        <v>969</v>
      </c>
      <c r="K26" s="182" t="s">
        <v>969</v>
      </c>
      <c r="L26" s="200">
        <v>85</v>
      </c>
      <c r="M26" s="197">
        <v>100</v>
      </c>
      <c r="N26" s="198">
        <f t="shared" si="1"/>
        <v>0.85</v>
      </c>
      <c r="O26" s="198" t="s">
        <v>1458</v>
      </c>
      <c r="P26" s="198" t="s">
        <v>1458</v>
      </c>
      <c r="Q26" s="185" t="s">
        <v>1396</v>
      </c>
      <c r="R26" s="200">
        <v>87</v>
      </c>
      <c r="S26" s="197">
        <v>100</v>
      </c>
      <c r="T26" s="198">
        <f t="shared" si="3"/>
        <v>0.87</v>
      </c>
      <c r="U26" s="182"/>
      <c r="V26" s="182"/>
      <c r="W26" s="181" t="s">
        <v>1474</v>
      </c>
      <c r="X26" s="199">
        <v>100</v>
      </c>
      <c r="Y26" s="197">
        <v>100</v>
      </c>
      <c r="Z26" s="198">
        <f t="shared" si="5"/>
        <v>1</v>
      </c>
      <c r="AA26" s="181" t="s">
        <v>1549</v>
      </c>
      <c r="AB26" s="211"/>
    </row>
    <row r="27" spans="1:29" ht="33" customHeight="1" x14ac:dyDescent="0.25">
      <c r="A27" s="182" t="s">
        <v>964</v>
      </c>
      <c r="B27" s="182" t="s">
        <v>965</v>
      </c>
      <c r="C27" s="177" t="s">
        <v>1017</v>
      </c>
      <c r="D27" s="178" t="s">
        <v>1283</v>
      </c>
      <c r="E27" s="185" t="s">
        <v>1018</v>
      </c>
      <c r="F27" s="199">
        <v>80</v>
      </c>
      <c r="G27" s="197">
        <v>80</v>
      </c>
      <c r="H27" s="198">
        <f t="shared" si="0"/>
        <v>1</v>
      </c>
      <c r="I27" s="185" t="s">
        <v>1324</v>
      </c>
      <c r="J27" s="182" t="s">
        <v>969</v>
      </c>
      <c r="K27" s="182" t="s">
        <v>969</v>
      </c>
      <c r="L27" s="200">
        <v>86</v>
      </c>
      <c r="M27" s="197">
        <v>100</v>
      </c>
      <c r="N27" s="198">
        <f t="shared" si="1"/>
        <v>0.86</v>
      </c>
      <c r="O27" s="198" t="s">
        <v>1458</v>
      </c>
      <c r="P27" s="198" t="s">
        <v>1458</v>
      </c>
      <c r="Q27" s="194" t="s">
        <v>1397</v>
      </c>
      <c r="R27" s="200">
        <v>90</v>
      </c>
      <c r="S27" s="197">
        <v>100</v>
      </c>
      <c r="T27" s="198">
        <f t="shared" si="3"/>
        <v>0.9</v>
      </c>
      <c r="U27" s="182"/>
      <c r="V27" s="182"/>
      <c r="W27" s="182" t="s">
        <v>1475</v>
      </c>
      <c r="X27" s="199">
        <v>100</v>
      </c>
      <c r="Y27" s="197">
        <v>100</v>
      </c>
      <c r="Z27" s="198">
        <f t="shared" si="5"/>
        <v>1</v>
      </c>
      <c r="AA27" s="181" t="s">
        <v>1550</v>
      </c>
      <c r="AB27" s="211"/>
    </row>
    <row r="28" spans="1:29" ht="33" customHeight="1" x14ac:dyDescent="0.25">
      <c r="A28" s="182" t="s">
        <v>964</v>
      </c>
      <c r="B28" s="182" t="s">
        <v>970</v>
      </c>
      <c r="C28" s="177" t="s">
        <v>1019</v>
      </c>
      <c r="D28" s="178" t="s">
        <v>1020</v>
      </c>
      <c r="E28" s="185" t="s">
        <v>1021</v>
      </c>
      <c r="F28" s="196">
        <v>35</v>
      </c>
      <c r="G28" s="197">
        <v>80</v>
      </c>
      <c r="H28" s="198">
        <f t="shared" si="0"/>
        <v>0.4375</v>
      </c>
      <c r="I28" s="181" t="s">
        <v>1325</v>
      </c>
      <c r="J28" s="182" t="s">
        <v>1120</v>
      </c>
      <c r="K28" s="182" t="s">
        <v>1120</v>
      </c>
      <c r="L28" s="196">
        <v>35</v>
      </c>
      <c r="M28" s="197">
        <v>100</v>
      </c>
      <c r="N28" s="198">
        <f t="shared" si="1"/>
        <v>0.35</v>
      </c>
      <c r="O28" s="198" t="s">
        <v>1451</v>
      </c>
      <c r="P28" s="232">
        <v>0</v>
      </c>
      <c r="Q28" s="185" t="s">
        <v>1398</v>
      </c>
      <c r="R28" s="196">
        <v>35</v>
      </c>
      <c r="S28" s="197">
        <v>100</v>
      </c>
      <c r="T28" s="198">
        <f t="shared" si="3"/>
        <v>0.35</v>
      </c>
      <c r="U28" s="182"/>
      <c r="V28" s="182"/>
      <c r="W28" s="182" t="s">
        <v>1476</v>
      </c>
      <c r="X28" s="196">
        <v>50</v>
      </c>
      <c r="Y28" s="197">
        <v>100</v>
      </c>
      <c r="Z28" s="198">
        <f t="shared" si="5"/>
        <v>0.5</v>
      </c>
      <c r="AA28" s="181" t="s">
        <v>1551</v>
      </c>
      <c r="AB28" s="211"/>
    </row>
    <row r="29" spans="1:29" ht="33" customHeight="1" x14ac:dyDescent="0.25">
      <c r="A29" s="182" t="s">
        <v>964</v>
      </c>
      <c r="B29" s="182" t="s">
        <v>970</v>
      </c>
      <c r="C29" s="177" t="s">
        <v>1019</v>
      </c>
      <c r="D29" s="180" t="s">
        <v>1022</v>
      </c>
      <c r="E29" s="186" t="s">
        <v>1023</v>
      </c>
      <c r="F29" s="199">
        <v>90</v>
      </c>
      <c r="G29" s="197">
        <v>85</v>
      </c>
      <c r="H29" s="198">
        <f>F29/G29</f>
        <v>1.0588235294117647</v>
      </c>
      <c r="I29" s="181" t="s">
        <v>1326</v>
      </c>
      <c r="J29" s="182" t="s">
        <v>969</v>
      </c>
      <c r="K29" s="182" t="s">
        <v>1120</v>
      </c>
      <c r="L29" s="199">
        <v>90</v>
      </c>
      <c r="M29" s="197">
        <v>100</v>
      </c>
      <c r="N29" s="198">
        <f>L29/M29</f>
        <v>0.9</v>
      </c>
      <c r="O29" s="198" t="s">
        <v>1452</v>
      </c>
      <c r="P29" s="232" t="s">
        <v>1453</v>
      </c>
      <c r="Q29" s="185" t="s">
        <v>1457</v>
      </c>
      <c r="R29" s="199">
        <v>100</v>
      </c>
      <c r="S29" s="197">
        <v>100</v>
      </c>
      <c r="T29" s="198">
        <f t="shared" si="3"/>
        <v>1</v>
      </c>
      <c r="U29" s="182"/>
      <c r="V29" s="182"/>
      <c r="W29" s="182" t="s">
        <v>1477</v>
      </c>
      <c r="X29" s="199">
        <v>100</v>
      </c>
      <c r="Y29" s="197">
        <v>100</v>
      </c>
      <c r="Z29" s="198">
        <f t="shared" si="5"/>
        <v>1</v>
      </c>
      <c r="AA29" s="181" t="s">
        <v>1552</v>
      </c>
      <c r="AB29" s="211"/>
    </row>
    <row r="30" spans="1:29" ht="33" customHeight="1" x14ac:dyDescent="0.25">
      <c r="A30" s="182" t="s">
        <v>964</v>
      </c>
      <c r="B30" s="182" t="s">
        <v>970</v>
      </c>
      <c r="C30" s="177" t="s">
        <v>1019</v>
      </c>
      <c r="D30" s="180" t="s">
        <v>1022</v>
      </c>
      <c r="E30" s="185" t="s">
        <v>1024</v>
      </c>
      <c r="F30" s="199">
        <v>55</v>
      </c>
      <c r="G30" s="212">
        <v>90</v>
      </c>
      <c r="H30" s="198">
        <f>F30/G30</f>
        <v>0.61111111111111116</v>
      </c>
      <c r="I30" s="185" t="s">
        <v>1327</v>
      </c>
      <c r="J30" s="182" t="s">
        <v>969</v>
      </c>
      <c r="K30" s="182" t="s">
        <v>969</v>
      </c>
      <c r="L30" s="202">
        <v>92</v>
      </c>
      <c r="M30" s="197">
        <v>100</v>
      </c>
      <c r="N30" s="198">
        <f>L30/M30</f>
        <v>0.92</v>
      </c>
      <c r="O30" s="198" t="s">
        <v>1458</v>
      </c>
      <c r="P30" s="198" t="s">
        <v>1458</v>
      </c>
      <c r="Q30" s="194" t="s">
        <v>1399</v>
      </c>
      <c r="R30" s="202">
        <v>95</v>
      </c>
      <c r="S30" s="197">
        <v>100</v>
      </c>
      <c r="T30" s="198">
        <f t="shared" si="3"/>
        <v>0.95</v>
      </c>
      <c r="U30" s="182"/>
      <c r="V30" s="182"/>
      <c r="W30" s="181" t="s">
        <v>1478</v>
      </c>
      <c r="X30" s="199">
        <v>100</v>
      </c>
      <c r="Y30" s="197">
        <v>100</v>
      </c>
      <c r="Z30" s="198">
        <f t="shared" si="5"/>
        <v>1</v>
      </c>
      <c r="AA30" s="181" t="s">
        <v>1553</v>
      </c>
      <c r="AB30" s="211"/>
    </row>
    <row r="31" spans="1:29" ht="33" customHeight="1" x14ac:dyDescent="0.25">
      <c r="A31" s="182" t="s">
        <v>964</v>
      </c>
      <c r="B31" s="182" t="s">
        <v>970</v>
      </c>
      <c r="C31" s="177" t="s">
        <v>1019</v>
      </c>
      <c r="D31" s="178" t="s">
        <v>1025</v>
      </c>
      <c r="E31" s="185" t="s">
        <v>1026</v>
      </c>
      <c r="F31" s="199">
        <v>100</v>
      </c>
      <c r="G31" s="197">
        <v>100</v>
      </c>
      <c r="H31" s="198">
        <f t="shared" si="0"/>
        <v>1</v>
      </c>
      <c r="I31" s="181" t="s">
        <v>1328</v>
      </c>
      <c r="J31" s="182" t="s">
        <v>969</v>
      </c>
      <c r="K31" s="182" t="s">
        <v>969</v>
      </c>
      <c r="L31" s="199">
        <v>100</v>
      </c>
      <c r="M31" s="197">
        <v>100</v>
      </c>
      <c r="N31" s="198">
        <f t="shared" si="1"/>
        <v>1</v>
      </c>
      <c r="O31" s="198" t="s">
        <v>1458</v>
      </c>
      <c r="P31" s="198" t="s">
        <v>1458</v>
      </c>
      <c r="Q31" s="185" t="s">
        <v>1402</v>
      </c>
      <c r="R31" s="199">
        <v>100</v>
      </c>
      <c r="S31" s="197">
        <v>100</v>
      </c>
      <c r="T31" s="198">
        <f t="shared" si="3"/>
        <v>1</v>
      </c>
      <c r="U31" s="182"/>
      <c r="V31" s="182"/>
      <c r="W31" s="181" t="s">
        <v>1479</v>
      </c>
      <c r="X31" s="199">
        <v>100</v>
      </c>
      <c r="Y31" s="197">
        <v>100</v>
      </c>
      <c r="Z31" s="198">
        <f t="shared" si="5"/>
        <v>1</v>
      </c>
      <c r="AA31" s="181" t="s">
        <v>1554</v>
      </c>
      <c r="AB31" s="211"/>
    </row>
    <row r="32" spans="1:29" ht="33" customHeight="1" x14ac:dyDescent="0.25">
      <c r="A32" s="182" t="s">
        <v>964</v>
      </c>
      <c r="B32" s="182" t="s">
        <v>970</v>
      </c>
      <c r="C32" s="177" t="s">
        <v>1019</v>
      </c>
      <c r="D32" s="178" t="s">
        <v>1025</v>
      </c>
      <c r="E32" s="185" t="s">
        <v>1027</v>
      </c>
      <c r="F32" s="199">
        <v>80</v>
      </c>
      <c r="G32" s="197">
        <v>80</v>
      </c>
      <c r="H32" s="198">
        <f t="shared" si="0"/>
        <v>1</v>
      </c>
      <c r="I32" s="181" t="s">
        <v>1329</v>
      </c>
      <c r="J32" s="182" t="s">
        <v>969</v>
      </c>
      <c r="K32" s="182" t="s">
        <v>969</v>
      </c>
      <c r="L32" s="202">
        <v>85</v>
      </c>
      <c r="M32" s="197">
        <v>100</v>
      </c>
      <c r="N32" s="198">
        <f t="shared" si="1"/>
        <v>0.85</v>
      </c>
      <c r="O32" s="198" t="s">
        <v>1458</v>
      </c>
      <c r="P32" s="198" t="s">
        <v>1458</v>
      </c>
      <c r="Q32" s="194" t="s">
        <v>1401</v>
      </c>
      <c r="R32" s="202">
        <v>90</v>
      </c>
      <c r="S32" s="197">
        <v>100</v>
      </c>
      <c r="T32" s="198">
        <f t="shared" si="3"/>
        <v>0.9</v>
      </c>
      <c r="U32" s="182"/>
      <c r="V32" s="182"/>
      <c r="W32" s="181" t="s">
        <v>1480</v>
      </c>
      <c r="X32" s="199">
        <v>100</v>
      </c>
      <c r="Y32" s="197">
        <v>100</v>
      </c>
      <c r="Z32" s="198">
        <f t="shared" si="5"/>
        <v>1</v>
      </c>
      <c r="AA32" s="181" t="s">
        <v>1555</v>
      </c>
      <c r="AB32" s="211"/>
    </row>
    <row r="33" spans="1:30" ht="33" customHeight="1" x14ac:dyDescent="0.25">
      <c r="A33" s="182" t="s">
        <v>964</v>
      </c>
      <c r="B33" s="182" t="s">
        <v>970</v>
      </c>
      <c r="C33" s="177" t="s">
        <v>1019</v>
      </c>
      <c r="D33" s="178" t="s">
        <v>1028</v>
      </c>
      <c r="E33" s="185" t="s">
        <v>1029</v>
      </c>
      <c r="F33" s="199">
        <v>100</v>
      </c>
      <c r="G33" s="197">
        <v>100</v>
      </c>
      <c r="H33" s="198">
        <f t="shared" si="0"/>
        <v>1</v>
      </c>
      <c r="I33" s="181" t="s">
        <v>1330</v>
      </c>
      <c r="J33" s="182" t="s">
        <v>969</v>
      </c>
      <c r="K33" s="182" t="s">
        <v>969</v>
      </c>
      <c r="L33" s="199">
        <v>100</v>
      </c>
      <c r="M33" s="197">
        <v>100</v>
      </c>
      <c r="N33" s="198">
        <f t="shared" si="1"/>
        <v>1</v>
      </c>
      <c r="O33" s="198" t="s">
        <v>1458</v>
      </c>
      <c r="P33" s="198" t="s">
        <v>1458</v>
      </c>
      <c r="Q33" s="194" t="s">
        <v>1400</v>
      </c>
      <c r="R33" s="199">
        <v>100</v>
      </c>
      <c r="S33" s="197">
        <v>100</v>
      </c>
      <c r="T33" s="198">
        <f t="shared" si="3"/>
        <v>1</v>
      </c>
      <c r="U33" s="182"/>
      <c r="V33" s="182"/>
      <c r="W33" s="181" t="s">
        <v>1481</v>
      </c>
      <c r="X33" s="199">
        <v>100</v>
      </c>
      <c r="Y33" s="197">
        <v>100</v>
      </c>
      <c r="Z33" s="198">
        <f t="shared" si="5"/>
        <v>1</v>
      </c>
      <c r="AA33" s="181" t="s">
        <v>1557</v>
      </c>
      <c r="AB33" s="211"/>
      <c r="AC33" s="211"/>
    </row>
    <row r="34" spans="1:30" ht="33" customHeight="1" x14ac:dyDescent="0.25">
      <c r="A34" s="182" t="s">
        <v>964</v>
      </c>
      <c r="B34" s="182" t="s">
        <v>970</v>
      </c>
      <c r="C34" s="177" t="s">
        <v>1019</v>
      </c>
      <c r="D34" s="178" t="s">
        <v>1028</v>
      </c>
      <c r="E34" s="185" t="s">
        <v>1030</v>
      </c>
      <c r="F34" s="200">
        <v>70</v>
      </c>
      <c r="G34" s="197">
        <v>100</v>
      </c>
      <c r="H34" s="198">
        <f t="shared" si="0"/>
        <v>0.7</v>
      </c>
      <c r="I34" s="181" t="s">
        <v>1331</v>
      </c>
      <c r="J34" s="182" t="s">
        <v>969</v>
      </c>
      <c r="K34" s="182" t="s">
        <v>969</v>
      </c>
      <c r="L34" s="200">
        <v>75</v>
      </c>
      <c r="M34" s="197">
        <v>100</v>
      </c>
      <c r="N34" s="198">
        <f t="shared" si="1"/>
        <v>0.75</v>
      </c>
      <c r="O34" s="198" t="s">
        <v>1458</v>
      </c>
      <c r="P34" s="198" t="s">
        <v>1458</v>
      </c>
      <c r="Q34" s="194" t="s">
        <v>1400</v>
      </c>
      <c r="R34" s="200">
        <v>82</v>
      </c>
      <c r="S34" s="197">
        <v>100</v>
      </c>
      <c r="T34" s="198">
        <f t="shared" si="3"/>
        <v>0.82</v>
      </c>
      <c r="U34" s="182"/>
      <c r="V34" s="182"/>
      <c r="W34" s="181" t="s">
        <v>1481</v>
      </c>
      <c r="X34" s="199">
        <v>100</v>
      </c>
      <c r="Y34" s="197">
        <v>100</v>
      </c>
      <c r="Z34" s="198">
        <f t="shared" si="5"/>
        <v>1</v>
      </c>
      <c r="AA34" s="181" t="s">
        <v>1556</v>
      </c>
      <c r="AB34" s="211"/>
    </row>
    <row r="35" spans="1:30" ht="33" customHeight="1" x14ac:dyDescent="0.25">
      <c r="A35" s="182" t="s">
        <v>964</v>
      </c>
      <c r="B35" s="182" t="s">
        <v>970</v>
      </c>
      <c r="C35" s="177" t="s">
        <v>1019</v>
      </c>
      <c r="D35" s="180" t="s">
        <v>1031</v>
      </c>
      <c r="E35" s="185" t="s">
        <v>1296</v>
      </c>
      <c r="F35" s="199">
        <v>100</v>
      </c>
      <c r="G35" s="197">
        <v>100</v>
      </c>
      <c r="H35" s="198">
        <f t="shared" si="0"/>
        <v>1</v>
      </c>
      <c r="I35" s="185" t="s">
        <v>1332</v>
      </c>
      <c r="J35" s="182" t="s">
        <v>106</v>
      </c>
      <c r="K35" s="182" t="s">
        <v>106</v>
      </c>
      <c r="L35" s="199">
        <v>100</v>
      </c>
      <c r="M35" s="197">
        <v>100</v>
      </c>
      <c r="N35" s="198">
        <f t="shared" si="1"/>
        <v>1</v>
      </c>
      <c r="O35" s="198" t="s">
        <v>1458</v>
      </c>
      <c r="P35" s="198" t="s">
        <v>1458</v>
      </c>
      <c r="Q35" s="185" t="s">
        <v>1403</v>
      </c>
      <c r="R35" s="199">
        <v>100</v>
      </c>
      <c r="S35" s="197">
        <v>100</v>
      </c>
      <c r="T35" s="198">
        <f t="shared" si="3"/>
        <v>1</v>
      </c>
      <c r="U35" s="198" t="s">
        <v>1458</v>
      </c>
      <c r="V35" s="198" t="s">
        <v>1458</v>
      </c>
      <c r="W35" s="185" t="s">
        <v>1403</v>
      </c>
      <c r="X35" s="199">
        <v>100</v>
      </c>
      <c r="Y35" s="197">
        <v>100</v>
      </c>
      <c r="Z35" s="198">
        <f t="shared" si="5"/>
        <v>1</v>
      </c>
      <c r="AA35" s="181" t="s">
        <v>1332</v>
      </c>
      <c r="AB35" s="242"/>
    </row>
    <row r="36" spans="1:30" ht="33" customHeight="1" x14ac:dyDescent="0.25">
      <c r="A36" s="182" t="s">
        <v>1032</v>
      </c>
      <c r="B36" s="182" t="s">
        <v>974</v>
      </c>
      <c r="C36" s="177" t="s">
        <v>1033</v>
      </c>
      <c r="D36" s="180" t="s">
        <v>1482</v>
      </c>
      <c r="E36" s="185" t="s">
        <v>1034</v>
      </c>
      <c r="F36" s="202">
        <v>33</v>
      </c>
      <c r="G36" s="197">
        <v>50</v>
      </c>
      <c r="H36" s="198">
        <f t="shared" si="0"/>
        <v>0.66</v>
      </c>
      <c r="I36" s="189" t="s">
        <v>1333</v>
      </c>
      <c r="J36" s="182" t="s">
        <v>1120</v>
      </c>
      <c r="K36" s="182" t="s">
        <v>1120</v>
      </c>
      <c r="L36" s="200">
        <v>33</v>
      </c>
      <c r="M36" s="197">
        <v>100</v>
      </c>
      <c r="N36" s="198">
        <f t="shared" si="1"/>
        <v>0.33</v>
      </c>
      <c r="O36" s="198" t="s">
        <v>1458</v>
      </c>
      <c r="P36" s="198" t="s">
        <v>1458</v>
      </c>
      <c r="Q36" s="194" t="s">
        <v>1404</v>
      </c>
      <c r="R36" s="200">
        <v>33</v>
      </c>
      <c r="S36" s="197">
        <v>100</v>
      </c>
      <c r="T36" s="198">
        <f t="shared" si="3"/>
        <v>0.33</v>
      </c>
      <c r="U36" s="182"/>
      <c r="V36" s="182"/>
      <c r="W36" s="236" t="s">
        <v>1483</v>
      </c>
      <c r="X36" s="196">
        <v>33</v>
      </c>
      <c r="Y36" s="197">
        <v>100</v>
      </c>
      <c r="Z36" s="198">
        <f t="shared" si="5"/>
        <v>0.33</v>
      </c>
      <c r="AA36" s="181" t="s">
        <v>1558</v>
      </c>
      <c r="AB36" s="211"/>
    </row>
    <row r="37" spans="1:30" ht="33" customHeight="1" x14ac:dyDescent="0.25">
      <c r="A37" s="182" t="s">
        <v>1032</v>
      </c>
      <c r="B37" s="182" t="s">
        <v>974</v>
      </c>
      <c r="C37" s="177" t="s">
        <v>1033</v>
      </c>
      <c r="D37" s="180" t="s">
        <v>1035</v>
      </c>
      <c r="E37" s="185" t="s">
        <v>1297</v>
      </c>
      <c r="F37" s="199">
        <v>60</v>
      </c>
      <c r="G37" s="197">
        <v>60</v>
      </c>
      <c r="H37" s="198">
        <f t="shared" si="0"/>
        <v>1</v>
      </c>
      <c r="I37" s="181" t="s">
        <v>1334</v>
      </c>
      <c r="J37" s="182" t="s">
        <v>969</v>
      </c>
      <c r="K37" s="182" t="s">
        <v>1120</v>
      </c>
      <c r="L37" s="200">
        <v>42</v>
      </c>
      <c r="M37" s="197">
        <v>100</v>
      </c>
      <c r="N37" s="198">
        <f t="shared" si="1"/>
        <v>0.42</v>
      </c>
      <c r="O37" s="198" t="s">
        <v>1458</v>
      </c>
      <c r="P37" s="198" t="s">
        <v>1458</v>
      </c>
      <c r="Q37" s="181" t="s">
        <v>1443</v>
      </c>
      <c r="R37" s="200">
        <v>46</v>
      </c>
      <c r="S37" s="197">
        <v>100</v>
      </c>
      <c r="T37" s="198">
        <f t="shared" si="3"/>
        <v>0.46</v>
      </c>
      <c r="U37" s="182"/>
      <c r="V37" s="182"/>
      <c r="W37" s="236" t="s">
        <v>1516</v>
      </c>
      <c r="X37" s="199">
        <v>100</v>
      </c>
      <c r="Y37" s="197">
        <v>100</v>
      </c>
      <c r="Z37" s="198">
        <f t="shared" si="5"/>
        <v>1</v>
      </c>
      <c r="AA37" s="181" t="s">
        <v>1559</v>
      </c>
      <c r="AB37" s="211"/>
    </row>
    <row r="38" spans="1:30" ht="33" customHeight="1" x14ac:dyDescent="0.25">
      <c r="A38" s="182" t="s">
        <v>1032</v>
      </c>
      <c r="B38" s="182" t="s">
        <v>974</v>
      </c>
      <c r="C38" s="179" t="s">
        <v>1036</v>
      </c>
      <c r="D38" s="178" t="s">
        <v>1037</v>
      </c>
      <c r="E38" s="185" t="s">
        <v>1298</v>
      </c>
      <c r="F38" s="196">
        <v>20</v>
      </c>
      <c r="G38" s="197">
        <v>85</v>
      </c>
      <c r="H38" s="198">
        <f t="shared" si="0"/>
        <v>0.23529411764705882</v>
      </c>
      <c r="I38" s="185" t="s">
        <v>1461</v>
      </c>
      <c r="J38" s="182" t="s">
        <v>969</v>
      </c>
      <c r="K38" s="182" t="s">
        <v>1120</v>
      </c>
      <c r="L38" s="202">
        <v>63</v>
      </c>
      <c r="M38" s="197">
        <v>100</v>
      </c>
      <c r="N38" s="198">
        <f t="shared" si="1"/>
        <v>0.63</v>
      </c>
      <c r="O38" s="198" t="s">
        <v>122</v>
      </c>
      <c r="P38" s="232">
        <v>0</v>
      </c>
      <c r="Q38" s="185" t="s">
        <v>1460</v>
      </c>
      <c r="R38" s="202">
        <v>70</v>
      </c>
      <c r="S38" s="197">
        <v>100</v>
      </c>
      <c r="T38" s="198">
        <f t="shared" si="3"/>
        <v>0.7</v>
      </c>
      <c r="U38" s="182"/>
      <c r="V38" s="182"/>
      <c r="W38" s="239" t="s">
        <v>1517</v>
      </c>
      <c r="X38" s="202">
        <v>75</v>
      </c>
      <c r="Y38" s="197">
        <v>100</v>
      </c>
      <c r="Z38" s="198">
        <f t="shared" si="5"/>
        <v>0.75</v>
      </c>
      <c r="AA38" s="181" t="s">
        <v>1560</v>
      </c>
    </row>
    <row r="39" spans="1:30" ht="33" customHeight="1" x14ac:dyDescent="0.25">
      <c r="A39" s="182" t="s">
        <v>1032</v>
      </c>
      <c r="B39" s="182" t="s">
        <v>974</v>
      </c>
      <c r="C39" s="179" t="s">
        <v>1036</v>
      </c>
      <c r="D39" s="178" t="s">
        <v>1038</v>
      </c>
      <c r="E39" s="185" t="s">
        <v>1171</v>
      </c>
      <c r="F39" s="202">
        <v>43</v>
      </c>
      <c r="G39" s="197">
        <v>80</v>
      </c>
      <c r="H39" s="198">
        <f t="shared" si="0"/>
        <v>0.53749999999999998</v>
      </c>
      <c r="I39" s="185" t="s">
        <v>1335</v>
      </c>
      <c r="J39" s="182" t="s">
        <v>969</v>
      </c>
      <c r="K39" s="182" t="s">
        <v>969</v>
      </c>
      <c r="L39" s="202">
        <v>43</v>
      </c>
      <c r="M39" s="197">
        <v>100</v>
      </c>
      <c r="N39" s="198">
        <f t="shared" si="1"/>
        <v>0.43</v>
      </c>
      <c r="O39" s="198" t="s">
        <v>1458</v>
      </c>
      <c r="P39" s="198" t="s">
        <v>1458</v>
      </c>
      <c r="Q39" s="194" t="s">
        <v>1405</v>
      </c>
      <c r="R39" s="202">
        <v>45</v>
      </c>
      <c r="S39" s="197">
        <v>100</v>
      </c>
      <c r="T39" s="198">
        <f t="shared" si="3"/>
        <v>0.45</v>
      </c>
      <c r="U39" s="182"/>
      <c r="V39" s="182"/>
      <c r="W39" s="237" t="s">
        <v>1484</v>
      </c>
      <c r="X39" s="202">
        <v>70</v>
      </c>
      <c r="Y39" s="197">
        <v>100</v>
      </c>
      <c r="Z39" s="198">
        <f t="shared" si="5"/>
        <v>0.7</v>
      </c>
      <c r="AA39" s="181" t="s">
        <v>1561</v>
      </c>
    </row>
    <row r="40" spans="1:30" ht="33" customHeight="1" x14ac:dyDescent="0.25">
      <c r="A40" s="182" t="s">
        <v>1032</v>
      </c>
      <c r="B40" s="182" t="s">
        <v>974</v>
      </c>
      <c r="C40" s="179" t="s">
        <v>1036</v>
      </c>
      <c r="D40" s="178" t="s">
        <v>1284</v>
      </c>
      <c r="E40" s="185" t="s">
        <v>1039</v>
      </c>
      <c r="F40" s="199">
        <v>66</v>
      </c>
      <c r="G40" s="197">
        <v>65</v>
      </c>
      <c r="H40" s="198">
        <f t="shared" si="0"/>
        <v>1.0153846153846153</v>
      </c>
      <c r="I40" s="181" t="s">
        <v>1336</v>
      </c>
      <c r="J40" s="182" t="s">
        <v>106</v>
      </c>
      <c r="K40" s="182" t="s">
        <v>106</v>
      </c>
      <c r="L40" s="199">
        <v>65</v>
      </c>
      <c r="M40" s="197">
        <v>100</v>
      </c>
      <c r="N40" s="198">
        <f t="shared" si="1"/>
        <v>0.65</v>
      </c>
      <c r="O40" s="198" t="s">
        <v>1458</v>
      </c>
      <c r="P40" s="198" t="s">
        <v>1458</v>
      </c>
      <c r="Q40" s="185" t="s">
        <v>1406</v>
      </c>
      <c r="R40" s="199">
        <v>88</v>
      </c>
      <c r="S40" s="197">
        <v>100</v>
      </c>
      <c r="T40" s="198">
        <f t="shared" si="3"/>
        <v>0.88</v>
      </c>
      <c r="U40" s="182"/>
      <c r="V40" s="182"/>
      <c r="W40" s="182" t="s">
        <v>1485</v>
      </c>
      <c r="X40" s="199">
        <v>100</v>
      </c>
      <c r="Y40" s="197">
        <v>100</v>
      </c>
      <c r="Z40" s="198">
        <f>AA83/Y40</f>
        <v>0</v>
      </c>
      <c r="AA40" s="181" t="s">
        <v>1562</v>
      </c>
      <c r="AB40" s="211"/>
    </row>
    <row r="41" spans="1:30" ht="33" customHeight="1" x14ac:dyDescent="0.25">
      <c r="A41" s="182" t="s">
        <v>1032</v>
      </c>
      <c r="B41" s="182" t="s">
        <v>974</v>
      </c>
      <c r="C41" s="177" t="s">
        <v>1040</v>
      </c>
      <c r="D41" s="180" t="s">
        <v>1267</v>
      </c>
      <c r="E41" s="185" t="s">
        <v>1041</v>
      </c>
      <c r="F41" s="199">
        <v>75</v>
      </c>
      <c r="G41" s="197">
        <v>75</v>
      </c>
      <c r="H41" s="198">
        <f t="shared" si="0"/>
        <v>1</v>
      </c>
      <c r="I41" s="185" t="s">
        <v>1337</v>
      </c>
      <c r="J41" s="182" t="s">
        <v>969</v>
      </c>
      <c r="K41" s="182" t="s">
        <v>969</v>
      </c>
      <c r="L41" s="202">
        <v>48</v>
      </c>
      <c r="M41" s="197">
        <v>100</v>
      </c>
      <c r="N41" s="198">
        <f t="shared" si="1"/>
        <v>0.48</v>
      </c>
      <c r="O41" s="198" t="s">
        <v>1458</v>
      </c>
      <c r="P41" s="198" t="s">
        <v>1458</v>
      </c>
      <c r="Q41" s="185" t="s">
        <v>1407</v>
      </c>
      <c r="R41" s="199">
        <v>100</v>
      </c>
      <c r="S41" s="197">
        <v>100</v>
      </c>
      <c r="T41" s="198">
        <f t="shared" si="3"/>
        <v>1</v>
      </c>
      <c r="U41" s="182"/>
      <c r="V41" s="182"/>
      <c r="W41" s="182" t="s">
        <v>1563</v>
      </c>
      <c r="X41" s="199">
        <v>100</v>
      </c>
      <c r="Y41" s="197">
        <v>100</v>
      </c>
      <c r="Z41" s="198">
        <f t="shared" si="5"/>
        <v>1</v>
      </c>
      <c r="AA41" s="181" t="s">
        <v>1564</v>
      </c>
      <c r="AB41" s="211"/>
      <c r="AD41" s="221"/>
    </row>
    <row r="42" spans="1:30" ht="33" customHeight="1" x14ac:dyDescent="0.25">
      <c r="A42" s="182" t="s">
        <v>1032</v>
      </c>
      <c r="B42" s="182" t="s">
        <v>974</v>
      </c>
      <c r="C42" s="177" t="s">
        <v>1040</v>
      </c>
      <c r="D42" s="178" t="s">
        <v>1042</v>
      </c>
      <c r="E42" s="185" t="s">
        <v>1043</v>
      </c>
      <c r="F42" s="199">
        <v>87</v>
      </c>
      <c r="G42" s="197">
        <v>66</v>
      </c>
      <c r="H42" s="198">
        <f t="shared" si="0"/>
        <v>1.3181818181818181</v>
      </c>
      <c r="I42" s="189" t="s">
        <v>1338</v>
      </c>
      <c r="J42" s="182" t="s">
        <v>969</v>
      </c>
      <c r="K42" s="182" t="s">
        <v>969</v>
      </c>
      <c r="L42" s="202">
        <v>89</v>
      </c>
      <c r="M42" s="197">
        <v>100</v>
      </c>
      <c r="N42" s="198">
        <f t="shared" si="1"/>
        <v>0.89</v>
      </c>
      <c r="O42" s="198" t="s">
        <v>1458</v>
      </c>
      <c r="P42" s="198" t="s">
        <v>1458</v>
      </c>
      <c r="Q42" s="185" t="s">
        <v>1408</v>
      </c>
      <c r="R42" s="202">
        <v>89</v>
      </c>
      <c r="S42" s="197">
        <v>100</v>
      </c>
      <c r="T42" s="198">
        <f t="shared" si="3"/>
        <v>0.89</v>
      </c>
      <c r="U42" s="182"/>
      <c r="V42" s="182"/>
      <c r="W42" s="182" t="s">
        <v>1486</v>
      </c>
      <c r="X42" s="199">
        <v>100</v>
      </c>
      <c r="Y42" s="197">
        <v>100</v>
      </c>
      <c r="Z42" s="198">
        <f t="shared" si="5"/>
        <v>1</v>
      </c>
      <c r="AA42" s="181" t="s">
        <v>1565</v>
      </c>
      <c r="AB42" s="211"/>
      <c r="AC42" s="221"/>
      <c r="AD42" s="221"/>
    </row>
    <row r="43" spans="1:30" ht="33" customHeight="1" x14ac:dyDescent="0.25">
      <c r="A43" s="182" t="s">
        <v>1032</v>
      </c>
      <c r="B43" s="182" t="s">
        <v>974</v>
      </c>
      <c r="C43" s="177" t="s">
        <v>1040</v>
      </c>
      <c r="D43" s="178" t="s">
        <v>1044</v>
      </c>
      <c r="E43" s="185" t="s">
        <v>1045</v>
      </c>
      <c r="F43" s="201">
        <v>33</v>
      </c>
      <c r="G43" s="197">
        <v>100</v>
      </c>
      <c r="H43" s="198">
        <f t="shared" si="0"/>
        <v>0.33</v>
      </c>
      <c r="I43" s="189" t="s">
        <v>1339</v>
      </c>
      <c r="J43" s="182" t="s">
        <v>1120</v>
      </c>
      <c r="K43" s="182" t="s">
        <v>1120</v>
      </c>
      <c r="L43" s="201">
        <v>33</v>
      </c>
      <c r="M43" s="197">
        <v>100</v>
      </c>
      <c r="N43" s="198">
        <f t="shared" si="1"/>
        <v>0.33</v>
      </c>
      <c r="O43" s="198" t="s">
        <v>1455</v>
      </c>
      <c r="P43" s="232">
        <v>48000000</v>
      </c>
      <c r="Q43" s="185" t="s">
        <v>1456</v>
      </c>
      <c r="R43" s="217">
        <v>33</v>
      </c>
      <c r="S43" s="197">
        <v>100</v>
      </c>
      <c r="T43" s="198">
        <f t="shared" si="3"/>
        <v>0.33</v>
      </c>
      <c r="U43" s="235"/>
      <c r="V43" s="235"/>
      <c r="W43" s="182" t="s">
        <v>1487</v>
      </c>
      <c r="X43" s="219">
        <v>50</v>
      </c>
      <c r="Y43" s="197">
        <v>100</v>
      </c>
      <c r="Z43" s="198">
        <f t="shared" si="5"/>
        <v>0.5</v>
      </c>
      <c r="AA43" s="181" t="s">
        <v>1566</v>
      </c>
      <c r="AD43" s="212"/>
    </row>
    <row r="44" spans="1:30" ht="33" customHeight="1" x14ac:dyDescent="0.25">
      <c r="A44" s="182" t="s">
        <v>1032</v>
      </c>
      <c r="B44" s="182" t="s">
        <v>974</v>
      </c>
      <c r="C44" s="177" t="s">
        <v>1040</v>
      </c>
      <c r="D44" s="178" t="s">
        <v>1046</v>
      </c>
      <c r="E44" s="185" t="s">
        <v>1047</v>
      </c>
      <c r="F44" s="200">
        <v>90</v>
      </c>
      <c r="G44" s="197">
        <v>100</v>
      </c>
      <c r="H44" s="198">
        <f t="shared" si="0"/>
        <v>0.9</v>
      </c>
      <c r="I44" s="185" t="s">
        <v>1340</v>
      </c>
      <c r="J44" s="182" t="s">
        <v>969</v>
      </c>
      <c r="K44" s="182" t="s">
        <v>969</v>
      </c>
      <c r="L44" s="200">
        <v>90</v>
      </c>
      <c r="M44" s="197">
        <v>100</v>
      </c>
      <c r="N44" s="198">
        <f t="shared" si="1"/>
        <v>0.9</v>
      </c>
      <c r="O44" s="198" t="s">
        <v>1458</v>
      </c>
      <c r="P44" s="198" t="s">
        <v>1458</v>
      </c>
      <c r="Q44" s="194" t="s">
        <v>1412</v>
      </c>
      <c r="R44" s="200">
        <v>47</v>
      </c>
      <c r="S44" s="197">
        <v>100</v>
      </c>
      <c r="T44" s="198">
        <f t="shared" si="3"/>
        <v>0.47</v>
      </c>
      <c r="U44" s="182"/>
      <c r="V44" s="182"/>
      <c r="W44" s="182" t="s">
        <v>1488</v>
      </c>
      <c r="X44" s="199">
        <v>100</v>
      </c>
      <c r="Y44" s="197">
        <v>100</v>
      </c>
      <c r="Z44" s="198">
        <f>X44/Y44</f>
        <v>1</v>
      </c>
      <c r="AA44" s="181" t="s">
        <v>1567</v>
      </c>
      <c r="AB44" s="211"/>
    </row>
    <row r="45" spans="1:30" ht="33" customHeight="1" x14ac:dyDescent="0.25">
      <c r="A45" s="182" t="s">
        <v>1032</v>
      </c>
      <c r="B45" s="182" t="s">
        <v>992</v>
      </c>
      <c r="C45" s="177" t="s">
        <v>1048</v>
      </c>
      <c r="D45" s="178" t="s">
        <v>1285</v>
      </c>
      <c r="E45" s="185" t="s">
        <v>1049</v>
      </c>
      <c r="F45" s="203">
        <v>100</v>
      </c>
      <c r="G45" s="203">
        <v>100</v>
      </c>
      <c r="H45" s="204">
        <f>F45/G45</f>
        <v>1</v>
      </c>
      <c r="I45" s="192" t="s">
        <v>1341</v>
      </c>
      <c r="J45" s="188" t="s">
        <v>106</v>
      </c>
      <c r="K45" s="188" t="s">
        <v>106</v>
      </c>
      <c r="L45" s="203">
        <v>100</v>
      </c>
      <c r="M45" s="203">
        <v>100</v>
      </c>
      <c r="N45" s="198">
        <f>L45/M45</f>
        <v>1</v>
      </c>
      <c r="O45" s="204" t="s">
        <v>1458</v>
      </c>
      <c r="P45" s="204" t="s">
        <v>1458</v>
      </c>
      <c r="Q45" s="194" t="s">
        <v>1413</v>
      </c>
      <c r="R45" s="203">
        <v>100</v>
      </c>
      <c r="S45" s="197">
        <v>100</v>
      </c>
      <c r="T45" s="198">
        <f>R45/S45</f>
        <v>1</v>
      </c>
      <c r="U45" s="204" t="s">
        <v>1458</v>
      </c>
      <c r="V45" s="204" t="s">
        <v>1458</v>
      </c>
      <c r="W45" s="182" t="s">
        <v>1413</v>
      </c>
      <c r="X45" s="199">
        <v>100</v>
      </c>
      <c r="Y45" s="197">
        <v>100</v>
      </c>
      <c r="Z45" s="198">
        <f t="shared" si="5"/>
        <v>1</v>
      </c>
      <c r="AA45" s="181" t="s">
        <v>106</v>
      </c>
      <c r="AB45" s="211"/>
    </row>
    <row r="46" spans="1:30" ht="33" customHeight="1" x14ac:dyDescent="0.25">
      <c r="A46" s="182" t="s">
        <v>1032</v>
      </c>
      <c r="B46" s="182" t="s">
        <v>992</v>
      </c>
      <c r="C46" s="177" t="s">
        <v>1048</v>
      </c>
      <c r="D46" s="178" t="s">
        <v>1050</v>
      </c>
      <c r="E46" s="185" t="s">
        <v>1051</v>
      </c>
      <c r="F46" s="203">
        <v>100</v>
      </c>
      <c r="G46" s="203">
        <v>100</v>
      </c>
      <c r="H46" s="204">
        <f t="shared" si="0"/>
        <v>1</v>
      </c>
      <c r="I46" s="192" t="s">
        <v>1342</v>
      </c>
      <c r="J46" s="188" t="s">
        <v>106</v>
      </c>
      <c r="K46" s="188" t="s">
        <v>106</v>
      </c>
      <c r="L46" s="203">
        <v>100</v>
      </c>
      <c r="M46" s="203">
        <v>100</v>
      </c>
      <c r="N46" s="198">
        <f>L46/M46</f>
        <v>1</v>
      </c>
      <c r="O46" s="204" t="s">
        <v>1458</v>
      </c>
      <c r="P46" s="204" t="s">
        <v>1458</v>
      </c>
      <c r="Q46" s="194" t="s">
        <v>1413</v>
      </c>
      <c r="R46" s="203">
        <v>100</v>
      </c>
      <c r="S46" s="197">
        <v>100</v>
      </c>
      <c r="T46" s="198">
        <f>R46/S46</f>
        <v>1</v>
      </c>
      <c r="U46" s="204" t="s">
        <v>1458</v>
      </c>
      <c r="V46" s="204" t="s">
        <v>1458</v>
      </c>
      <c r="W46" s="182" t="s">
        <v>1413</v>
      </c>
      <c r="X46" s="199">
        <v>100</v>
      </c>
      <c r="Y46" s="197">
        <v>100</v>
      </c>
      <c r="Z46" s="198">
        <f t="shared" si="5"/>
        <v>1</v>
      </c>
      <c r="AA46" s="181" t="s">
        <v>106</v>
      </c>
      <c r="AB46" s="211"/>
    </row>
    <row r="47" spans="1:30" ht="33" customHeight="1" x14ac:dyDescent="0.25">
      <c r="A47" s="182" t="s">
        <v>1032</v>
      </c>
      <c r="B47" s="182" t="s">
        <v>992</v>
      </c>
      <c r="C47" s="177" t="s">
        <v>1048</v>
      </c>
      <c r="D47" s="178" t="s">
        <v>1052</v>
      </c>
      <c r="E47" s="185" t="s">
        <v>1053</v>
      </c>
      <c r="F47" s="199">
        <v>100</v>
      </c>
      <c r="G47" s="197">
        <v>100</v>
      </c>
      <c r="H47" s="198">
        <f>F47/G47</f>
        <v>1</v>
      </c>
      <c r="I47" s="181" t="s">
        <v>1343</v>
      </c>
      <c r="J47" s="182" t="s">
        <v>106</v>
      </c>
      <c r="K47" s="182" t="s">
        <v>106</v>
      </c>
      <c r="L47" s="203">
        <v>100</v>
      </c>
      <c r="M47" s="203">
        <v>100</v>
      </c>
      <c r="N47" s="198">
        <f>L47/M47</f>
        <v>1</v>
      </c>
      <c r="O47" s="204" t="s">
        <v>1458</v>
      </c>
      <c r="P47" s="204" t="s">
        <v>1458</v>
      </c>
      <c r="Q47" s="194" t="s">
        <v>1414</v>
      </c>
      <c r="R47" s="203">
        <v>100</v>
      </c>
      <c r="S47" s="197">
        <v>100</v>
      </c>
      <c r="T47" s="198">
        <f>R47/S47</f>
        <v>1</v>
      </c>
      <c r="U47" s="204" t="s">
        <v>1458</v>
      </c>
      <c r="V47" s="204" t="s">
        <v>1458</v>
      </c>
      <c r="W47" s="182" t="s">
        <v>1414</v>
      </c>
      <c r="X47" s="199">
        <v>100</v>
      </c>
      <c r="Y47" s="197">
        <v>100</v>
      </c>
      <c r="Z47" s="198">
        <f t="shared" si="5"/>
        <v>1</v>
      </c>
      <c r="AA47" s="181" t="s">
        <v>106</v>
      </c>
      <c r="AB47" s="211"/>
    </row>
    <row r="48" spans="1:30" ht="33" customHeight="1" x14ac:dyDescent="0.25">
      <c r="A48" s="182" t="s">
        <v>1032</v>
      </c>
      <c r="B48" s="182" t="s">
        <v>992</v>
      </c>
      <c r="C48" s="177" t="s">
        <v>1048</v>
      </c>
      <c r="D48" s="178" t="s">
        <v>1054</v>
      </c>
      <c r="E48" s="185" t="s">
        <v>1055</v>
      </c>
      <c r="F48" s="199">
        <v>100</v>
      </c>
      <c r="G48" s="197">
        <v>100</v>
      </c>
      <c r="H48" s="198">
        <f t="shared" si="0"/>
        <v>1</v>
      </c>
      <c r="I48" s="181" t="s">
        <v>1344</v>
      </c>
      <c r="J48" s="182" t="s">
        <v>969</v>
      </c>
      <c r="K48" s="182" t="s">
        <v>969</v>
      </c>
      <c r="L48" s="203">
        <v>100</v>
      </c>
      <c r="M48" s="203">
        <v>100</v>
      </c>
      <c r="N48" s="198">
        <f>L48/M48</f>
        <v>1</v>
      </c>
      <c r="O48" s="204" t="s">
        <v>1458</v>
      </c>
      <c r="P48" s="204" t="s">
        <v>1458</v>
      </c>
      <c r="Q48" s="194" t="s">
        <v>1414</v>
      </c>
      <c r="R48" s="203">
        <v>100</v>
      </c>
      <c r="S48" s="197">
        <v>100</v>
      </c>
      <c r="T48" s="198">
        <f>R48/S48</f>
        <v>1</v>
      </c>
      <c r="U48" s="204" t="s">
        <v>1458</v>
      </c>
      <c r="V48" s="204" t="s">
        <v>1458</v>
      </c>
      <c r="W48" s="182" t="s">
        <v>1414</v>
      </c>
      <c r="X48" s="199">
        <v>100</v>
      </c>
      <c r="Y48" s="197">
        <v>100</v>
      </c>
      <c r="Z48" s="198">
        <f t="shared" si="5"/>
        <v>1</v>
      </c>
      <c r="AA48" s="181" t="s">
        <v>106</v>
      </c>
      <c r="AB48" s="211"/>
    </row>
    <row r="49" spans="1:28" ht="33" customHeight="1" x14ac:dyDescent="0.25">
      <c r="A49" s="182" t="s">
        <v>1032</v>
      </c>
      <c r="B49" s="182" t="s">
        <v>992</v>
      </c>
      <c r="C49" s="177" t="s">
        <v>1048</v>
      </c>
      <c r="D49" s="178" t="s">
        <v>1286</v>
      </c>
      <c r="E49" s="185" t="s">
        <v>1056</v>
      </c>
      <c r="F49" s="205">
        <v>0</v>
      </c>
      <c r="G49" s="205">
        <v>0</v>
      </c>
      <c r="H49" s="198"/>
      <c r="I49" s="185" t="s">
        <v>1345</v>
      </c>
      <c r="J49" s="187"/>
      <c r="K49" s="187"/>
      <c r="L49" s="200">
        <v>5</v>
      </c>
      <c r="M49" s="210">
        <v>100</v>
      </c>
      <c r="N49" s="198">
        <f t="shared" si="1"/>
        <v>0.05</v>
      </c>
      <c r="O49" s="198" t="s">
        <v>1458</v>
      </c>
      <c r="P49" s="198" t="s">
        <v>1458</v>
      </c>
      <c r="Q49" s="194" t="s">
        <v>1415</v>
      </c>
      <c r="R49" s="199">
        <v>100</v>
      </c>
      <c r="S49" s="197">
        <v>100</v>
      </c>
      <c r="T49" s="198">
        <f t="shared" si="3"/>
        <v>1</v>
      </c>
      <c r="U49" s="182"/>
      <c r="V49" s="182"/>
      <c r="W49" s="182" t="s">
        <v>1489</v>
      </c>
      <c r="X49" s="199">
        <v>100</v>
      </c>
      <c r="Y49" s="197">
        <v>100</v>
      </c>
      <c r="Z49" s="198">
        <f t="shared" ref="Z49:Z80" si="6">X49/Y49</f>
        <v>1</v>
      </c>
      <c r="AA49" s="181" t="s">
        <v>1568</v>
      </c>
      <c r="AB49" s="211"/>
    </row>
    <row r="50" spans="1:28" ht="33" customHeight="1" x14ac:dyDescent="0.25">
      <c r="A50" s="182" t="s">
        <v>1032</v>
      </c>
      <c r="B50" s="182" t="s">
        <v>992</v>
      </c>
      <c r="C50" s="177" t="s">
        <v>1057</v>
      </c>
      <c r="D50" s="180" t="s">
        <v>1058</v>
      </c>
      <c r="E50" s="185" t="s">
        <v>1059</v>
      </c>
      <c r="F50" s="199">
        <v>100</v>
      </c>
      <c r="G50" s="197">
        <v>100</v>
      </c>
      <c r="H50" s="198">
        <f t="shared" si="0"/>
        <v>1</v>
      </c>
      <c r="I50" s="181" t="s">
        <v>1346</v>
      </c>
      <c r="J50" s="182" t="s">
        <v>106</v>
      </c>
      <c r="K50" s="182" t="s">
        <v>106</v>
      </c>
      <c r="L50" s="199">
        <v>100</v>
      </c>
      <c r="M50" s="197">
        <v>100</v>
      </c>
      <c r="N50" s="198">
        <f t="shared" si="1"/>
        <v>1</v>
      </c>
      <c r="O50" s="198" t="s">
        <v>1458</v>
      </c>
      <c r="P50" s="198" t="s">
        <v>1458</v>
      </c>
      <c r="Q50" s="185" t="s">
        <v>1416</v>
      </c>
      <c r="R50" s="199">
        <v>100</v>
      </c>
      <c r="S50" s="197">
        <v>100</v>
      </c>
      <c r="T50" s="198">
        <f t="shared" si="3"/>
        <v>1</v>
      </c>
      <c r="U50" s="182"/>
      <c r="V50" s="182"/>
      <c r="W50" s="182" t="s">
        <v>1490</v>
      </c>
      <c r="X50" s="199">
        <v>100</v>
      </c>
      <c r="Y50" s="197">
        <v>100</v>
      </c>
      <c r="Z50" s="198">
        <f t="shared" si="6"/>
        <v>1</v>
      </c>
      <c r="AA50" s="181" t="s">
        <v>1569</v>
      </c>
      <c r="AB50" s="211"/>
    </row>
    <row r="51" spans="1:28" ht="33" customHeight="1" x14ac:dyDescent="0.25">
      <c r="A51" s="182" t="s">
        <v>1032</v>
      </c>
      <c r="B51" s="182" t="s">
        <v>992</v>
      </c>
      <c r="C51" s="177" t="s">
        <v>1057</v>
      </c>
      <c r="D51" s="180" t="s">
        <v>1060</v>
      </c>
      <c r="E51" s="185" t="s">
        <v>1061</v>
      </c>
      <c r="F51" s="199">
        <v>100</v>
      </c>
      <c r="G51" s="197">
        <v>100</v>
      </c>
      <c r="H51" s="198">
        <f t="shared" si="0"/>
        <v>1</v>
      </c>
      <c r="I51" s="185" t="s">
        <v>1347</v>
      </c>
      <c r="J51" s="182" t="s">
        <v>969</v>
      </c>
      <c r="K51" s="182" t="s">
        <v>969</v>
      </c>
      <c r="L51" s="199">
        <v>100</v>
      </c>
      <c r="M51" s="197">
        <v>100</v>
      </c>
      <c r="N51" s="198">
        <f t="shared" si="1"/>
        <v>1</v>
      </c>
      <c r="O51" s="198" t="s">
        <v>1458</v>
      </c>
      <c r="P51" s="198" t="s">
        <v>1458</v>
      </c>
      <c r="Q51" s="185" t="s">
        <v>1417</v>
      </c>
      <c r="R51" s="199">
        <v>100</v>
      </c>
      <c r="S51" s="197">
        <v>100</v>
      </c>
      <c r="T51" s="198">
        <f t="shared" si="3"/>
        <v>1</v>
      </c>
      <c r="U51" s="182"/>
      <c r="V51" s="182"/>
      <c r="W51" s="182" t="s">
        <v>1491</v>
      </c>
      <c r="X51" s="199">
        <v>100</v>
      </c>
      <c r="Y51" s="197">
        <v>100</v>
      </c>
      <c r="Z51" s="198">
        <f t="shared" si="6"/>
        <v>1</v>
      </c>
      <c r="AA51" s="181" t="s">
        <v>1570</v>
      </c>
      <c r="AB51" s="211"/>
    </row>
    <row r="52" spans="1:28" ht="33" customHeight="1" x14ac:dyDescent="0.25">
      <c r="A52" s="182" t="s">
        <v>1032</v>
      </c>
      <c r="B52" s="182" t="s">
        <v>992</v>
      </c>
      <c r="C52" s="177" t="s">
        <v>1287</v>
      </c>
      <c r="D52" s="178" t="s">
        <v>1062</v>
      </c>
      <c r="E52" s="185" t="s">
        <v>1063</v>
      </c>
      <c r="F52" s="199">
        <v>100</v>
      </c>
      <c r="G52" s="197">
        <v>100</v>
      </c>
      <c r="H52" s="198">
        <f t="shared" si="0"/>
        <v>1</v>
      </c>
      <c r="I52" s="185" t="s">
        <v>1348</v>
      </c>
      <c r="J52" s="182" t="s">
        <v>969</v>
      </c>
      <c r="K52" s="182" t="s">
        <v>969</v>
      </c>
      <c r="L52" s="199">
        <v>100</v>
      </c>
      <c r="M52" s="197">
        <v>100</v>
      </c>
      <c r="N52" s="198">
        <f>L52/M52</f>
        <v>1</v>
      </c>
      <c r="O52" s="198" t="s">
        <v>1458</v>
      </c>
      <c r="P52" s="198" t="s">
        <v>1458</v>
      </c>
      <c r="Q52" s="185" t="s">
        <v>1418</v>
      </c>
      <c r="R52" s="199">
        <v>100</v>
      </c>
      <c r="S52" s="197">
        <v>100</v>
      </c>
      <c r="T52" s="198">
        <f t="shared" si="3"/>
        <v>1</v>
      </c>
      <c r="U52" s="182"/>
      <c r="V52" s="182"/>
      <c r="W52" s="182" t="s">
        <v>1492</v>
      </c>
      <c r="X52" s="199">
        <v>100</v>
      </c>
      <c r="Y52" s="197">
        <v>100</v>
      </c>
      <c r="Z52" s="198">
        <f t="shared" si="6"/>
        <v>1</v>
      </c>
      <c r="AA52" s="181" t="s">
        <v>1571</v>
      </c>
      <c r="AB52" s="211"/>
    </row>
    <row r="53" spans="1:28" ht="33" customHeight="1" x14ac:dyDescent="0.25">
      <c r="A53" s="182" t="s">
        <v>1032</v>
      </c>
      <c r="B53" s="182" t="s">
        <v>992</v>
      </c>
      <c r="C53" s="177" t="s">
        <v>1287</v>
      </c>
      <c r="D53" s="178" t="s">
        <v>1064</v>
      </c>
      <c r="E53" s="185" t="s">
        <v>1065</v>
      </c>
      <c r="F53" s="199">
        <v>75</v>
      </c>
      <c r="G53" s="197">
        <v>75</v>
      </c>
      <c r="H53" s="198">
        <f t="shared" si="0"/>
        <v>1</v>
      </c>
      <c r="I53" s="185" t="s">
        <v>1349</v>
      </c>
      <c r="J53" s="182" t="s">
        <v>969</v>
      </c>
      <c r="K53" s="182" t="s">
        <v>969</v>
      </c>
      <c r="L53" s="202">
        <v>81</v>
      </c>
      <c r="M53" s="197">
        <v>100</v>
      </c>
      <c r="N53" s="198">
        <f>L53/M53</f>
        <v>0.81</v>
      </c>
      <c r="O53" s="198" t="s">
        <v>1458</v>
      </c>
      <c r="P53" s="198" t="s">
        <v>1458</v>
      </c>
      <c r="Q53" s="181" t="s">
        <v>1420</v>
      </c>
      <c r="R53" s="202">
        <v>81</v>
      </c>
      <c r="S53" s="197">
        <v>100</v>
      </c>
      <c r="T53" s="198">
        <f t="shared" si="3"/>
        <v>0.81</v>
      </c>
      <c r="U53" s="182"/>
      <c r="V53" s="182"/>
      <c r="W53" s="182" t="s">
        <v>1493</v>
      </c>
      <c r="X53" s="199">
        <v>100</v>
      </c>
      <c r="Y53" s="197">
        <v>100</v>
      </c>
      <c r="Z53" s="198">
        <f>X53/Y53</f>
        <v>1</v>
      </c>
      <c r="AA53" s="181" t="s">
        <v>1572</v>
      </c>
      <c r="AB53" s="211"/>
    </row>
    <row r="54" spans="1:28" ht="33" customHeight="1" x14ac:dyDescent="0.25">
      <c r="A54" s="182" t="s">
        <v>1032</v>
      </c>
      <c r="B54" s="182" t="s">
        <v>992</v>
      </c>
      <c r="C54" s="177" t="s">
        <v>1287</v>
      </c>
      <c r="D54" s="180" t="s">
        <v>1288</v>
      </c>
      <c r="E54" s="185" t="s">
        <v>1066</v>
      </c>
      <c r="F54" s="199">
        <v>100</v>
      </c>
      <c r="G54" s="197">
        <v>100</v>
      </c>
      <c r="H54" s="198">
        <f t="shared" si="0"/>
        <v>1</v>
      </c>
      <c r="I54" s="193" t="s">
        <v>1350</v>
      </c>
      <c r="J54" s="182" t="s">
        <v>969</v>
      </c>
      <c r="K54" s="182" t="s">
        <v>1120</v>
      </c>
      <c r="L54" s="199">
        <v>100</v>
      </c>
      <c r="M54" s="197">
        <v>100</v>
      </c>
      <c r="N54" s="198">
        <f>L54/M54</f>
        <v>1</v>
      </c>
      <c r="O54" s="198" t="s">
        <v>1458</v>
      </c>
      <c r="P54" s="198" t="s">
        <v>1458</v>
      </c>
      <c r="Q54" s="185" t="s">
        <v>1419</v>
      </c>
      <c r="R54" s="199">
        <v>100</v>
      </c>
      <c r="S54" s="197">
        <v>100</v>
      </c>
      <c r="T54" s="198">
        <f t="shared" si="3"/>
        <v>1</v>
      </c>
      <c r="U54" s="182"/>
      <c r="V54" s="182"/>
      <c r="W54" s="182" t="s">
        <v>1494</v>
      </c>
      <c r="X54" s="202">
        <v>80</v>
      </c>
      <c r="Y54" s="197">
        <v>100</v>
      </c>
      <c r="Z54" s="198">
        <f t="shared" si="6"/>
        <v>0.8</v>
      </c>
      <c r="AA54" s="181" t="s">
        <v>1494</v>
      </c>
      <c r="AB54" s="211"/>
    </row>
    <row r="55" spans="1:28" ht="33" customHeight="1" x14ac:dyDescent="0.25">
      <c r="A55" s="182" t="s">
        <v>1032</v>
      </c>
      <c r="B55" s="182" t="s">
        <v>992</v>
      </c>
      <c r="C55" s="177" t="s">
        <v>1287</v>
      </c>
      <c r="D55" s="178" t="s">
        <v>1067</v>
      </c>
      <c r="E55" s="185" t="s">
        <v>1068</v>
      </c>
      <c r="F55" s="199">
        <v>75</v>
      </c>
      <c r="G55" s="197">
        <v>75</v>
      </c>
      <c r="H55" s="198">
        <f t="shared" si="0"/>
        <v>1</v>
      </c>
      <c r="I55" s="181" t="s">
        <v>1351</v>
      </c>
      <c r="J55" s="182" t="s">
        <v>106</v>
      </c>
      <c r="K55" s="182" t="s">
        <v>106</v>
      </c>
      <c r="L55" s="202">
        <v>75</v>
      </c>
      <c r="M55" s="197">
        <v>100</v>
      </c>
      <c r="N55" s="198">
        <f t="shared" si="1"/>
        <v>0.75</v>
      </c>
      <c r="O55" s="198" t="s">
        <v>1458</v>
      </c>
      <c r="P55" s="198" t="s">
        <v>1458</v>
      </c>
      <c r="Q55" s="185" t="s">
        <v>1421</v>
      </c>
      <c r="R55" s="199">
        <v>100</v>
      </c>
      <c r="S55" s="197">
        <v>100</v>
      </c>
      <c r="T55" s="198">
        <f t="shared" si="3"/>
        <v>1</v>
      </c>
      <c r="U55" s="182"/>
      <c r="V55" s="182"/>
      <c r="W55" s="182" t="s">
        <v>1494</v>
      </c>
      <c r="X55" s="202">
        <v>60</v>
      </c>
      <c r="Y55" s="197">
        <v>100</v>
      </c>
      <c r="Z55" s="198">
        <f t="shared" si="6"/>
        <v>0.6</v>
      </c>
      <c r="AA55" s="181" t="s">
        <v>1573</v>
      </c>
      <c r="AB55" s="211"/>
    </row>
    <row r="56" spans="1:28" ht="33" customHeight="1" x14ac:dyDescent="0.25">
      <c r="A56" s="182" t="s">
        <v>1032</v>
      </c>
      <c r="B56" s="182" t="s">
        <v>992</v>
      </c>
      <c r="C56" s="177" t="s">
        <v>1287</v>
      </c>
      <c r="D56" s="180" t="s">
        <v>1069</v>
      </c>
      <c r="E56" s="185" t="s">
        <v>1070</v>
      </c>
      <c r="F56" s="199">
        <v>75</v>
      </c>
      <c r="G56" s="197">
        <v>75</v>
      </c>
      <c r="H56" s="198">
        <f t="shared" si="0"/>
        <v>1</v>
      </c>
      <c r="I56" s="185" t="s">
        <v>1352</v>
      </c>
      <c r="J56" s="182" t="s">
        <v>969</v>
      </c>
      <c r="K56" s="182" t="s">
        <v>969</v>
      </c>
      <c r="L56" s="202">
        <v>81</v>
      </c>
      <c r="M56" s="197">
        <v>100</v>
      </c>
      <c r="N56" s="198">
        <f t="shared" si="1"/>
        <v>0.81</v>
      </c>
      <c r="O56" s="198" t="s">
        <v>1458</v>
      </c>
      <c r="P56" s="198" t="s">
        <v>1458</v>
      </c>
      <c r="Q56" s="185" t="s">
        <v>1422</v>
      </c>
      <c r="R56" s="202">
        <v>86</v>
      </c>
      <c r="S56" s="197">
        <v>100</v>
      </c>
      <c r="T56" s="198">
        <f t="shared" si="3"/>
        <v>0.86</v>
      </c>
      <c r="U56" s="182"/>
      <c r="V56" s="182"/>
      <c r="W56" s="182" t="s">
        <v>1495</v>
      </c>
      <c r="X56" s="199">
        <v>100</v>
      </c>
      <c r="Y56" s="197">
        <v>100</v>
      </c>
      <c r="Z56" s="198">
        <f t="shared" si="6"/>
        <v>1</v>
      </c>
      <c r="AA56" s="181" t="s">
        <v>1574</v>
      </c>
      <c r="AB56" s="211"/>
    </row>
    <row r="57" spans="1:28" ht="33" customHeight="1" x14ac:dyDescent="0.25">
      <c r="A57" s="182" t="s">
        <v>1032</v>
      </c>
      <c r="B57" s="182" t="s">
        <v>992</v>
      </c>
      <c r="C57" s="179" t="s">
        <v>1289</v>
      </c>
      <c r="D57" s="178" t="s">
        <v>1071</v>
      </c>
      <c r="E57" s="185" t="s">
        <v>1072</v>
      </c>
      <c r="F57" s="199">
        <v>75</v>
      </c>
      <c r="G57" s="197">
        <v>75</v>
      </c>
      <c r="H57" s="198">
        <f t="shared" si="0"/>
        <v>1</v>
      </c>
      <c r="I57" s="181" t="s">
        <v>1353</v>
      </c>
      <c r="J57" s="182" t="s">
        <v>969</v>
      </c>
      <c r="K57" s="182" t="s">
        <v>969</v>
      </c>
      <c r="L57" s="199">
        <v>100</v>
      </c>
      <c r="M57" s="197">
        <v>100</v>
      </c>
      <c r="N57" s="198">
        <f t="shared" si="1"/>
        <v>1</v>
      </c>
      <c r="O57" s="198" t="s">
        <v>1458</v>
      </c>
      <c r="P57" s="198" t="s">
        <v>1458</v>
      </c>
      <c r="Q57" s="185" t="s">
        <v>1423</v>
      </c>
      <c r="R57" s="199">
        <v>100</v>
      </c>
      <c r="S57" s="197">
        <v>100</v>
      </c>
      <c r="T57" s="198">
        <f t="shared" si="3"/>
        <v>1</v>
      </c>
      <c r="U57" s="182"/>
      <c r="V57" s="182"/>
      <c r="W57" s="182" t="s">
        <v>1496</v>
      </c>
      <c r="X57" s="199">
        <v>100</v>
      </c>
      <c r="Y57" s="197">
        <v>100</v>
      </c>
      <c r="Z57" s="198">
        <f t="shared" si="6"/>
        <v>1</v>
      </c>
      <c r="AA57" s="181" t="s">
        <v>1575</v>
      </c>
      <c r="AB57" s="211"/>
    </row>
    <row r="58" spans="1:28" ht="33" customHeight="1" x14ac:dyDescent="0.25">
      <c r="A58" s="182" t="s">
        <v>1032</v>
      </c>
      <c r="B58" s="182" t="s">
        <v>992</v>
      </c>
      <c r="C58" s="179" t="s">
        <v>1289</v>
      </c>
      <c r="D58" s="178" t="s">
        <v>1073</v>
      </c>
      <c r="E58" s="185" t="s">
        <v>1074</v>
      </c>
      <c r="F58" s="199">
        <v>92</v>
      </c>
      <c r="G58" s="197">
        <v>92</v>
      </c>
      <c r="H58" s="198">
        <f t="shared" si="0"/>
        <v>1</v>
      </c>
      <c r="I58" s="189" t="s">
        <v>1354</v>
      </c>
      <c r="J58" s="182" t="s">
        <v>106</v>
      </c>
      <c r="K58" s="182" t="s">
        <v>106</v>
      </c>
      <c r="L58" s="202">
        <v>94</v>
      </c>
      <c r="M58" s="197">
        <v>100</v>
      </c>
      <c r="N58" s="198">
        <f t="shared" si="1"/>
        <v>0.94</v>
      </c>
      <c r="O58" s="198" t="s">
        <v>1458</v>
      </c>
      <c r="P58" s="198" t="s">
        <v>1458</v>
      </c>
      <c r="Q58" s="185" t="s">
        <v>1424</v>
      </c>
      <c r="R58" s="202">
        <v>96</v>
      </c>
      <c r="S58" s="197">
        <v>100</v>
      </c>
      <c r="T58" s="198">
        <f t="shared" si="3"/>
        <v>0.96</v>
      </c>
      <c r="U58" s="182"/>
      <c r="V58" s="182"/>
      <c r="W58" s="182" t="s">
        <v>1497</v>
      </c>
      <c r="X58" s="199">
        <v>100</v>
      </c>
      <c r="Y58" s="197">
        <v>100</v>
      </c>
      <c r="Z58" s="198">
        <f t="shared" si="6"/>
        <v>1</v>
      </c>
      <c r="AA58" s="181" t="s">
        <v>1576</v>
      </c>
      <c r="AB58" s="211"/>
    </row>
    <row r="59" spans="1:28" ht="33" customHeight="1" x14ac:dyDescent="0.25">
      <c r="A59" s="182" t="s">
        <v>1032</v>
      </c>
      <c r="B59" s="182" t="s">
        <v>992</v>
      </c>
      <c r="C59" s="179" t="s">
        <v>1289</v>
      </c>
      <c r="D59" s="178" t="s">
        <v>1075</v>
      </c>
      <c r="E59" s="185" t="s">
        <v>1076</v>
      </c>
      <c r="F59" s="201">
        <v>0</v>
      </c>
      <c r="G59" s="197">
        <v>70</v>
      </c>
      <c r="H59" s="198">
        <f t="shared" si="0"/>
        <v>0</v>
      </c>
      <c r="I59" s="185" t="s">
        <v>1355</v>
      </c>
      <c r="J59" s="182" t="s">
        <v>969</v>
      </c>
      <c r="K59" s="182" t="s">
        <v>1120</v>
      </c>
      <c r="L59" s="201">
        <v>0</v>
      </c>
      <c r="M59" s="197">
        <v>100</v>
      </c>
      <c r="N59" s="198">
        <f t="shared" si="1"/>
        <v>0</v>
      </c>
      <c r="O59" s="198" t="s">
        <v>122</v>
      </c>
      <c r="P59" s="232">
        <v>0</v>
      </c>
      <c r="Q59" s="185" t="s">
        <v>1423</v>
      </c>
      <c r="R59" s="217">
        <v>20</v>
      </c>
      <c r="S59" s="197">
        <v>100</v>
      </c>
      <c r="T59" s="198">
        <f t="shared" si="3"/>
        <v>0.2</v>
      </c>
      <c r="U59" s="182"/>
      <c r="V59" s="182"/>
      <c r="W59" s="240" t="s">
        <v>1600</v>
      </c>
      <c r="X59" s="199">
        <v>100</v>
      </c>
      <c r="Y59" s="197">
        <v>100</v>
      </c>
      <c r="Z59" s="198">
        <f t="shared" si="6"/>
        <v>1</v>
      </c>
      <c r="AA59" s="181" t="s">
        <v>1576</v>
      </c>
      <c r="AB59" s="211"/>
    </row>
    <row r="60" spans="1:28" ht="33" customHeight="1" x14ac:dyDescent="0.25">
      <c r="A60" s="182" t="s">
        <v>1032</v>
      </c>
      <c r="B60" s="182" t="s">
        <v>992</v>
      </c>
      <c r="C60" s="179" t="s">
        <v>1289</v>
      </c>
      <c r="D60" s="180" t="s">
        <v>1290</v>
      </c>
      <c r="E60" s="185" t="s">
        <v>1077</v>
      </c>
      <c r="F60" s="199">
        <v>100</v>
      </c>
      <c r="G60" s="197">
        <v>100</v>
      </c>
      <c r="H60" s="198">
        <f t="shared" si="0"/>
        <v>1</v>
      </c>
      <c r="I60" s="185" t="s">
        <v>1356</v>
      </c>
      <c r="J60" s="182" t="s">
        <v>969</v>
      </c>
      <c r="K60" s="182" t="s">
        <v>969</v>
      </c>
      <c r="L60" s="199">
        <v>100</v>
      </c>
      <c r="M60" s="197">
        <v>100</v>
      </c>
      <c r="N60" s="198">
        <f t="shared" si="1"/>
        <v>1</v>
      </c>
      <c r="O60" s="198" t="s">
        <v>1458</v>
      </c>
      <c r="P60" s="198" t="s">
        <v>1458</v>
      </c>
      <c r="Q60" s="185" t="s">
        <v>1356</v>
      </c>
      <c r="R60" s="199">
        <v>100</v>
      </c>
      <c r="S60" s="197">
        <v>100</v>
      </c>
      <c r="T60" s="198">
        <f t="shared" si="3"/>
        <v>1</v>
      </c>
      <c r="U60" s="182"/>
      <c r="V60" s="182"/>
      <c r="W60" s="178" t="s">
        <v>1498</v>
      </c>
      <c r="X60" s="199">
        <v>100</v>
      </c>
      <c r="Y60" s="197">
        <v>100</v>
      </c>
      <c r="Z60" s="198">
        <f t="shared" si="6"/>
        <v>1</v>
      </c>
      <c r="AA60" s="181" t="s">
        <v>1498</v>
      </c>
      <c r="AB60" s="211"/>
    </row>
    <row r="61" spans="1:28" ht="33" customHeight="1" x14ac:dyDescent="0.25">
      <c r="A61" s="182" t="s">
        <v>1032</v>
      </c>
      <c r="B61" s="182" t="s">
        <v>992</v>
      </c>
      <c r="C61" s="179" t="s">
        <v>1078</v>
      </c>
      <c r="D61" s="178" t="s">
        <v>1291</v>
      </c>
      <c r="E61" s="185" t="s">
        <v>1079</v>
      </c>
      <c r="F61" s="199">
        <v>75</v>
      </c>
      <c r="G61" s="197">
        <v>75</v>
      </c>
      <c r="H61" s="198">
        <f t="shared" si="0"/>
        <v>1</v>
      </c>
      <c r="I61" s="181" t="s">
        <v>1357</v>
      </c>
      <c r="J61" s="182" t="s">
        <v>969</v>
      </c>
      <c r="K61" s="182" t="s">
        <v>969</v>
      </c>
      <c r="L61" s="202">
        <v>75</v>
      </c>
      <c r="M61" s="197">
        <v>100</v>
      </c>
      <c r="N61" s="198">
        <f t="shared" si="1"/>
        <v>0.75</v>
      </c>
      <c r="O61" s="198" t="s">
        <v>1458</v>
      </c>
      <c r="P61" s="198" t="s">
        <v>1458</v>
      </c>
      <c r="Q61" s="185" t="s">
        <v>1425</v>
      </c>
      <c r="R61" s="202">
        <v>75</v>
      </c>
      <c r="S61" s="197">
        <v>100</v>
      </c>
      <c r="T61" s="198">
        <f t="shared" si="3"/>
        <v>0.75</v>
      </c>
      <c r="U61" s="182"/>
      <c r="V61" s="182"/>
      <c r="W61" s="182" t="s">
        <v>1578</v>
      </c>
      <c r="X61" s="199">
        <v>100</v>
      </c>
      <c r="Y61" s="197">
        <v>100</v>
      </c>
      <c r="Z61" s="198">
        <f t="shared" si="6"/>
        <v>1</v>
      </c>
      <c r="AA61" s="181" t="s">
        <v>1577</v>
      </c>
      <c r="AB61" s="211"/>
    </row>
    <row r="62" spans="1:28" ht="33" customHeight="1" x14ac:dyDescent="0.25">
      <c r="A62" s="182" t="s">
        <v>1032</v>
      </c>
      <c r="B62" s="182" t="s">
        <v>992</v>
      </c>
      <c r="C62" s="179" t="s">
        <v>1078</v>
      </c>
      <c r="D62" s="178" t="s">
        <v>1080</v>
      </c>
      <c r="E62" s="185" t="s">
        <v>1081</v>
      </c>
      <c r="F62" s="201">
        <v>25</v>
      </c>
      <c r="G62" s="197">
        <v>75</v>
      </c>
      <c r="H62" s="198">
        <f t="shared" si="0"/>
        <v>0.33333333333333331</v>
      </c>
      <c r="I62" s="185" t="s">
        <v>1358</v>
      </c>
      <c r="J62" s="182" t="s">
        <v>969</v>
      </c>
      <c r="K62" s="182" t="s">
        <v>1120</v>
      </c>
      <c r="L62" s="200">
        <v>50</v>
      </c>
      <c r="M62" s="197">
        <v>100</v>
      </c>
      <c r="N62" s="198">
        <f t="shared" si="1"/>
        <v>0.5</v>
      </c>
      <c r="O62" s="198" t="s">
        <v>1458</v>
      </c>
      <c r="P62" s="198" t="s">
        <v>1458</v>
      </c>
      <c r="Q62" s="185" t="s">
        <v>1426</v>
      </c>
      <c r="R62" s="202">
        <v>75</v>
      </c>
      <c r="S62" s="197">
        <v>100</v>
      </c>
      <c r="T62" s="198">
        <f t="shared" si="3"/>
        <v>0.75</v>
      </c>
      <c r="U62" s="182"/>
      <c r="V62" s="182"/>
      <c r="W62" s="182" t="s">
        <v>1499</v>
      </c>
      <c r="X62" s="199">
        <v>100</v>
      </c>
      <c r="Y62" s="197">
        <v>100</v>
      </c>
      <c r="Z62" s="198">
        <f t="shared" si="6"/>
        <v>1</v>
      </c>
      <c r="AA62" s="181" t="s">
        <v>1579</v>
      </c>
      <c r="AB62" s="242"/>
    </row>
    <row r="63" spans="1:28" ht="33" customHeight="1" x14ac:dyDescent="0.25">
      <c r="A63" s="182" t="s">
        <v>1082</v>
      </c>
      <c r="B63" s="182" t="s">
        <v>965</v>
      </c>
      <c r="C63" s="177" t="s">
        <v>1083</v>
      </c>
      <c r="D63" s="178" t="s">
        <v>1292</v>
      </c>
      <c r="E63" s="185" t="s">
        <v>1084</v>
      </c>
      <c r="F63" s="199">
        <v>90</v>
      </c>
      <c r="G63" s="197">
        <v>90</v>
      </c>
      <c r="H63" s="198">
        <f t="shared" si="0"/>
        <v>1</v>
      </c>
      <c r="I63" s="181" t="s">
        <v>1359</v>
      </c>
      <c r="J63" s="182" t="s">
        <v>969</v>
      </c>
      <c r="K63" s="182" t="s">
        <v>969</v>
      </c>
      <c r="L63" s="200">
        <v>92</v>
      </c>
      <c r="M63" s="197">
        <v>100</v>
      </c>
      <c r="N63" s="198">
        <f t="shared" si="1"/>
        <v>0.92</v>
      </c>
      <c r="O63" s="198" t="s">
        <v>1458</v>
      </c>
      <c r="P63" s="198" t="s">
        <v>1458</v>
      </c>
      <c r="Q63" s="185" t="s">
        <v>1428</v>
      </c>
      <c r="R63" s="200">
        <v>95</v>
      </c>
      <c r="S63" s="197">
        <v>100</v>
      </c>
      <c r="T63" s="198">
        <f t="shared" si="3"/>
        <v>0.95</v>
      </c>
      <c r="U63" s="182"/>
      <c r="V63" s="182"/>
      <c r="W63" s="182" t="s">
        <v>1500</v>
      </c>
      <c r="X63" s="199">
        <v>100</v>
      </c>
      <c r="Y63" s="197">
        <v>100</v>
      </c>
      <c r="Z63" s="198">
        <f t="shared" si="6"/>
        <v>1</v>
      </c>
      <c r="AA63" s="181" t="s">
        <v>1580</v>
      </c>
      <c r="AB63" s="211"/>
    </row>
    <row r="64" spans="1:28" ht="33" customHeight="1" x14ac:dyDescent="0.25">
      <c r="A64" s="182" t="s">
        <v>1082</v>
      </c>
      <c r="B64" s="182" t="s">
        <v>974</v>
      </c>
      <c r="C64" s="177" t="s">
        <v>1085</v>
      </c>
      <c r="D64" s="178" t="s">
        <v>1086</v>
      </c>
      <c r="E64" s="185" t="s">
        <v>1087</v>
      </c>
      <c r="F64" s="199">
        <v>75</v>
      </c>
      <c r="G64" s="197">
        <v>75</v>
      </c>
      <c r="H64" s="198">
        <f t="shared" si="0"/>
        <v>1</v>
      </c>
      <c r="I64" s="181" t="s">
        <v>1360</v>
      </c>
      <c r="J64" s="182" t="s">
        <v>1120</v>
      </c>
      <c r="K64" s="182" t="s">
        <v>1120</v>
      </c>
      <c r="L64" s="200">
        <v>80</v>
      </c>
      <c r="M64" s="197">
        <v>100</v>
      </c>
      <c r="N64" s="198">
        <f t="shared" si="1"/>
        <v>0.8</v>
      </c>
      <c r="O64" s="198" t="s">
        <v>1458</v>
      </c>
      <c r="P64" s="198" t="s">
        <v>1458</v>
      </c>
      <c r="Q64" s="194" t="s">
        <v>1431</v>
      </c>
      <c r="R64" s="200">
        <v>87</v>
      </c>
      <c r="S64" s="197">
        <v>100</v>
      </c>
      <c r="T64" s="198">
        <f t="shared" si="3"/>
        <v>0.87</v>
      </c>
      <c r="U64" s="182"/>
      <c r="V64" s="182"/>
      <c r="W64" s="194" t="s">
        <v>1527</v>
      </c>
      <c r="X64" s="199">
        <v>100</v>
      </c>
      <c r="Y64" s="197">
        <v>100</v>
      </c>
      <c r="Z64" s="198">
        <f t="shared" si="6"/>
        <v>1</v>
      </c>
      <c r="AA64" s="181" t="s">
        <v>1581</v>
      </c>
      <c r="AB64" s="211"/>
    </row>
    <row r="65" spans="1:28" ht="33" customHeight="1" x14ac:dyDescent="0.25">
      <c r="A65" s="182" t="s">
        <v>1082</v>
      </c>
      <c r="B65" s="182" t="s">
        <v>965</v>
      </c>
      <c r="C65" s="177" t="s">
        <v>1088</v>
      </c>
      <c r="D65" s="178" t="s">
        <v>1089</v>
      </c>
      <c r="E65" s="185" t="s">
        <v>1090</v>
      </c>
      <c r="F65" s="199">
        <v>130</v>
      </c>
      <c r="G65" s="197">
        <v>75</v>
      </c>
      <c r="H65" s="198">
        <v>1.3</v>
      </c>
      <c r="I65" s="181" t="s">
        <v>1361</v>
      </c>
      <c r="J65" s="182" t="s">
        <v>969</v>
      </c>
      <c r="K65" s="182" t="s">
        <v>969</v>
      </c>
      <c r="L65" s="199">
        <v>90</v>
      </c>
      <c r="M65" s="197">
        <v>100</v>
      </c>
      <c r="N65" s="198">
        <f t="shared" si="1"/>
        <v>0.9</v>
      </c>
      <c r="O65" s="198" t="s">
        <v>1458</v>
      </c>
      <c r="P65" s="198" t="s">
        <v>1458</v>
      </c>
      <c r="Q65" s="185" t="s">
        <v>106</v>
      </c>
      <c r="R65" s="199">
        <v>90</v>
      </c>
      <c r="S65" s="197">
        <v>100</v>
      </c>
      <c r="T65" s="198">
        <f t="shared" si="3"/>
        <v>0.9</v>
      </c>
      <c r="U65" s="182"/>
      <c r="V65" s="182"/>
      <c r="W65" s="182" t="s">
        <v>1501</v>
      </c>
      <c r="X65" s="200">
        <v>60</v>
      </c>
      <c r="Y65" s="197">
        <v>100</v>
      </c>
      <c r="Z65" s="198">
        <f t="shared" si="6"/>
        <v>0.6</v>
      </c>
      <c r="AA65" s="181" t="s">
        <v>1582</v>
      </c>
    </row>
    <row r="66" spans="1:28" ht="33" customHeight="1" x14ac:dyDescent="0.25">
      <c r="A66" s="182" t="s">
        <v>1082</v>
      </c>
      <c r="B66" s="182" t="s">
        <v>965</v>
      </c>
      <c r="C66" s="177" t="s">
        <v>1088</v>
      </c>
      <c r="D66" s="178" t="s">
        <v>1091</v>
      </c>
      <c r="E66" s="185" t="s">
        <v>1593</v>
      </c>
      <c r="F66" s="200">
        <v>55</v>
      </c>
      <c r="G66" s="197">
        <v>60</v>
      </c>
      <c r="H66" s="198">
        <f t="shared" si="0"/>
        <v>0.91666666666666663</v>
      </c>
      <c r="I66" s="185" t="s">
        <v>1362</v>
      </c>
      <c r="J66" s="182" t="s">
        <v>969</v>
      </c>
      <c r="K66" s="182" t="s">
        <v>969</v>
      </c>
      <c r="L66" s="200">
        <v>60</v>
      </c>
      <c r="M66" s="197">
        <v>100</v>
      </c>
      <c r="N66" s="198">
        <f t="shared" si="1"/>
        <v>0.6</v>
      </c>
      <c r="O66" s="198" t="s">
        <v>1458</v>
      </c>
      <c r="P66" s="198" t="s">
        <v>1458</v>
      </c>
      <c r="Q66" s="185" t="s">
        <v>1429</v>
      </c>
      <c r="R66" s="200">
        <v>70</v>
      </c>
      <c r="S66" s="197">
        <v>100</v>
      </c>
      <c r="T66" s="198">
        <f t="shared" si="3"/>
        <v>0.7</v>
      </c>
      <c r="U66" s="182"/>
      <c r="V66" s="182"/>
      <c r="W66" s="241" t="s">
        <v>1518</v>
      </c>
      <c r="X66" s="200">
        <v>75</v>
      </c>
      <c r="Y66" s="197">
        <v>100</v>
      </c>
      <c r="Z66" s="198">
        <f t="shared" si="6"/>
        <v>0.75</v>
      </c>
      <c r="AA66" s="181" t="s">
        <v>1583</v>
      </c>
    </row>
    <row r="67" spans="1:28" ht="33" customHeight="1" x14ac:dyDescent="0.25">
      <c r="A67" s="182" t="s">
        <v>1082</v>
      </c>
      <c r="B67" s="182" t="s">
        <v>965</v>
      </c>
      <c r="C67" s="177" t="s">
        <v>1088</v>
      </c>
      <c r="D67" s="178" t="s">
        <v>1092</v>
      </c>
      <c r="E67" s="185" t="s">
        <v>1093</v>
      </c>
      <c r="F67" s="199">
        <v>95</v>
      </c>
      <c r="G67" s="197">
        <v>95</v>
      </c>
      <c r="H67" s="198">
        <f t="shared" si="0"/>
        <v>1</v>
      </c>
      <c r="I67" s="181" t="s">
        <v>1363</v>
      </c>
      <c r="J67" s="182" t="s">
        <v>1120</v>
      </c>
      <c r="K67" s="182" t="s">
        <v>1120</v>
      </c>
      <c r="L67" s="200">
        <v>96</v>
      </c>
      <c r="M67" s="197">
        <v>100</v>
      </c>
      <c r="N67" s="198">
        <f t="shared" si="1"/>
        <v>0.96</v>
      </c>
      <c r="O67" s="198" t="s">
        <v>1458</v>
      </c>
      <c r="P67" s="198" t="s">
        <v>1458</v>
      </c>
      <c r="Q67" s="185" t="s">
        <v>1427</v>
      </c>
      <c r="R67" s="200">
        <v>97</v>
      </c>
      <c r="S67" s="197">
        <v>100</v>
      </c>
      <c r="T67" s="198">
        <f t="shared" si="3"/>
        <v>0.97</v>
      </c>
      <c r="U67" s="182"/>
      <c r="V67" s="182"/>
      <c r="W67" s="194" t="s">
        <v>1502</v>
      </c>
      <c r="X67" s="199">
        <v>100</v>
      </c>
      <c r="Y67" s="197">
        <v>100</v>
      </c>
      <c r="Z67" s="198">
        <f t="shared" si="6"/>
        <v>1</v>
      </c>
      <c r="AA67" s="181" t="s">
        <v>1584</v>
      </c>
      <c r="AB67" s="211"/>
    </row>
    <row r="68" spans="1:28" ht="33" customHeight="1" x14ac:dyDescent="0.25">
      <c r="A68" s="182" t="s">
        <v>1082</v>
      </c>
      <c r="B68" s="182" t="s">
        <v>965</v>
      </c>
      <c r="C68" s="177" t="s">
        <v>1094</v>
      </c>
      <c r="D68" s="178" t="s">
        <v>1247</v>
      </c>
      <c r="E68" s="185" t="s">
        <v>1095</v>
      </c>
      <c r="F68" s="199">
        <v>100</v>
      </c>
      <c r="G68" s="197">
        <v>100</v>
      </c>
      <c r="H68" s="198">
        <f t="shared" si="0"/>
        <v>1</v>
      </c>
      <c r="I68" s="185" t="s">
        <v>1364</v>
      </c>
      <c r="J68" s="182" t="s">
        <v>969</v>
      </c>
      <c r="K68" s="182" t="s">
        <v>1120</v>
      </c>
      <c r="L68" s="199">
        <v>100</v>
      </c>
      <c r="M68" s="197">
        <v>100</v>
      </c>
      <c r="N68" s="198">
        <f t="shared" si="1"/>
        <v>1</v>
      </c>
      <c r="O68" s="198" t="s">
        <v>1458</v>
      </c>
      <c r="P68" s="198" t="s">
        <v>1458</v>
      </c>
      <c r="Q68" s="185" t="s">
        <v>1430</v>
      </c>
      <c r="R68" s="199">
        <v>100</v>
      </c>
      <c r="S68" s="197">
        <v>100</v>
      </c>
      <c r="T68" s="198">
        <f t="shared" si="3"/>
        <v>1</v>
      </c>
      <c r="U68" s="182"/>
      <c r="V68" s="182"/>
      <c r="W68" s="238" t="s">
        <v>1503</v>
      </c>
      <c r="X68" s="199">
        <v>100</v>
      </c>
      <c r="Y68" s="197">
        <v>100</v>
      </c>
      <c r="Z68" s="198">
        <f t="shared" si="6"/>
        <v>1</v>
      </c>
      <c r="AA68" s="181" t="s">
        <v>1585</v>
      </c>
      <c r="AB68" s="211"/>
    </row>
    <row r="69" spans="1:28" ht="33" customHeight="1" x14ac:dyDescent="0.25">
      <c r="A69" s="182" t="s">
        <v>1082</v>
      </c>
      <c r="B69" s="182" t="s">
        <v>965</v>
      </c>
      <c r="C69" s="177" t="s">
        <v>1094</v>
      </c>
      <c r="D69" s="178" t="s">
        <v>1247</v>
      </c>
      <c r="E69" s="185" t="s">
        <v>1097</v>
      </c>
      <c r="F69" s="199">
        <v>40</v>
      </c>
      <c r="G69" s="197">
        <v>40</v>
      </c>
      <c r="H69" s="198">
        <f t="shared" si="0"/>
        <v>1</v>
      </c>
      <c r="I69" s="185" t="s">
        <v>1365</v>
      </c>
      <c r="J69" s="182" t="s">
        <v>969</v>
      </c>
      <c r="K69" s="182" t="s">
        <v>969</v>
      </c>
      <c r="L69" s="200">
        <v>42</v>
      </c>
      <c r="M69" s="197">
        <v>100</v>
      </c>
      <c r="N69" s="198">
        <f t="shared" si="1"/>
        <v>0.42</v>
      </c>
      <c r="O69" s="198" t="s">
        <v>1458</v>
      </c>
      <c r="P69" s="198" t="s">
        <v>1458</v>
      </c>
      <c r="Q69" s="194" t="s">
        <v>1432</v>
      </c>
      <c r="R69" s="200">
        <v>55</v>
      </c>
      <c r="S69" s="197">
        <v>100</v>
      </c>
      <c r="T69" s="198">
        <f t="shared" si="3"/>
        <v>0.55000000000000004</v>
      </c>
      <c r="U69" s="182"/>
      <c r="V69" s="182"/>
      <c r="W69" s="238" t="s">
        <v>1503</v>
      </c>
      <c r="X69" s="199">
        <v>100</v>
      </c>
      <c r="Y69" s="197">
        <v>100</v>
      </c>
      <c r="Z69" s="198">
        <f t="shared" si="6"/>
        <v>1</v>
      </c>
      <c r="AA69" s="181" t="s">
        <v>1586</v>
      </c>
      <c r="AB69" s="211"/>
    </row>
    <row r="70" spans="1:28" ht="33" customHeight="1" x14ac:dyDescent="0.25">
      <c r="A70" s="182" t="s">
        <v>1082</v>
      </c>
      <c r="B70" s="182" t="s">
        <v>970</v>
      </c>
      <c r="C70" s="177" t="s">
        <v>1098</v>
      </c>
      <c r="D70" s="178" t="s">
        <v>1099</v>
      </c>
      <c r="E70" s="185" t="s">
        <v>1100</v>
      </c>
      <c r="F70" s="200">
        <v>32.5</v>
      </c>
      <c r="G70" s="197">
        <v>50</v>
      </c>
      <c r="H70" s="198">
        <f>F70/G70</f>
        <v>0.65</v>
      </c>
      <c r="I70" s="194" t="s">
        <v>1366</v>
      </c>
      <c r="J70" s="182" t="s">
        <v>969</v>
      </c>
      <c r="K70" s="182" t="s">
        <v>969</v>
      </c>
      <c r="L70" s="200">
        <v>32.5</v>
      </c>
      <c r="M70" s="197">
        <v>100</v>
      </c>
      <c r="N70" s="198">
        <f t="shared" ref="N70:N81" si="7">L70/M70</f>
        <v>0.32500000000000001</v>
      </c>
      <c r="O70" s="198" t="s">
        <v>1458</v>
      </c>
      <c r="P70" s="198" t="s">
        <v>1458</v>
      </c>
      <c r="Q70" s="194" t="s">
        <v>1433</v>
      </c>
      <c r="R70" s="200">
        <v>70</v>
      </c>
      <c r="S70" s="197">
        <v>100</v>
      </c>
      <c r="T70" s="198">
        <f t="shared" ref="T70:T80" si="8">R70/S70</f>
        <v>0.7</v>
      </c>
      <c r="U70" s="182"/>
      <c r="V70" s="182"/>
      <c r="W70" s="194" t="s">
        <v>1504</v>
      </c>
      <c r="X70" s="199">
        <v>100</v>
      </c>
      <c r="Y70" s="197">
        <v>100</v>
      </c>
      <c r="Z70" s="198">
        <f t="shared" si="6"/>
        <v>1</v>
      </c>
      <c r="AA70" s="181" t="s">
        <v>1587</v>
      </c>
      <c r="AB70" s="211"/>
    </row>
    <row r="71" spans="1:28" ht="33" customHeight="1" x14ac:dyDescent="0.25">
      <c r="A71" s="182" t="s">
        <v>1082</v>
      </c>
      <c r="B71" s="182" t="s">
        <v>970</v>
      </c>
      <c r="C71" s="177" t="s">
        <v>1098</v>
      </c>
      <c r="D71" s="178" t="s">
        <v>1101</v>
      </c>
      <c r="E71" s="185" t="s">
        <v>1102</v>
      </c>
      <c r="F71" s="199">
        <v>75</v>
      </c>
      <c r="G71" s="197">
        <v>75</v>
      </c>
      <c r="H71" s="198">
        <f t="shared" ref="H71:H80" si="9">F71/G71</f>
        <v>1</v>
      </c>
      <c r="I71" s="185" t="s">
        <v>1367</v>
      </c>
      <c r="J71" s="182" t="s">
        <v>969</v>
      </c>
      <c r="K71" s="182" t="s">
        <v>969</v>
      </c>
      <c r="L71" s="200">
        <v>82</v>
      </c>
      <c r="M71" s="197">
        <v>100</v>
      </c>
      <c r="N71" s="198">
        <f t="shared" si="7"/>
        <v>0.82</v>
      </c>
      <c r="O71" s="198" t="s">
        <v>1458</v>
      </c>
      <c r="P71" s="198" t="s">
        <v>1458</v>
      </c>
      <c r="Q71" s="194" t="s">
        <v>1434</v>
      </c>
      <c r="R71" s="200">
        <v>90</v>
      </c>
      <c r="S71" s="197">
        <v>100</v>
      </c>
      <c r="T71" s="198">
        <f t="shared" si="8"/>
        <v>0.9</v>
      </c>
      <c r="U71" s="182"/>
      <c r="V71" s="182"/>
      <c r="W71" s="182" t="s">
        <v>1505</v>
      </c>
      <c r="X71" s="199">
        <v>100</v>
      </c>
      <c r="Y71" s="197">
        <v>100</v>
      </c>
      <c r="Z71" s="198">
        <f t="shared" si="6"/>
        <v>1</v>
      </c>
      <c r="AA71" s="181" t="s">
        <v>1588</v>
      </c>
      <c r="AB71" s="211"/>
    </row>
    <row r="72" spans="1:28" ht="33" customHeight="1" x14ac:dyDescent="0.25">
      <c r="A72" s="182" t="s">
        <v>1082</v>
      </c>
      <c r="B72" s="182" t="s">
        <v>970</v>
      </c>
      <c r="C72" s="177" t="s">
        <v>1098</v>
      </c>
      <c r="D72" s="178" t="s">
        <v>1103</v>
      </c>
      <c r="E72" s="185" t="s">
        <v>1104</v>
      </c>
      <c r="F72" s="199">
        <v>100</v>
      </c>
      <c r="G72" s="197">
        <v>90</v>
      </c>
      <c r="H72" s="198">
        <f t="shared" si="9"/>
        <v>1.1111111111111112</v>
      </c>
      <c r="I72" s="185" t="s">
        <v>1368</v>
      </c>
      <c r="J72" s="182" t="s">
        <v>1120</v>
      </c>
      <c r="K72" s="182" t="s">
        <v>1120</v>
      </c>
      <c r="L72" s="199">
        <v>100</v>
      </c>
      <c r="M72" s="197">
        <v>100</v>
      </c>
      <c r="N72" s="198">
        <f t="shared" si="7"/>
        <v>1</v>
      </c>
      <c r="O72" s="198" t="s">
        <v>1458</v>
      </c>
      <c r="P72" s="198" t="s">
        <v>1458</v>
      </c>
      <c r="Q72" s="185" t="s">
        <v>1436</v>
      </c>
      <c r="R72" s="199">
        <v>100</v>
      </c>
      <c r="S72" s="197">
        <v>100</v>
      </c>
      <c r="T72" s="198">
        <f t="shared" si="8"/>
        <v>1</v>
      </c>
      <c r="U72" s="182"/>
      <c r="V72" s="182"/>
      <c r="W72" s="185" t="s">
        <v>1436</v>
      </c>
      <c r="X72" s="199">
        <v>100</v>
      </c>
      <c r="Y72" s="197">
        <v>100</v>
      </c>
      <c r="Z72" s="198">
        <f t="shared" si="6"/>
        <v>1</v>
      </c>
      <c r="AA72" s="181" t="s">
        <v>1368</v>
      </c>
      <c r="AB72" s="211"/>
    </row>
    <row r="73" spans="1:28" ht="33" customHeight="1" x14ac:dyDescent="0.25">
      <c r="A73" s="182" t="s">
        <v>1082</v>
      </c>
      <c r="B73" s="182" t="s">
        <v>970</v>
      </c>
      <c r="C73" s="177" t="s">
        <v>1098</v>
      </c>
      <c r="D73" s="178" t="s">
        <v>1105</v>
      </c>
      <c r="E73" s="185" t="s">
        <v>1106</v>
      </c>
      <c r="F73" s="196">
        <v>20</v>
      </c>
      <c r="G73" s="197">
        <v>85</v>
      </c>
      <c r="H73" s="198">
        <f t="shared" si="9"/>
        <v>0.23529411764705882</v>
      </c>
      <c r="I73" s="194" t="s">
        <v>1369</v>
      </c>
      <c r="J73" s="182" t="s">
        <v>1120</v>
      </c>
      <c r="K73" s="182" t="s">
        <v>1120</v>
      </c>
      <c r="L73" s="196">
        <v>20</v>
      </c>
      <c r="M73" s="197">
        <v>100</v>
      </c>
      <c r="N73" s="198">
        <f t="shared" si="7"/>
        <v>0.2</v>
      </c>
      <c r="O73" s="198" t="s">
        <v>1452</v>
      </c>
      <c r="P73" s="234">
        <v>0</v>
      </c>
      <c r="Q73" s="194" t="s">
        <v>1435</v>
      </c>
      <c r="R73" s="196">
        <v>20</v>
      </c>
      <c r="S73" s="197">
        <v>100</v>
      </c>
      <c r="T73" s="198">
        <f t="shared" si="8"/>
        <v>0.2</v>
      </c>
      <c r="U73" s="198" t="s">
        <v>1452</v>
      </c>
      <c r="V73" s="234">
        <v>0</v>
      </c>
      <c r="W73" s="194" t="s">
        <v>1506</v>
      </c>
      <c r="X73" s="196">
        <v>20</v>
      </c>
      <c r="Y73" s="197">
        <v>100</v>
      </c>
      <c r="Z73" s="198">
        <f t="shared" si="6"/>
        <v>0.2</v>
      </c>
      <c r="AA73" s="181" t="s">
        <v>1589</v>
      </c>
      <c r="AB73" s="211"/>
    </row>
    <row r="74" spans="1:28" ht="33" customHeight="1" x14ac:dyDescent="0.25">
      <c r="A74" s="182" t="s">
        <v>1082</v>
      </c>
      <c r="B74" s="182" t="s">
        <v>970</v>
      </c>
      <c r="C74" s="177" t="s">
        <v>1098</v>
      </c>
      <c r="D74" s="178" t="s">
        <v>1107</v>
      </c>
      <c r="E74" s="185" t="s">
        <v>1108</v>
      </c>
      <c r="F74" s="199">
        <v>100</v>
      </c>
      <c r="G74" s="197">
        <v>100</v>
      </c>
      <c r="H74" s="198">
        <f t="shared" si="9"/>
        <v>1</v>
      </c>
      <c r="I74" s="185" t="s">
        <v>1370</v>
      </c>
      <c r="J74" s="182" t="s">
        <v>969</v>
      </c>
      <c r="K74" s="182" t="s">
        <v>1120</v>
      </c>
      <c r="L74" s="199">
        <v>100</v>
      </c>
      <c r="M74" s="197">
        <v>100</v>
      </c>
      <c r="N74" s="198">
        <f t="shared" si="7"/>
        <v>1</v>
      </c>
      <c r="O74" s="198" t="s">
        <v>1458</v>
      </c>
      <c r="P74" s="198" t="s">
        <v>1458</v>
      </c>
      <c r="Q74" s="185" t="s">
        <v>1437</v>
      </c>
      <c r="R74" s="199">
        <v>100</v>
      </c>
      <c r="S74" s="197">
        <v>100</v>
      </c>
      <c r="T74" s="198">
        <f t="shared" si="8"/>
        <v>1</v>
      </c>
      <c r="U74" s="182"/>
      <c r="V74" s="182"/>
      <c r="W74" s="182" t="s">
        <v>1507</v>
      </c>
      <c r="X74" s="199">
        <v>100</v>
      </c>
      <c r="Y74" s="197">
        <v>100</v>
      </c>
      <c r="Z74" s="198">
        <f t="shared" si="6"/>
        <v>1</v>
      </c>
      <c r="AA74" s="181" t="s">
        <v>1370</v>
      </c>
      <c r="AB74" s="211"/>
    </row>
    <row r="75" spans="1:28" ht="47.25" customHeight="1" x14ac:dyDescent="0.25">
      <c r="A75" s="182" t="s">
        <v>1082</v>
      </c>
      <c r="B75" s="182" t="s">
        <v>970</v>
      </c>
      <c r="C75" s="177" t="s">
        <v>1098</v>
      </c>
      <c r="D75" s="178" t="s">
        <v>1107</v>
      </c>
      <c r="E75" s="185" t="s">
        <v>1109</v>
      </c>
      <c r="F75" s="201">
        <v>0</v>
      </c>
      <c r="G75" s="197">
        <v>50</v>
      </c>
      <c r="H75" s="198">
        <f t="shared" si="9"/>
        <v>0</v>
      </c>
      <c r="I75" s="194" t="s">
        <v>1371</v>
      </c>
      <c r="J75" s="182" t="s">
        <v>1120</v>
      </c>
      <c r="K75" s="182" t="s">
        <v>1120</v>
      </c>
      <c r="L75" s="201">
        <v>0</v>
      </c>
      <c r="M75" s="197">
        <v>100</v>
      </c>
      <c r="N75" s="198">
        <f t="shared" si="7"/>
        <v>0</v>
      </c>
      <c r="O75" s="198" t="s">
        <v>1454</v>
      </c>
      <c r="P75" s="232">
        <v>990000000</v>
      </c>
      <c r="Q75" s="185" t="s">
        <v>1438</v>
      </c>
      <c r="R75" s="201">
        <v>0</v>
      </c>
      <c r="S75" s="197">
        <v>100</v>
      </c>
      <c r="T75" s="198">
        <f t="shared" si="8"/>
        <v>0</v>
      </c>
      <c r="U75" s="182"/>
      <c r="V75" s="182"/>
      <c r="W75" s="185" t="s">
        <v>1438</v>
      </c>
      <c r="X75" s="201">
        <v>35</v>
      </c>
      <c r="Y75" s="197">
        <v>100</v>
      </c>
      <c r="Z75" s="198">
        <f t="shared" si="6"/>
        <v>0.35</v>
      </c>
      <c r="AA75" s="181" t="s">
        <v>1589</v>
      </c>
      <c r="AB75" s="211"/>
    </row>
    <row r="76" spans="1:28" ht="33" customHeight="1" x14ac:dyDescent="0.25">
      <c r="A76" s="182" t="s">
        <v>1082</v>
      </c>
      <c r="B76" s="182" t="s">
        <v>970</v>
      </c>
      <c r="C76" s="177" t="s">
        <v>1098</v>
      </c>
      <c r="D76" s="178" t="s">
        <v>1110</v>
      </c>
      <c r="E76" s="185" t="s">
        <v>1111</v>
      </c>
      <c r="F76" s="199">
        <v>100</v>
      </c>
      <c r="G76" s="197">
        <v>80</v>
      </c>
      <c r="H76" s="198">
        <f>F76/G76</f>
        <v>1.25</v>
      </c>
      <c r="I76" s="194" t="s">
        <v>1372</v>
      </c>
      <c r="J76" s="182" t="s">
        <v>106</v>
      </c>
      <c r="K76" s="182" t="s">
        <v>106</v>
      </c>
      <c r="L76" s="199">
        <v>100</v>
      </c>
      <c r="M76" s="197">
        <v>100</v>
      </c>
      <c r="N76" s="198">
        <f t="shared" si="7"/>
        <v>1</v>
      </c>
      <c r="O76" s="198" t="s">
        <v>1458</v>
      </c>
      <c r="P76" s="198" t="s">
        <v>1458</v>
      </c>
      <c r="Q76" s="185" t="s">
        <v>1439</v>
      </c>
      <c r="R76" s="199">
        <v>100</v>
      </c>
      <c r="S76" s="197">
        <v>100</v>
      </c>
      <c r="T76" s="198">
        <f t="shared" si="8"/>
        <v>1</v>
      </c>
      <c r="U76" s="182"/>
      <c r="V76" s="182"/>
      <c r="W76" s="182" t="s">
        <v>1590</v>
      </c>
      <c r="X76" s="199">
        <v>100</v>
      </c>
      <c r="Y76" s="197">
        <v>100</v>
      </c>
      <c r="Z76" s="198">
        <f t="shared" si="6"/>
        <v>1</v>
      </c>
      <c r="AA76" s="181" t="s">
        <v>1591</v>
      </c>
      <c r="AB76" s="211"/>
    </row>
    <row r="77" spans="1:28" ht="33" customHeight="1" x14ac:dyDescent="0.25">
      <c r="A77" s="182" t="s">
        <v>1082</v>
      </c>
      <c r="B77" s="182" t="s">
        <v>970</v>
      </c>
      <c r="C77" s="177" t="s">
        <v>1098</v>
      </c>
      <c r="D77" s="178" t="s">
        <v>1112</v>
      </c>
      <c r="E77" s="185" t="s">
        <v>1113</v>
      </c>
      <c r="F77" s="199">
        <v>80</v>
      </c>
      <c r="G77" s="197">
        <v>80</v>
      </c>
      <c r="H77" s="198">
        <f t="shared" si="9"/>
        <v>1</v>
      </c>
      <c r="I77" s="181" t="s">
        <v>1373</v>
      </c>
      <c r="J77" s="182" t="s">
        <v>106</v>
      </c>
      <c r="K77" s="182" t="s">
        <v>106</v>
      </c>
      <c r="L77" s="200">
        <v>85</v>
      </c>
      <c r="M77" s="197">
        <v>100</v>
      </c>
      <c r="N77" s="198">
        <f t="shared" si="7"/>
        <v>0.85</v>
      </c>
      <c r="O77" s="198" t="s">
        <v>1458</v>
      </c>
      <c r="P77" s="198" t="s">
        <v>1458</v>
      </c>
      <c r="Q77" s="185" t="s">
        <v>1440</v>
      </c>
      <c r="R77" s="200">
        <v>90</v>
      </c>
      <c r="S77" s="197">
        <v>100</v>
      </c>
      <c r="T77" s="198">
        <f t="shared" si="8"/>
        <v>0.9</v>
      </c>
      <c r="U77" s="182"/>
      <c r="V77" s="182"/>
      <c r="W77" s="182" t="s">
        <v>1509</v>
      </c>
      <c r="X77" s="199">
        <v>100</v>
      </c>
      <c r="Y77" s="197">
        <v>100</v>
      </c>
      <c r="Z77" s="198">
        <f t="shared" si="6"/>
        <v>1</v>
      </c>
      <c r="AA77" s="181" t="s">
        <v>1592</v>
      </c>
      <c r="AB77" s="211"/>
    </row>
    <row r="78" spans="1:28" ht="33" customHeight="1" x14ac:dyDescent="0.25">
      <c r="A78" s="182" t="s">
        <v>1082</v>
      </c>
      <c r="B78" s="182" t="s">
        <v>1114</v>
      </c>
      <c r="C78" s="179" t="s">
        <v>1115</v>
      </c>
      <c r="D78" s="180" t="s">
        <v>1116</v>
      </c>
      <c r="E78" s="185" t="s">
        <v>1117</v>
      </c>
      <c r="F78" s="200">
        <v>61</v>
      </c>
      <c r="G78" s="197">
        <v>75</v>
      </c>
      <c r="H78" s="198">
        <f t="shared" si="9"/>
        <v>0.81333333333333335</v>
      </c>
      <c r="I78" s="194" t="s">
        <v>1374</v>
      </c>
      <c r="J78" s="182" t="s">
        <v>969</v>
      </c>
      <c r="K78" s="182" t="s">
        <v>969</v>
      </c>
      <c r="L78" s="200">
        <v>61</v>
      </c>
      <c r="M78" s="197">
        <v>100</v>
      </c>
      <c r="N78" s="198">
        <f t="shared" si="7"/>
        <v>0.61</v>
      </c>
      <c r="O78" s="198" t="s">
        <v>1458</v>
      </c>
      <c r="P78" s="198" t="s">
        <v>1458</v>
      </c>
      <c r="Q78" s="194" t="s">
        <v>1508</v>
      </c>
      <c r="R78" s="200">
        <v>61</v>
      </c>
      <c r="S78" s="197">
        <v>100</v>
      </c>
      <c r="T78" s="198">
        <f t="shared" si="8"/>
        <v>0.61</v>
      </c>
      <c r="U78" s="182"/>
      <c r="V78" s="182"/>
      <c r="W78" s="194" t="s">
        <v>1510</v>
      </c>
      <c r="X78" s="217">
        <v>40</v>
      </c>
      <c r="Y78" s="197">
        <v>100</v>
      </c>
      <c r="Z78" s="198">
        <f t="shared" si="6"/>
        <v>0.4</v>
      </c>
      <c r="AA78" s="181" t="s">
        <v>1598</v>
      </c>
      <c r="AB78" s="211"/>
    </row>
    <row r="79" spans="1:28" ht="33" customHeight="1" x14ac:dyDescent="0.25">
      <c r="A79" s="182" t="s">
        <v>1082</v>
      </c>
      <c r="B79" s="182" t="s">
        <v>1114</v>
      </c>
      <c r="C79" s="179" t="s">
        <v>1115</v>
      </c>
      <c r="D79" s="180" t="s">
        <v>1268</v>
      </c>
      <c r="E79" s="185" t="s">
        <v>1118</v>
      </c>
      <c r="F79" s="200">
        <v>56</v>
      </c>
      <c r="G79" s="197">
        <v>75</v>
      </c>
      <c r="H79" s="198">
        <f t="shared" si="9"/>
        <v>0.7466666666666667</v>
      </c>
      <c r="I79" s="194" t="s">
        <v>1375</v>
      </c>
      <c r="J79" s="182" t="s">
        <v>969</v>
      </c>
      <c r="K79" s="182" t="s">
        <v>1120</v>
      </c>
      <c r="L79" s="200">
        <v>56</v>
      </c>
      <c r="M79" s="197">
        <v>100</v>
      </c>
      <c r="N79" s="198">
        <f t="shared" si="7"/>
        <v>0.56000000000000005</v>
      </c>
      <c r="O79" s="198" t="s">
        <v>1458</v>
      </c>
      <c r="P79" s="198" t="s">
        <v>1458</v>
      </c>
      <c r="Q79" s="194" t="s">
        <v>1441</v>
      </c>
      <c r="R79" s="200">
        <v>56</v>
      </c>
      <c r="S79" s="197">
        <v>100</v>
      </c>
      <c r="T79" s="198">
        <f t="shared" si="8"/>
        <v>0.56000000000000005</v>
      </c>
      <c r="U79" s="182"/>
      <c r="V79" s="182"/>
      <c r="W79" s="194" t="s">
        <v>1511</v>
      </c>
      <c r="X79" s="217">
        <v>40</v>
      </c>
      <c r="Y79" s="197">
        <v>100</v>
      </c>
      <c r="Z79" s="198">
        <f t="shared" si="6"/>
        <v>0.4</v>
      </c>
      <c r="AA79" s="181" t="s">
        <v>1598</v>
      </c>
      <c r="AB79" s="211"/>
    </row>
    <row r="80" spans="1:28" ht="33" customHeight="1" x14ac:dyDescent="0.25">
      <c r="A80" s="182" t="s">
        <v>1082</v>
      </c>
      <c r="B80" s="182" t="s">
        <v>1114</v>
      </c>
      <c r="C80" s="179" t="s">
        <v>1115</v>
      </c>
      <c r="D80" s="180" t="s">
        <v>1265</v>
      </c>
      <c r="E80" s="185" t="s">
        <v>1119</v>
      </c>
      <c r="F80" s="200">
        <v>56</v>
      </c>
      <c r="G80" s="197">
        <v>75</v>
      </c>
      <c r="H80" s="198">
        <f t="shared" si="9"/>
        <v>0.7466666666666667</v>
      </c>
      <c r="I80" s="181" t="s">
        <v>1376</v>
      </c>
      <c r="J80" s="182" t="s">
        <v>969</v>
      </c>
      <c r="K80" s="182" t="s">
        <v>1120</v>
      </c>
      <c r="L80" s="200">
        <v>56</v>
      </c>
      <c r="M80" s="197">
        <v>100</v>
      </c>
      <c r="N80" s="198">
        <f t="shared" si="7"/>
        <v>0.56000000000000005</v>
      </c>
      <c r="O80" s="198" t="s">
        <v>1458</v>
      </c>
      <c r="P80" s="198" t="s">
        <v>1458</v>
      </c>
      <c r="Q80" s="194" t="s">
        <v>1442</v>
      </c>
      <c r="R80" s="200">
        <v>56</v>
      </c>
      <c r="S80" s="197">
        <v>100</v>
      </c>
      <c r="T80" s="198">
        <f t="shared" si="8"/>
        <v>0.56000000000000005</v>
      </c>
      <c r="U80" s="182"/>
      <c r="V80" s="182"/>
      <c r="W80" s="194" t="s">
        <v>1512</v>
      </c>
      <c r="X80" s="217">
        <v>40</v>
      </c>
      <c r="Y80" s="197">
        <v>100</v>
      </c>
      <c r="Z80" s="198">
        <f t="shared" si="6"/>
        <v>0.4</v>
      </c>
      <c r="AA80" s="181" t="s">
        <v>1598</v>
      </c>
      <c r="AB80" s="242"/>
    </row>
    <row r="81" spans="1:32" ht="33" customHeight="1" x14ac:dyDescent="0.25">
      <c r="A81" s="190"/>
      <c r="B81" s="190"/>
      <c r="C81" s="191" t="s">
        <v>1249</v>
      </c>
      <c r="D81" s="191" t="s">
        <v>1248</v>
      </c>
      <c r="E81" s="191"/>
      <c r="F81" s="206">
        <f>AVERAGE(F5:F34,F35:F46,F47:F48,F50:F80)</f>
        <v>73.913333333333327</v>
      </c>
      <c r="G81" s="207">
        <v>89</v>
      </c>
      <c r="H81" s="208">
        <f>AVERAGE(H5:H34,H35:H46,H47:H48,H50:H80)</f>
        <v>0.86327042498838158</v>
      </c>
      <c r="I81" s="228"/>
      <c r="J81" s="228"/>
      <c r="K81" s="228"/>
      <c r="L81" s="229">
        <f>AVERAGE(L5:L80)</f>
        <v>75.71710526315789</v>
      </c>
      <c r="M81" s="229">
        <f>AVERAGE(M5:M80)</f>
        <v>100</v>
      </c>
      <c r="N81" s="230">
        <f t="shared" si="7"/>
        <v>0.75717105263157891</v>
      </c>
      <c r="O81" s="230">
        <f>M81/N81</f>
        <v>132.07055347988532</v>
      </c>
      <c r="P81" s="230">
        <f>N81/O81</f>
        <v>5.7330800294321319E-3</v>
      </c>
      <c r="Q81" s="230"/>
      <c r="R81" s="229">
        <f>AVERAGE(R5:R80)</f>
        <v>81.763157894736835</v>
      </c>
      <c r="S81" s="229">
        <f>AVERAGE(S5:S80)</f>
        <v>100</v>
      </c>
      <c r="T81" s="230">
        <f>R81/S81</f>
        <v>0.81763157894736838</v>
      </c>
      <c r="W81" s="230"/>
      <c r="X81" s="229">
        <f>AVERAGE(X5:X80)</f>
        <v>90.277631578947378</v>
      </c>
      <c r="Y81" s="229">
        <f>AVERAGE(Y5:Y80)</f>
        <v>100</v>
      </c>
      <c r="Z81" s="248">
        <f>X81/Y81</f>
        <v>0.90277631578947382</v>
      </c>
      <c r="AA81" s="244"/>
      <c r="AB81" s="211"/>
    </row>
    <row r="82" spans="1:32" ht="15.75" x14ac:dyDescent="0.25">
      <c r="P82" s="227"/>
    </row>
    <row r="83" spans="1:32" ht="32.25" customHeight="1" x14ac:dyDescent="0.25">
      <c r="P83" s="227"/>
    </row>
    <row r="84" spans="1:32" ht="43.5" customHeight="1" x14ac:dyDescent="0.25">
      <c r="I84" s="223" t="s">
        <v>1599</v>
      </c>
      <c r="P84" s="227"/>
      <c r="AF84" s="246"/>
    </row>
    <row r="85" spans="1:32" ht="23.25" customHeight="1" x14ac:dyDescent="0.25">
      <c r="P85" s="227"/>
    </row>
    <row r="94" spans="1:32" ht="60" hidden="1" customHeight="1" x14ac:dyDescent="0.25">
      <c r="G94" s="224">
        <v>1</v>
      </c>
      <c r="H94" s="211"/>
      <c r="P94" s="227"/>
      <c r="AB94" s="211"/>
    </row>
    <row r="95" spans="1:32" ht="60" hidden="1" customHeight="1" x14ac:dyDescent="0.25">
      <c r="G95" s="225" t="e">
        <f>F95*G94/F94</f>
        <v>#DIV/0!</v>
      </c>
      <c r="H95" s="211"/>
      <c r="P95" s="227"/>
      <c r="AB95" s="211"/>
    </row>
  </sheetData>
  <autoFilter ref="A4:WWD81"/>
  <mergeCells count="28">
    <mergeCell ref="AC2:AD3"/>
    <mergeCell ref="I2:I3"/>
    <mergeCell ref="F2:F3"/>
    <mergeCell ref="G2:G3"/>
    <mergeCell ref="H2:H3"/>
    <mergeCell ref="L2:L3"/>
    <mergeCell ref="M2:M3"/>
    <mergeCell ref="N2:N3"/>
    <mergeCell ref="Q2:Q3"/>
    <mergeCell ref="O2:O3"/>
    <mergeCell ref="P2:P3"/>
    <mergeCell ref="R2:R3"/>
    <mergeCell ref="S2:S3"/>
    <mergeCell ref="T2:T3"/>
    <mergeCell ref="U2:U3"/>
    <mergeCell ref="V2:V3"/>
    <mergeCell ref="AA2:AA3"/>
    <mergeCell ref="A1:E1"/>
    <mergeCell ref="W2:W3"/>
    <mergeCell ref="E2:E3"/>
    <mergeCell ref="A2:A3"/>
    <mergeCell ref="B2:B3"/>
    <mergeCell ref="C2:C3"/>
    <mergeCell ref="D2:D3"/>
    <mergeCell ref="X2:X3"/>
    <mergeCell ref="Y2:Y3"/>
    <mergeCell ref="Z2:Z3"/>
    <mergeCell ref="F1:AA1"/>
  </mergeCells>
  <pageMargins left="0.7" right="0.7" top="0.75" bottom="0.75" header="0.3" footer="0.3"/>
  <pageSetup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254"/>
  <sheetViews>
    <sheetView zoomScale="70" zoomScaleNormal="70" workbookViewId="0">
      <pane ySplit="2" topLeftCell="A237" activePane="bottomLeft" state="frozen"/>
      <selection pane="bottomLeft" activeCell="J239" sqref="J239"/>
    </sheetView>
  </sheetViews>
  <sheetFormatPr baseColWidth="10" defaultRowHeight="45" customHeight="1" x14ac:dyDescent="0.25"/>
  <cols>
    <col min="1" max="1" width="14.7109375" style="2" customWidth="1"/>
    <col min="2" max="2" width="15.5703125" style="2" customWidth="1"/>
    <col min="3" max="3" width="16" style="2" customWidth="1"/>
    <col min="4" max="4" width="41.5703125" style="2" customWidth="1"/>
    <col min="5" max="5" width="10.7109375" style="2" customWidth="1"/>
    <col min="6" max="6" width="11.140625" style="2" customWidth="1"/>
    <col min="7" max="7" width="12.7109375" style="2" customWidth="1"/>
    <col min="8" max="8" width="7" style="2" customWidth="1"/>
    <col min="9" max="9" width="6.5703125" style="2" customWidth="1"/>
    <col min="10" max="10" width="6.85546875" style="121" customWidth="1"/>
    <col min="11" max="11" width="8.140625" style="2" customWidth="1"/>
    <col min="12" max="12" width="13.28515625" style="14" customWidth="1"/>
    <col min="13" max="13" width="7.28515625" style="2" customWidth="1"/>
    <col min="14" max="14" width="11.42578125" style="2" customWidth="1"/>
    <col min="15" max="15" width="73.42578125" style="2" customWidth="1"/>
    <col min="16" max="16" width="4.5703125" style="121" hidden="1" customWidth="1"/>
    <col min="17" max="17" width="3.42578125" style="2" hidden="1" customWidth="1"/>
    <col min="18" max="16384" width="11.42578125" style="2"/>
  </cols>
  <sheetData>
    <row r="1" spans="1:17" s="4" customFormat="1" ht="46.5" customHeight="1" x14ac:dyDescent="0.25">
      <c r="A1" s="274"/>
      <c r="B1" s="274"/>
      <c r="C1" s="274"/>
      <c r="D1" s="269" t="s">
        <v>219</v>
      </c>
      <c r="E1" s="269"/>
      <c r="F1" s="269"/>
      <c r="G1" s="269"/>
      <c r="H1" s="269"/>
      <c r="I1" s="269"/>
      <c r="J1" s="270"/>
      <c r="K1" s="269"/>
      <c r="L1" s="269"/>
      <c r="M1" s="269"/>
      <c r="N1" s="269"/>
      <c r="O1" s="271"/>
    </row>
    <row r="2" spans="1:17" s="4" customFormat="1" ht="37.5" customHeight="1" x14ac:dyDescent="0.25">
      <c r="A2" s="5" t="s">
        <v>0</v>
      </c>
      <c r="B2" s="5" t="s">
        <v>1</v>
      </c>
      <c r="C2" s="5" t="s">
        <v>12</v>
      </c>
      <c r="D2" s="5" t="s">
        <v>2</v>
      </c>
      <c r="E2" s="5" t="s">
        <v>19</v>
      </c>
      <c r="F2" s="5" t="s">
        <v>3</v>
      </c>
      <c r="G2" s="5" t="s">
        <v>4</v>
      </c>
      <c r="H2" s="5" t="s">
        <v>5</v>
      </c>
      <c r="I2" s="5" t="s">
        <v>6</v>
      </c>
      <c r="J2" s="155" t="s">
        <v>7</v>
      </c>
      <c r="K2" s="5" t="s">
        <v>8</v>
      </c>
      <c r="L2" s="16" t="s">
        <v>9</v>
      </c>
      <c r="M2" s="5" t="s">
        <v>165</v>
      </c>
      <c r="N2" s="5" t="s">
        <v>11</v>
      </c>
      <c r="O2" s="5" t="s">
        <v>739</v>
      </c>
      <c r="P2" s="4" t="s">
        <v>1233</v>
      </c>
    </row>
    <row r="3" spans="1:17" s="4" customFormat="1" ht="9" customHeight="1" x14ac:dyDescent="0.25">
      <c r="A3" s="12"/>
      <c r="B3" s="12"/>
      <c r="C3" s="12"/>
      <c r="D3" s="12"/>
      <c r="E3" s="12"/>
      <c r="F3" s="12"/>
      <c r="G3" s="12"/>
      <c r="H3" s="12"/>
      <c r="I3" s="12"/>
      <c r="J3" s="156"/>
      <c r="K3" s="12"/>
      <c r="L3" s="17"/>
      <c r="M3" s="12"/>
      <c r="N3" s="12"/>
      <c r="O3" s="12"/>
    </row>
    <row r="4" spans="1:17" ht="59.25" customHeight="1" x14ac:dyDescent="0.25">
      <c r="A4" s="46" t="s">
        <v>13</v>
      </c>
      <c r="B4" s="34" t="s">
        <v>337</v>
      </c>
      <c r="C4" s="34" t="s">
        <v>14</v>
      </c>
      <c r="D4" s="74" t="s">
        <v>699</v>
      </c>
      <c r="E4" s="25" t="s">
        <v>98</v>
      </c>
      <c r="F4" s="26">
        <v>44959</v>
      </c>
      <c r="G4" s="26">
        <v>45290</v>
      </c>
      <c r="H4" s="25">
        <v>90</v>
      </c>
      <c r="I4" s="25" t="s">
        <v>121</v>
      </c>
      <c r="J4" s="157">
        <v>15</v>
      </c>
      <c r="K4" s="25" t="s">
        <v>123</v>
      </c>
      <c r="L4" s="27">
        <v>280000000</v>
      </c>
      <c r="M4" s="25" t="s">
        <v>106</v>
      </c>
      <c r="N4" s="25" t="s">
        <v>1243</v>
      </c>
      <c r="O4" s="25" t="s">
        <v>1122</v>
      </c>
      <c r="P4" s="121">
        <v>1</v>
      </c>
    </row>
    <row r="5" spans="1:17" ht="70.5" customHeight="1" x14ac:dyDescent="0.25">
      <c r="A5" s="46" t="s">
        <v>13</v>
      </c>
      <c r="B5" s="69" t="s">
        <v>337</v>
      </c>
      <c r="C5" s="69" t="s">
        <v>14</v>
      </c>
      <c r="D5" s="74" t="s">
        <v>697</v>
      </c>
      <c r="E5" s="25" t="s">
        <v>98</v>
      </c>
      <c r="F5" s="26">
        <v>44959</v>
      </c>
      <c r="G5" s="26">
        <v>45290</v>
      </c>
      <c r="H5" s="25">
        <v>100</v>
      </c>
      <c r="I5" s="25" t="s">
        <v>121</v>
      </c>
      <c r="J5" s="157">
        <v>15</v>
      </c>
      <c r="K5" s="25" t="s">
        <v>123</v>
      </c>
      <c r="L5" s="27">
        <v>0</v>
      </c>
      <c r="M5" s="25" t="s">
        <v>106</v>
      </c>
      <c r="N5" s="25" t="s">
        <v>1243</v>
      </c>
      <c r="O5" s="25" t="s">
        <v>1123</v>
      </c>
      <c r="P5" s="121">
        <v>1</v>
      </c>
    </row>
    <row r="6" spans="1:17" ht="108.75" customHeight="1" x14ac:dyDescent="0.25">
      <c r="A6" s="46" t="s">
        <v>13</v>
      </c>
      <c r="B6" s="69" t="s">
        <v>337</v>
      </c>
      <c r="C6" s="69" t="s">
        <v>14</v>
      </c>
      <c r="D6" s="74" t="s">
        <v>698</v>
      </c>
      <c r="E6" s="25" t="s">
        <v>98</v>
      </c>
      <c r="F6" s="26">
        <v>44959</v>
      </c>
      <c r="G6" s="26">
        <v>45290</v>
      </c>
      <c r="H6" s="25">
        <v>100</v>
      </c>
      <c r="I6" s="25" t="s">
        <v>121</v>
      </c>
      <c r="J6" s="123">
        <v>25</v>
      </c>
      <c r="K6" s="25" t="s">
        <v>123</v>
      </c>
      <c r="L6" s="27">
        <v>0</v>
      </c>
      <c r="M6" s="25" t="s">
        <v>106</v>
      </c>
      <c r="N6" s="25" t="s">
        <v>1243</v>
      </c>
      <c r="O6" s="25" t="s">
        <v>890</v>
      </c>
      <c r="P6" s="121">
        <v>0</v>
      </c>
    </row>
    <row r="7" spans="1:17" ht="33" customHeight="1" x14ac:dyDescent="0.25">
      <c r="A7" s="46" t="s">
        <v>13</v>
      </c>
      <c r="B7" s="69" t="s">
        <v>337</v>
      </c>
      <c r="C7" s="69" t="s">
        <v>14</v>
      </c>
      <c r="D7" s="75" t="s">
        <v>891</v>
      </c>
      <c r="E7" s="25" t="s">
        <v>98</v>
      </c>
      <c r="F7" s="26">
        <v>44959</v>
      </c>
      <c r="G7" s="26">
        <v>45290</v>
      </c>
      <c r="H7" s="25">
        <v>100</v>
      </c>
      <c r="I7" s="25" t="s">
        <v>121</v>
      </c>
      <c r="J7" s="123">
        <v>10</v>
      </c>
      <c r="K7" s="25" t="s">
        <v>123</v>
      </c>
      <c r="L7" s="27">
        <v>0</v>
      </c>
      <c r="M7" s="25" t="s">
        <v>106</v>
      </c>
      <c r="N7" s="25" t="s">
        <v>1243</v>
      </c>
      <c r="O7" s="25" t="s">
        <v>894</v>
      </c>
      <c r="P7" s="121">
        <v>0</v>
      </c>
    </row>
    <row r="8" spans="1:17" ht="51.75" customHeight="1" x14ac:dyDescent="0.25">
      <c r="A8" s="46" t="s">
        <v>13</v>
      </c>
      <c r="B8" s="34" t="s">
        <v>337</v>
      </c>
      <c r="C8" s="34" t="s">
        <v>14</v>
      </c>
      <c r="D8" s="74" t="s">
        <v>226</v>
      </c>
      <c r="E8" s="25" t="s">
        <v>107</v>
      </c>
      <c r="F8" s="26">
        <v>44959</v>
      </c>
      <c r="G8" s="26">
        <v>45290</v>
      </c>
      <c r="H8" s="25">
        <v>100</v>
      </c>
      <c r="I8" s="25" t="s">
        <v>121</v>
      </c>
      <c r="J8" s="123">
        <v>25</v>
      </c>
      <c r="K8" s="25" t="s">
        <v>123</v>
      </c>
      <c r="L8" s="27">
        <v>0</v>
      </c>
      <c r="M8" s="25" t="s">
        <v>106</v>
      </c>
      <c r="N8" s="25" t="s">
        <v>1243</v>
      </c>
      <c r="O8" s="25" t="s">
        <v>895</v>
      </c>
      <c r="P8" s="121">
        <v>0</v>
      </c>
    </row>
    <row r="9" spans="1:17" ht="45" customHeight="1" x14ac:dyDescent="0.25">
      <c r="A9" s="46" t="s">
        <v>13</v>
      </c>
      <c r="B9" s="34" t="s">
        <v>337</v>
      </c>
      <c r="C9" s="18" t="s">
        <v>265</v>
      </c>
      <c r="D9" s="76" t="s">
        <v>267</v>
      </c>
      <c r="E9" s="25" t="s">
        <v>249</v>
      </c>
      <c r="F9" s="26">
        <v>44959</v>
      </c>
      <c r="G9" s="26">
        <v>45290</v>
      </c>
      <c r="H9" s="25">
        <v>100</v>
      </c>
      <c r="I9" s="25" t="s">
        <v>121</v>
      </c>
      <c r="J9" s="123">
        <v>25</v>
      </c>
      <c r="K9" s="25" t="s">
        <v>217</v>
      </c>
      <c r="L9" s="28">
        <v>16000000</v>
      </c>
      <c r="M9" s="25" t="s">
        <v>106</v>
      </c>
      <c r="N9" s="25" t="s">
        <v>1243</v>
      </c>
      <c r="O9" s="25" t="s">
        <v>782</v>
      </c>
      <c r="P9" s="121">
        <v>0</v>
      </c>
    </row>
    <row r="10" spans="1:17" ht="45" customHeight="1" x14ac:dyDescent="0.25">
      <c r="A10" s="46" t="s">
        <v>13</v>
      </c>
      <c r="B10" s="34" t="s">
        <v>337</v>
      </c>
      <c r="C10" s="18" t="s">
        <v>265</v>
      </c>
      <c r="D10" s="76" t="s">
        <v>268</v>
      </c>
      <c r="E10" s="25" t="s">
        <v>249</v>
      </c>
      <c r="F10" s="26">
        <v>44959</v>
      </c>
      <c r="G10" s="26">
        <v>45290</v>
      </c>
      <c r="H10" s="25">
        <v>100</v>
      </c>
      <c r="I10" s="25" t="s">
        <v>121</v>
      </c>
      <c r="J10" s="123">
        <v>10</v>
      </c>
      <c r="K10" s="25" t="s">
        <v>217</v>
      </c>
      <c r="L10" s="28">
        <v>200000</v>
      </c>
      <c r="M10" s="25" t="s">
        <v>106</v>
      </c>
      <c r="N10" s="25" t="s">
        <v>1243</v>
      </c>
      <c r="O10" s="25" t="s">
        <v>783</v>
      </c>
      <c r="P10" s="121">
        <v>0</v>
      </c>
    </row>
    <row r="11" spans="1:17" ht="45" customHeight="1" x14ac:dyDescent="0.25">
      <c r="A11" s="46" t="s">
        <v>13</v>
      </c>
      <c r="B11" s="34" t="s">
        <v>337</v>
      </c>
      <c r="C11" s="18" t="s">
        <v>266</v>
      </c>
      <c r="D11" s="76" t="s">
        <v>269</v>
      </c>
      <c r="E11" s="25" t="s">
        <v>249</v>
      </c>
      <c r="F11" s="26">
        <v>44959</v>
      </c>
      <c r="G11" s="26">
        <v>45290</v>
      </c>
      <c r="H11" s="25">
        <v>100</v>
      </c>
      <c r="I11" s="25" t="s">
        <v>121</v>
      </c>
      <c r="J11" s="123">
        <v>20</v>
      </c>
      <c r="K11" s="25" t="s">
        <v>217</v>
      </c>
      <c r="L11" s="28">
        <v>20000000</v>
      </c>
      <c r="M11" s="25" t="s">
        <v>106</v>
      </c>
      <c r="N11" s="25" t="s">
        <v>1243</v>
      </c>
      <c r="O11" s="25" t="s">
        <v>784</v>
      </c>
      <c r="P11" s="121">
        <v>0</v>
      </c>
    </row>
    <row r="12" spans="1:17" ht="45" customHeight="1" x14ac:dyDescent="0.25">
      <c r="A12" s="46" t="s">
        <v>13</v>
      </c>
      <c r="B12" s="34" t="s">
        <v>337</v>
      </c>
      <c r="C12" s="18" t="s">
        <v>266</v>
      </c>
      <c r="D12" s="76" t="s">
        <v>270</v>
      </c>
      <c r="E12" s="25" t="s">
        <v>249</v>
      </c>
      <c r="F12" s="26">
        <v>44959</v>
      </c>
      <c r="G12" s="26">
        <v>45290</v>
      </c>
      <c r="H12" s="25">
        <v>100</v>
      </c>
      <c r="I12" s="25" t="s">
        <v>121</v>
      </c>
      <c r="J12" s="123">
        <v>25</v>
      </c>
      <c r="K12" s="25" t="s">
        <v>217</v>
      </c>
      <c r="L12" s="28">
        <v>10000000</v>
      </c>
      <c r="M12" s="25" t="s">
        <v>106</v>
      </c>
      <c r="N12" s="25" t="s">
        <v>1243</v>
      </c>
      <c r="O12" s="25" t="s">
        <v>785</v>
      </c>
      <c r="P12" s="121">
        <v>0</v>
      </c>
    </row>
    <row r="13" spans="1:17" ht="45" customHeight="1" x14ac:dyDescent="0.25">
      <c r="A13" s="46" t="s">
        <v>13</v>
      </c>
      <c r="B13" s="34" t="s">
        <v>337</v>
      </c>
      <c r="C13" s="18" t="s">
        <v>266</v>
      </c>
      <c r="D13" s="76" t="s">
        <v>271</v>
      </c>
      <c r="E13" s="25" t="s">
        <v>249</v>
      </c>
      <c r="F13" s="26">
        <v>44959</v>
      </c>
      <c r="G13" s="26">
        <v>45290</v>
      </c>
      <c r="H13" s="25">
        <v>100</v>
      </c>
      <c r="I13" s="25" t="s">
        <v>121</v>
      </c>
      <c r="J13" s="123">
        <v>0</v>
      </c>
      <c r="K13" s="25" t="s">
        <v>217</v>
      </c>
      <c r="L13" s="28">
        <v>2000000</v>
      </c>
      <c r="M13" s="25" t="s">
        <v>106</v>
      </c>
      <c r="N13" s="25" t="s">
        <v>1243</v>
      </c>
      <c r="O13" s="25" t="s">
        <v>786</v>
      </c>
      <c r="P13" s="121">
        <v>0</v>
      </c>
      <c r="Q13" s="2" t="s">
        <v>1225</v>
      </c>
    </row>
    <row r="14" spans="1:17" ht="48" customHeight="1" x14ac:dyDescent="0.25">
      <c r="A14" s="46" t="s">
        <v>13</v>
      </c>
      <c r="B14" s="34" t="s">
        <v>337</v>
      </c>
      <c r="C14" s="20" t="s">
        <v>34</v>
      </c>
      <c r="D14" s="76" t="s">
        <v>273</v>
      </c>
      <c r="E14" s="25" t="s">
        <v>272</v>
      </c>
      <c r="F14" s="26">
        <v>44959</v>
      </c>
      <c r="G14" s="26">
        <v>45290</v>
      </c>
      <c r="H14" s="25">
        <v>100</v>
      </c>
      <c r="I14" s="25" t="s">
        <v>121</v>
      </c>
      <c r="J14" s="123">
        <v>25</v>
      </c>
      <c r="K14" s="20" t="s">
        <v>274</v>
      </c>
      <c r="L14" s="28">
        <v>100000000</v>
      </c>
      <c r="M14" s="25" t="s">
        <v>106</v>
      </c>
      <c r="N14" s="25" t="s">
        <v>1243</v>
      </c>
      <c r="O14" s="25" t="s">
        <v>1124</v>
      </c>
      <c r="P14" s="121">
        <v>0</v>
      </c>
    </row>
    <row r="15" spans="1:17" ht="45" customHeight="1" x14ac:dyDescent="0.25">
      <c r="A15" s="50" t="s">
        <v>15</v>
      </c>
      <c r="B15" s="33" t="s">
        <v>338</v>
      </c>
      <c r="C15" s="33" t="s">
        <v>16</v>
      </c>
      <c r="D15" s="75" t="s">
        <v>612</v>
      </c>
      <c r="E15" s="25" t="s">
        <v>717</v>
      </c>
      <c r="F15" s="26">
        <v>44959</v>
      </c>
      <c r="G15" s="26">
        <v>45290</v>
      </c>
      <c r="H15" s="25">
        <v>60</v>
      </c>
      <c r="I15" s="25" t="s">
        <v>121</v>
      </c>
      <c r="J15" s="157">
        <v>25</v>
      </c>
      <c r="K15" s="25" t="s">
        <v>691</v>
      </c>
      <c r="L15" s="27" t="s">
        <v>122</v>
      </c>
      <c r="M15" s="25" t="s">
        <v>122</v>
      </c>
      <c r="N15" s="25" t="s">
        <v>1243</v>
      </c>
      <c r="O15" s="25" t="s">
        <v>1146</v>
      </c>
      <c r="P15" s="121">
        <v>1</v>
      </c>
    </row>
    <row r="16" spans="1:17" ht="45" customHeight="1" x14ac:dyDescent="0.25">
      <c r="A16" s="46" t="s">
        <v>17</v>
      </c>
      <c r="B16" s="109" t="s">
        <v>339</v>
      </c>
      <c r="C16" s="109" t="s">
        <v>18</v>
      </c>
      <c r="D16" s="75" t="s">
        <v>897</v>
      </c>
      <c r="E16" s="25" t="s">
        <v>107</v>
      </c>
      <c r="F16" s="26">
        <v>44959</v>
      </c>
      <c r="G16" s="26">
        <v>45290</v>
      </c>
      <c r="H16" s="25">
        <v>100</v>
      </c>
      <c r="I16" s="25" t="s">
        <v>121</v>
      </c>
      <c r="J16" s="157">
        <v>20</v>
      </c>
      <c r="K16" s="25" t="s">
        <v>123</v>
      </c>
      <c r="L16" s="27">
        <v>0</v>
      </c>
      <c r="M16" s="25" t="s">
        <v>106</v>
      </c>
      <c r="N16" s="25" t="s">
        <v>1243</v>
      </c>
      <c r="O16" s="25" t="s">
        <v>1136</v>
      </c>
      <c r="P16" s="121">
        <v>1</v>
      </c>
    </row>
    <row r="17" spans="1:17" ht="45" customHeight="1" x14ac:dyDescent="0.25">
      <c r="A17" s="46" t="s">
        <v>17</v>
      </c>
      <c r="B17" s="33" t="s">
        <v>339</v>
      </c>
      <c r="C17" s="33" t="s">
        <v>18</v>
      </c>
      <c r="D17" s="75" t="s">
        <v>224</v>
      </c>
      <c r="E17" s="25" t="s">
        <v>107</v>
      </c>
      <c r="F17" s="26">
        <v>44959</v>
      </c>
      <c r="G17" s="26">
        <v>45290</v>
      </c>
      <c r="H17" s="25">
        <v>100</v>
      </c>
      <c r="I17" s="25" t="s">
        <v>121</v>
      </c>
      <c r="J17" s="123">
        <v>25</v>
      </c>
      <c r="K17" s="25" t="s">
        <v>225</v>
      </c>
      <c r="L17" s="27">
        <v>320000000</v>
      </c>
      <c r="M17" s="25" t="s">
        <v>122</v>
      </c>
      <c r="N17" s="25" t="s">
        <v>1243</v>
      </c>
      <c r="O17" s="111" t="s">
        <v>896</v>
      </c>
      <c r="P17" s="121">
        <v>0</v>
      </c>
    </row>
    <row r="18" spans="1:17" ht="45" customHeight="1" x14ac:dyDescent="0.25">
      <c r="A18" s="46" t="s">
        <v>17</v>
      </c>
      <c r="B18" s="33" t="s">
        <v>339</v>
      </c>
      <c r="C18" s="33" t="s">
        <v>18</v>
      </c>
      <c r="D18" s="77" t="s">
        <v>497</v>
      </c>
      <c r="E18" s="25" t="s">
        <v>529</v>
      </c>
      <c r="F18" s="26">
        <v>44959</v>
      </c>
      <c r="G18" s="26">
        <v>45290</v>
      </c>
      <c r="H18" s="25">
        <v>100</v>
      </c>
      <c r="I18" s="25" t="s">
        <v>121</v>
      </c>
      <c r="J18" s="123">
        <v>25</v>
      </c>
      <c r="K18" s="47" t="s">
        <v>496</v>
      </c>
      <c r="L18" s="27">
        <v>24200000</v>
      </c>
      <c r="M18" s="25" t="s">
        <v>122</v>
      </c>
      <c r="N18" s="25" t="s">
        <v>1243</v>
      </c>
      <c r="O18" s="25" t="s">
        <v>892</v>
      </c>
      <c r="P18" s="121">
        <v>0</v>
      </c>
    </row>
    <row r="19" spans="1:17" ht="45" customHeight="1" x14ac:dyDescent="0.25">
      <c r="A19" s="46" t="s">
        <v>17</v>
      </c>
      <c r="B19" s="33" t="s">
        <v>339</v>
      </c>
      <c r="C19" s="33" t="s">
        <v>18</v>
      </c>
      <c r="D19" s="78" t="s">
        <v>498</v>
      </c>
      <c r="E19" s="25" t="s">
        <v>529</v>
      </c>
      <c r="F19" s="26">
        <v>44959</v>
      </c>
      <c r="G19" s="26">
        <v>45290</v>
      </c>
      <c r="H19" s="25">
        <v>100</v>
      </c>
      <c r="I19" s="25" t="s">
        <v>121</v>
      </c>
      <c r="J19" s="123">
        <v>25</v>
      </c>
      <c r="K19" s="48" t="s">
        <v>494</v>
      </c>
      <c r="L19" s="27">
        <v>5000000</v>
      </c>
      <c r="M19" s="25" t="s">
        <v>122</v>
      </c>
      <c r="N19" s="25" t="s">
        <v>1243</v>
      </c>
      <c r="O19" s="25" t="s">
        <v>893</v>
      </c>
      <c r="P19" s="121">
        <v>0</v>
      </c>
    </row>
    <row r="20" spans="1:17" ht="45" customHeight="1" x14ac:dyDescent="0.25">
      <c r="A20" s="46" t="s">
        <v>17</v>
      </c>
      <c r="B20" s="33" t="s">
        <v>339</v>
      </c>
      <c r="C20" s="33" t="s">
        <v>18</v>
      </c>
      <c r="D20" s="78" t="s">
        <v>499</v>
      </c>
      <c r="E20" s="25" t="s">
        <v>529</v>
      </c>
      <c r="F20" s="26">
        <v>44959</v>
      </c>
      <c r="G20" s="26">
        <v>45290</v>
      </c>
      <c r="H20" s="25">
        <v>100</v>
      </c>
      <c r="I20" s="25" t="s">
        <v>121</v>
      </c>
      <c r="J20" s="123">
        <v>0</v>
      </c>
      <c r="K20" s="48" t="s">
        <v>494</v>
      </c>
      <c r="L20" s="27">
        <v>6000000</v>
      </c>
      <c r="M20" s="25" t="s">
        <v>122</v>
      </c>
      <c r="N20" s="25" t="s">
        <v>1243</v>
      </c>
      <c r="O20" s="25" t="s">
        <v>1204</v>
      </c>
      <c r="P20" s="121">
        <v>0</v>
      </c>
    </row>
    <row r="21" spans="1:17" ht="45" customHeight="1" x14ac:dyDescent="0.25">
      <c r="A21" s="46" t="s">
        <v>17</v>
      </c>
      <c r="B21" s="33" t="s">
        <v>339</v>
      </c>
      <c r="C21" s="33" t="s">
        <v>18</v>
      </c>
      <c r="D21" s="78" t="s">
        <v>500</v>
      </c>
      <c r="E21" s="25" t="s">
        <v>529</v>
      </c>
      <c r="F21" s="26">
        <v>44959</v>
      </c>
      <c r="G21" s="26">
        <v>45290</v>
      </c>
      <c r="H21" s="25">
        <v>100</v>
      </c>
      <c r="I21" s="25" t="s">
        <v>121</v>
      </c>
      <c r="J21" s="123">
        <v>0</v>
      </c>
      <c r="K21" s="48" t="s">
        <v>494</v>
      </c>
      <c r="L21" s="27">
        <v>6000000</v>
      </c>
      <c r="M21" s="25" t="s">
        <v>122</v>
      </c>
      <c r="N21" s="25" t="s">
        <v>1243</v>
      </c>
      <c r="O21" s="25" t="s">
        <v>1204</v>
      </c>
      <c r="P21" s="121">
        <v>0</v>
      </c>
    </row>
    <row r="22" spans="1:17" ht="45" customHeight="1" x14ac:dyDescent="0.25">
      <c r="A22" s="46" t="s">
        <v>17</v>
      </c>
      <c r="B22" s="33" t="s">
        <v>339</v>
      </c>
      <c r="C22" s="33" t="s">
        <v>18</v>
      </c>
      <c r="D22" s="78" t="s">
        <v>501</v>
      </c>
      <c r="E22" s="25" t="s">
        <v>529</v>
      </c>
      <c r="F22" s="26">
        <v>44959</v>
      </c>
      <c r="G22" s="26">
        <v>45290</v>
      </c>
      <c r="H22" s="25">
        <v>100</v>
      </c>
      <c r="I22" s="25" t="s">
        <v>121</v>
      </c>
      <c r="J22" s="123">
        <v>0</v>
      </c>
      <c r="K22" s="48" t="s">
        <v>494</v>
      </c>
      <c r="L22" s="27">
        <v>5000000</v>
      </c>
      <c r="M22" s="25" t="s">
        <v>122</v>
      </c>
      <c r="N22" s="25" t="s">
        <v>1243</v>
      </c>
      <c r="O22" s="25" t="s">
        <v>1204</v>
      </c>
      <c r="P22" s="121">
        <v>0</v>
      </c>
    </row>
    <row r="23" spans="1:17" ht="45" customHeight="1" x14ac:dyDescent="0.25">
      <c r="A23" s="46" t="s">
        <v>17</v>
      </c>
      <c r="B23" s="33" t="s">
        <v>339</v>
      </c>
      <c r="C23" s="33" t="s">
        <v>18</v>
      </c>
      <c r="D23" s="78" t="s">
        <v>502</v>
      </c>
      <c r="E23" s="25" t="s">
        <v>529</v>
      </c>
      <c r="F23" s="26">
        <v>44959</v>
      </c>
      <c r="G23" s="26">
        <v>45290</v>
      </c>
      <c r="H23" s="25">
        <v>100</v>
      </c>
      <c r="I23" s="25" t="s">
        <v>121</v>
      </c>
      <c r="J23" s="123">
        <v>0</v>
      </c>
      <c r="K23" s="48" t="s">
        <v>494</v>
      </c>
      <c r="L23" s="27">
        <v>5000000</v>
      </c>
      <c r="M23" s="25" t="s">
        <v>122</v>
      </c>
      <c r="N23" s="25" t="s">
        <v>1243</v>
      </c>
      <c r="O23" s="25" t="s">
        <v>1204</v>
      </c>
      <c r="P23" s="121">
        <v>0</v>
      </c>
    </row>
    <row r="24" spans="1:17" ht="45" customHeight="1" x14ac:dyDescent="0.25">
      <c r="A24" s="46" t="s">
        <v>17</v>
      </c>
      <c r="B24" s="33" t="s">
        <v>339</v>
      </c>
      <c r="C24" s="33" t="s">
        <v>18</v>
      </c>
      <c r="D24" s="78" t="s">
        <v>503</v>
      </c>
      <c r="E24" s="25" t="s">
        <v>529</v>
      </c>
      <c r="F24" s="26">
        <v>44959</v>
      </c>
      <c r="G24" s="26">
        <v>45290</v>
      </c>
      <c r="H24" s="25">
        <v>100</v>
      </c>
      <c r="I24" s="25" t="s">
        <v>121</v>
      </c>
      <c r="J24" s="123">
        <v>0</v>
      </c>
      <c r="K24" s="48" t="s">
        <v>494</v>
      </c>
      <c r="L24" s="27">
        <v>5000000</v>
      </c>
      <c r="M24" s="25" t="s">
        <v>122</v>
      </c>
      <c r="N24" s="25" t="s">
        <v>1243</v>
      </c>
      <c r="O24" s="25" t="s">
        <v>1204</v>
      </c>
      <c r="P24" s="121">
        <v>0</v>
      </c>
    </row>
    <row r="25" spans="1:17" ht="45" customHeight="1" x14ac:dyDescent="0.25">
      <c r="A25" s="46" t="s">
        <v>17</v>
      </c>
      <c r="B25" s="33" t="s">
        <v>339</v>
      </c>
      <c r="C25" s="33" t="s">
        <v>18</v>
      </c>
      <c r="D25" s="78" t="s">
        <v>504</v>
      </c>
      <c r="E25" s="75" t="s">
        <v>529</v>
      </c>
      <c r="F25" s="26">
        <v>44959</v>
      </c>
      <c r="G25" s="26">
        <v>45290</v>
      </c>
      <c r="H25" s="25">
        <v>100</v>
      </c>
      <c r="I25" s="25" t="s">
        <v>121</v>
      </c>
      <c r="J25" s="123">
        <v>0</v>
      </c>
      <c r="K25" s="48" t="s">
        <v>494</v>
      </c>
      <c r="L25" s="27">
        <v>5000000</v>
      </c>
      <c r="M25" s="25" t="s">
        <v>122</v>
      </c>
      <c r="N25" s="25" t="s">
        <v>1243</v>
      </c>
      <c r="O25" s="25" t="s">
        <v>1204</v>
      </c>
      <c r="P25" s="121">
        <v>0</v>
      </c>
    </row>
    <row r="26" spans="1:17" ht="45" customHeight="1" x14ac:dyDescent="0.25">
      <c r="A26" s="46" t="s">
        <v>17</v>
      </c>
      <c r="B26" s="33" t="s">
        <v>339</v>
      </c>
      <c r="C26" s="33" t="s">
        <v>18</v>
      </c>
      <c r="D26" s="78" t="s">
        <v>505</v>
      </c>
      <c r="E26" s="25" t="s">
        <v>529</v>
      </c>
      <c r="F26" s="26">
        <v>44959</v>
      </c>
      <c r="G26" s="26">
        <v>45290</v>
      </c>
      <c r="H26" s="25">
        <v>100</v>
      </c>
      <c r="I26" s="25" t="s">
        <v>121</v>
      </c>
      <c r="J26" s="123">
        <v>0</v>
      </c>
      <c r="K26" s="48" t="s">
        <v>494</v>
      </c>
      <c r="L26" s="27">
        <v>5000000</v>
      </c>
      <c r="M26" s="25" t="s">
        <v>122</v>
      </c>
      <c r="N26" s="25" t="s">
        <v>1243</v>
      </c>
      <c r="O26" s="25" t="s">
        <v>1204</v>
      </c>
      <c r="P26" s="121">
        <v>0</v>
      </c>
    </row>
    <row r="27" spans="1:17" ht="45" customHeight="1" x14ac:dyDescent="0.25">
      <c r="A27" s="46" t="s">
        <v>17</v>
      </c>
      <c r="B27" s="33" t="s">
        <v>339</v>
      </c>
      <c r="C27" s="33" t="s">
        <v>18</v>
      </c>
      <c r="D27" s="78" t="s">
        <v>506</v>
      </c>
      <c r="E27" s="25" t="s">
        <v>529</v>
      </c>
      <c r="F27" s="26">
        <v>44959</v>
      </c>
      <c r="G27" s="26">
        <v>45290</v>
      </c>
      <c r="H27" s="25">
        <v>100</v>
      </c>
      <c r="I27" s="25" t="s">
        <v>121</v>
      </c>
      <c r="J27" s="123">
        <v>0</v>
      </c>
      <c r="K27" s="48" t="s">
        <v>494</v>
      </c>
      <c r="L27" s="27">
        <v>5000000</v>
      </c>
      <c r="M27" s="25" t="s">
        <v>122</v>
      </c>
      <c r="N27" s="25" t="s">
        <v>1243</v>
      </c>
      <c r="O27" s="25" t="s">
        <v>1204</v>
      </c>
      <c r="P27" s="121">
        <v>0</v>
      </c>
    </row>
    <row r="28" spans="1:17" ht="45" customHeight="1" x14ac:dyDescent="0.25">
      <c r="A28" s="46" t="s">
        <v>17</v>
      </c>
      <c r="B28" s="33" t="s">
        <v>339</v>
      </c>
      <c r="C28" s="33" t="s">
        <v>18</v>
      </c>
      <c r="D28" s="78" t="s">
        <v>507</v>
      </c>
      <c r="E28" s="25" t="s">
        <v>529</v>
      </c>
      <c r="F28" s="26">
        <v>44959</v>
      </c>
      <c r="G28" s="26">
        <v>45290</v>
      </c>
      <c r="H28" s="25">
        <v>100</v>
      </c>
      <c r="I28" s="25" t="s">
        <v>121</v>
      </c>
      <c r="J28" s="123">
        <v>0</v>
      </c>
      <c r="K28" s="48" t="s">
        <v>494</v>
      </c>
      <c r="L28" s="27">
        <v>5000000</v>
      </c>
      <c r="M28" s="25" t="s">
        <v>122</v>
      </c>
      <c r="N28" s="25" t="s">
        <v>124</v>
      </c>
      <c r="O28" s="25" t="s">
        <v>1204</v>
      </c>
      <c r="P28" s="121">
        <v>0</v>
      </c>
      <c r="Q28" s="2" t="s">
        <v>1225</v>
      </c>
    </row>
    <row r="29" spans="1:17" ht="45" customHeight="1" x14ac:dyDescent="0.25">
      <c r="A29" s="46" t="s">
        <v>17</v>
      </c>
      <c r="B29" s="33" t="s">
        <v>339</v>
      </c>
      <c r="C29" s="33" t="s">
        <v>18</v>
      </c>
      <c r="D29" s="78" t="s">
        <v>508</v>
      </c>
      <c r="E29" s="25" t="s">
        <v>529</v>
      </c>
      <c r="F29" s="26">
        <v>44959</v>
      </c>
      <c r="G29" s="26">
        <v>45290</v>
      </c>
      <c r="H29" s="25">
        <v>100</v>
      </c>
      <c r="I29" s="25" t="s">
        <v>121</v>
      </c>
      <c r="J29" s="123">
        <v>0</v>
      </c>
      <c r="K29" s="48" t="s">
        <v>494</v>
      </c>
      <c r="L29" s="27">
        <v>6000000</v>
      </c>
      <c r="M29" s="25" t="s">
        <v>122</v>
      </c>
      <c r="N29" s="25" t="s">
        <v>124</v>
      </c>
      <c r="O29" s="25" t="s">
        <v>1204</v>
      </c>
      <c r="P29" s="121">
        <v>0</v>
      </c>
      <c r="Q29" s="2" t="s">
        <v>1225</v>
      </c>
    </row>
    <row r="30" spans="1:17" ht="45" customHeight="1" x14ac:dyDescent="0.25">
      <c r="A30" s="46" t="s">
        <v>17</v>
      </c>
      <c r="B30" s="33" t="s">
        <v>339</v>
      </c>
      <c r="C30" s="33" t="s">
        <v>18</v>
      </c>
      <c r="D30" s="78" t="s">
        <v>509</v>
      </c>
      <c r="E30" s="25" t="s">
        <v>529</v>
      </c>
      <c r="F30" s="26">
        <v>44959</v>
      </c>
      <c r="G30" s="26">
        <v>45290</v>
      </c>
      <c r="H30" s="25">
        <v>100</v>
      </c>
      <c r="I30" s="25" t="s">
        <v>121</v>
      </c>
      <c r="J30" s="123">
        <v>0</v>
      </c>
      <c r="K30" s="48" t="s">
        <v>494</v>
      </c>
      <c r="L30" s="27">
        <v>5000000</v>
      </c>
      <c r="M30" s="25" t="s">
        <v>122</v>
      </c>
      <c r="N30" s="25" t="s">
        <v>124</v>
      </c>
      <c r="O30" s="25" t="s">
        <v>1204</v>
      </c>
      <c r="P30" s="121">
        <v>0</v>
      </c>
      <c r="Q30" s="2" t="s">
        <v>1225</v>
      </c>
    </row>
    <row r="31" spans="1:17" ht="45" customHeight="1" x14ac:dyDescent="0.25">
      <c r="A31" s="46" t="s">
        <v>17</v>
      </c>
      <c r="B31" s="33" t="s">
        <v>339</v>
      </c>
      <c r="C31" s="33" t="s">
        <v>18</v>
      </c>
      <c r="D31" s="78" t="s">
        <v>510</v>
      </c>
      <c r="E31" s="25" t="s">
        <v>529</v>
      </c>
      <c r="F31" s="26">
        <v>44959</v>
      </c>
      <c r="G31" s="26">
        <v>45290</v>
      </c>
      <c r="H31" s="25">
        <v>100</v>
      </c>
      <c r="I31" s="25" t="s">
        <v>121</v>
      </c>
      <c r="J31" s="123">
        <v>0</v>
      </c>
      <c r="K31" s="48" t="s">
        <v>494</v>
      </c>
      <c r="L31" s="27">
        <v>5000000</v>
      </c>
      <c r="M31" s="25" t="s">
        <v>122</v>
      </c>
      <c r="N31" s="25" t="s">
        <v>124</v>
      </c>
      <c r="O31" s="25" t="s">
        <v>1204</v>
      </c>
      <c r="P31" s="121">
        <v>0</v>
      </c>
      <c r="Q31" s="2" t="s">
        <v>1225</v>
      </c>
    </row>
    <row r="32" spans="1:17" ht="45" customHeight="1" x14ac:dyDescent="0.25">
      <c r="A32" s="46" t="s">
        <v>17</v>
      </c>
      <c r="B32" s="33" t="s">
        <v>339</v>
      </c>
      <c r="C32" s="33" t="s">
        <v>18</v>
      </c>
      <c r="D32" s="78" t="s">
        <v>511</v>
      </c>
      <c r="E32" s="25" t="s">
        <v>529</v>
      </c>
      <c r="F32" s="26">
        <v>44959</v>
      </c>
      <c r="G32" s="26">
        <v>45290</v>
      </c>
      <c r="H32" s="25">
        <v>100</v>
      </c>
      <c r="I32" s="25" t="s">
        <v>121</v>
      </c>
      <c r="J32" s="123">
        <v>0</v>
      </c>
      <c r="K32" s="48" t="s">
        <v>494</v>
      </c>
      <c r="L32" s="27">
        <v>5000000</v>
      </c>
      <c r="M32" s="25" t="s">
        <v>122</v>
      </c>
      <c r="N32" s="25" t="s">
        <v>124</v>
      </c>
      <c r="O32" s="25" t="s">
        <v>1204</v>
      </c>
      <c r="P32" s="121">
        <v>0</v>
      </c>
      <c r="Q32" s="2" t="s">
        <v>1225</v>
      </c>
    </row>
    <row r="33" spans="1:17" ht="45" customHeight="1" x14ac:dyDescent="0.25">
      <c r="A33" s="46" t="s">
        <v>17</v>
      </c>
      <c r="B33" s="33" t="s">
        <v>339</v>
      </c>
      <c r="C33" s="33" t="s">
        <v>18</v>
      </c>
      <c r="D33" s="78" t="s">
        <v>512</v>
      </c>
      <c r="E33" s="25" t="s">
        <v>529</v>
      </c>
      <c r="F33" s="26">
        <v>44959</v>
      </c>
      <c r="G33" s="26">
        <v>45290</v>
      </c>
      <c r="H33" s="25">
        <v>100</v>
      </c>
      <c r="I33" s="25" t="s">
        <v>121</v>
      </c>
      <c r="J33" s="123">
        <v>0</v>
      </c>
      <c r="K33" s="48" t="s">
        <v>494</v>
      </c>
      <c r="L33" s="27">
        <v>5000000</v>
      </c>
      <c r="M33" s="25" t="s">
        <v>122</v>
      </c>
      <c r="N33" s="25" t="s">
        <v>124</v>
      </c>
      <c r="O33" s="25" t="s">
        <v>1204</v>
      </c>
      <c r="P33" s="121">
        <v>0</v>
      </c>
      <c r="Q33" s="2" t="s">
        <v>1225</v>
      </c>
    </row>
    <row r="34" spans="1:17" ht="45" customHeight="1" x14ac:dyDescent="0.25">
      <c r="A34" s="46" t="s">
        <v>17</v>
      </c>
      <c r="B34" s="33" t="s">
        <v>339</v>
      </c>
      <c r="C34" s="33" t="s">
        <v>18</v>
      </c>
      <c r="D34" s="78" t="s">
        <v>513</v>
      </c>
      <c r="E34" s="25" t="s">
        <v>529</v>
      </c>
      <c r="F34" s="26">
        <v>44959</v>
      </c>
      <c r="G34" s="26">
        <v>45290</v>
      </c>
      <c r="H34" s="25">
        <v>100</v>
      </c>
      <c r="I34" s="25" t="s">
        <v>121</v>
      </c>
      <c r="J34" s="123">
        <v>0</v>
      </c>
      <c r="K34" s="48" t="s">
        <v>494</v>
      </c>
      <c r="L34" s="27">
        <v>5000000</v>
      </c>
      <c r="M34" s="25" t="s">
        <v>122</v>
      </c>
      <c r="N34" s="25" t="s">
        <v>124</v>
      </c>
      <c r="O34" s="25" t="s">
        <v>1204</v>
      </c>
      <c r="P34" s="121">
        <v>0</v>
      </c>
      <c r="Q34" s="2" t="s">
        <v>1225</v>
      </c>
    </row>
    <row r="35" spans="1:17" ht="45" customHeight="1" x14ac:dyDescent="0.25">
      <c r="A35" s="46" t="s">
        <v>17</v>
      </c>
      <c r="B35" s="33" t="s">
        <v>339</v>
      </c>
      <c r="C35" s="33" t="s">
        <v>18</v>
      </c>
      <c r="D35" s="78" t="s">
        <v>514</v>
      </c>
      <c r="E35" s="25" t="s">
        <v>529</v>
      </c>
      <c r="F35" s="26">
        <v>44959</v>
      </c>
      <c r="G35" s="26">
        <v>45290</v>
      </c>
      <c r="H35" s="25">
        <v>100</v>
      </c>
      <c r="I35" s="25" t="s">
        <v>121</v>
      </c>
      <c r="J35" s="123">
        <v>0</v>
      </c>
      <c r="K35" s="48" t="s">
        <v>494</v>
      </c>
      <c r="L35" s="27">
        <v>4000000</v>
      </c>
      <c r="M35" s="25" t="s">
        <v>122</v>
      </c>
      <c r="N35" s="25" t="s">
        <v>1243</v>
      </c>
      <c r="O35" s="25" t="s">
        <v>1204</v>
      </c>
      <c r="P35" s="121">
        <v>0</v>
      </c>
    </row>
    <row r="36" spans="1:17" ht="45" customHeight="1" x14ac:dyDescent="0.25">
      <c r="A36" s="46" t="s">
        <v>17</v>
      </c>
      <c r="B36" s="33" t="s">
        <v>339</v>
      </c>
      <c r="C36" s="33" t="s">
        <v>18</v>
      </c>
      <c r="D36" s="78" t="s">
        <v>515</v>
      </c>
      <c r="E36" s="25" t="s">
        <v>529</v>
      </c>
      <c r="F36" s="26">
        <v>44959</v>
      </c>
      <c r="G36" s="26">
        <v>45290</v>
      </c>
      <c r="H36" s="25">
        <v>100</v>
      </c>
      <c r="I36" s="25" t="s">
        <v>121</v>
      </c>
      <c r="J36" s="123">
        <v>0</v>
      </c>
      <c r="K36" s="48" t="s">
        <v>494</v>
      </c>
      <c r="L36" s="27">
        <v>4000000</v>
      </c>
      <c r="M36" s="25" t="s">
        <v>122</v>
      </c>
      <c r="N36" s="25" t="s">
        <v>1243</v>
      </c>
      <c r="O36" s="25" t="s">
        <v>1204</v>
      </c>
      <c r="P36" s="121">
        <v>0</v>
      </c>
    </row>
    <row r="37" spans="1:17" ht="45" customHeight="1" x14ac:dyDescent="0.25">
      <c r="A37" s="46" t="s">
        <v>17</v>
      </c>
      <c r="B37" s="33" t="s">
        <v>339</v>
      </c>
      <c r="C37" s="33" t="s">
        <v>18</v>
      </c>
      <c r="D37" s="78" t="s">
        <v>516</v>
      </c>
      <c r="E37" s="25" t="s">
        <v>529</v>
      </c>
      <c r="F37" s="26">
        <v>44959</v>
      </c>
      <c r="G37" s="26">
        <v>45290</v>
      </c>
      <c r="H37" s="25">
        <v>100</v>
      </c>
      <c r="I37" s="25" t="s">
        <v>121</v>
      </c>
      <c r="J37" s="123">
        <v>0</v>
      </c>
      <c r="K37" s="48" t="s">
        <v>494</v>
      </c>
      <c r="L37" s="27">
        <v>4000000</v>
      </c>
      <c r="M37" s="25" t="s">
        <v>122</v>
      </c>
      <c r="N37" s="25" t="s">
        <v>124</v>
      </c>
      <c r="O37" s="25" t="s">
        <v>1204</v>
      </c>
      <c r="P37" s="121">
        <v>0</v>
      </c>
      <c r="Q37" s="2" t="s">
        <v>1225</v>
      </c>
    </row>
    <row r="38" spans="1:17" ht="45" customHeight="1" x14ac:dyDescent="0.25">
      <c r="A38" s="46" t="s">
        <v>17</v>
      </c>
      <c r="B38" s="33" t="s">
        <v>339</v>
      </c>
      <c r="C38" s="33" t="s">
        <v>18</v>
      </c>
      <c r="D38" s="78" t="s">
        <v>517</v>
      </c>
      <c r="E38" s="25" t="s">
        <v>529</v>
      </c>
      <c r="F38" s="26">
        <v>44959</v>
      </c>
      <c r="G38" s="26">
        <v>45290</v>
      </c>
      <c r="H38" s="25">
        <v>100</v>
      </c>
      <c r="I38" s="25" t="s">
        <v>121</v>
      </c>
      <c r="J38" s="123">
        <v>0</v>
      </c>
      <c r="K38" s="48" t="s">
        <v>494</v>
      </c>
      <c r="L38" s="27">
        <v>4000000</v>
      </c>
      <c r="M38" s="25" t="s">
        <v>122</v>
      </c>
      <c r="N38" s="25" t="s">
        <v>124</v>
      </c>
      <c r="O38" s="25" t="s">
        <v>1204</v>
      </c>
      <c r="P38" s="121">
        <v>0</v>
      </c>
      <c r="Q38" s="2" t="s">
        <v>1225</v>
      </c>
    </row>
    <row r="39" spans="1:17" ht="45" customHeight="1" x14ac:dyDescent="0.25">
      <c r="A39" s="46" t="s">
        <v>17</v>
      </c>
      <c r="B39" s="33" t="s">
        <v>339</v>
      </c>
      <c r="C39" s="33" t="s">
        <v>18</v>
      </c>
      <c r="D39" s="78" t="s">
        <v>518</v>
      </c>
      <c r="E39" s="25" t="s">
        <v>529</v>
      </c>
      <c r="F39" s="26">
        <v>44959</v>
      </c>
      <c r="G39" s="26">
        <v>45290</v>
      </c>
      <c r="H39" s="25">
        <v>100</v>
      </c>
      <c r="I39" s="25" t="s">
        <v>121</v>
      </c>
      <c r="J39" s="123">
        <v>0</v>
      </c>
      <c r="K39" s="48" t="s">
        <v>494</v>
      </c>
      <c r="L39" s="27">
        <v>4000000</v>
      </c>
      <c r="M39" s="25" t="s">
        <v>122</v>
      </c>
      <c r="N39" s="25" t="s">
        <v>1243</v>
      </c>
      <c r="O39" s="25" t="s">
        <v>1204</v>
      </c>
      <c r="P39" s="121">
        <v>0</v>
      </c>
    </row>
    <row r="40" spans="1:17" ht="45" customHeight="1" x14ac:dyDescent="0.25">
      <c r="A40" s="46" t="s">
        <v>17</v>
      </c>
      <c r="B40" s="33" t="s">
        <v>339</v>
      </c>
      <c r="C40" s="33" t="s">
        <v>18</v>
      </c>
      <c r="D40" s="78" t="s">
        <v>518</v>
      </c>
      <c r="E40" s="25" t="s">
        <v>529</v>
      </c>
      <c r="F40" s="26">
        <v>44959</v>
      </c>
      <c r="G40" s="26">
        <v>45290</v>
      </c>
      <c r="H40" s="25">
        <v>100</v>
      </c>
      <c r="I40" s="25" t="s">
        <v>121</v>
      </c>
      <c r="J40" s="123">
        <v>0</v>
      </c>
      <c r="K40" s="48" t="s">
        <v>494</v>
      </c>
      <c r="L40" s="27">
        <v>4000000</v>
      </c>
      <c r="M40" s="25" t="s">
        <v>122</v>
      </c>
      <c r="N40" s="25" t="s">
        <v>1243</v>
      </c>
      <c r="O40" s="25" t="s">
        <v>1204</v>
      </c>
      <c r="P40" s="121">
        <v>0</v>
      </c>
    </row>
    <row r="41" spans="1:17" ht="45" customHeight="1" x14ac:dyDescent="0.25">
      <c r="A41" s="46" t="s">
        <v>17</v>
      </c>
      <c r="B41" s="33" t="s">
        <v>339</v>
      </c>
      <c r="C41" s="33" t="s">
        <v>18</v>
      </c>
      <c r="D41" s="78" t="s">
        <v>519</v>
      </c>
      <c r="E41" s="25" t="s">
        <v>529</v>
      </c>
      <c r="F41" s="26">
        <v>44959</v>
      </c>
      <c r="G41" s="26">
        <v>45290</v>
      </c>
      <c r="H41" s="25">
        <v>100</v>
      </c>
      <c r="I41" s="25" t="s">
        <v>121</v>
      </c>
      <c r="J41" s="123">
        <v>0</v>
      </c>
      <c r="K41" s="48" t="s">
        <v>494</v>
      </c>
      <c r="L41" s="27">
        <v>4000000</v>
      </c>
      <c r="M41" s="25" t="s">
        <v>122</v>
      </c>
      <c r="N41" s="25" t="s">
        <v>1243</v>
      </c>
      <c r="O41" s="25" t="s">
        <v>1204</v>
      </c>
      <c r="P41" s="121">
        <v>0</v>
      </c>
    </row>
    <row r="42" spans="1:17" ht="45" customHeight="1" x14ac:dyDescent="0.25">
      <c r="A42" s="46" t="s">
        <v>17</v>
      </c>
      <c r="B42" s="33" t="s">
        <v>339</v>
      </c>
      <c r="C42" s="33" t="s">
        <v>18</v>
      </c>
      <c r="D42" s="78" t="s">
        <v>520</v>
      </c>
      <c r="E42" s="25" t="s">
        <v>529</v>
      </c>
      <c r="F42" s="26">
        <v>44959</v>
      </c>
      <c r="G42" s="26">
        <v>45290</v>
      </c>
      <c r="H42" s="25">
        <v>100</v>
      </c>
      <c r="I42" s="25" t="s">
        <v>121</v>
      </c>
      <c r="J42" s="123">
        <v>0</v>
      </c>
      <c r="K42" s="48" t="s">
        <v>494</v>
      </c>
      <c r="L42" s="27">
        <v>4000000</v>
      </c>
      <c r="M42" s="25" t="s">
        <v>122</v>
      </c>
      <c r="N42" s="25" t="s">
        <v>1243</v>
      </c>
      <c r="O42" s="25" t="s">
        <v>1204</v>
      </c>
      <c r="P42" s="121">
        <v>0</v>
      </c>
    </row>
    <row r="43" spans="1:17" ht="45" customHeight="1" x14ac:dyDescent="0.25">
      <c r="A43" s="46" t="s">
        <v>17</v>
      </c>
      <c r="B43" s="33" t="s">
        <v>339</v>
      </c>
      <c r="C43" s="33" t="s">
        <v>18</v>
      </c>
      <c r="D43" s="78" t="s">
        <v>521</v>
      </c>
      <c r="E43" s="25" t="s">
        <v>529</v>
      </c>
      <c r="F43" s="26">
        <v>44959</v>
      </c>
      <c r="G43" s="26">
        <v>45290</v>
      </c>
      <c r="H43" s="25">
        <v>100</v>
      </c>
      <c r="I43" s="25" t="s">
        <v>121</v>
      </c>
      <c r="J43" s="123">
        <v>0</v>
      </c>
      <c r="K43" s="48" t="s">
        <v>526</v>
      </c>
      <c r="L43" s="27">
        <v>30000000</v>
      </c>
      <c r="M43" s="25" t="s">
        <v>122</v>
      </c>
      <c r="N43" s="25" t="s">
        <v>1243</v>
      </c>
      <c r="O43" s="25" t="s">
        <v>1204</v>
      </c>
      <c r="P43" s="121">
        <v>0</v>
      </c>
    </row>
    <row r="44" spans="1:17" ht="45" customHeight="1" x14ac:dyDescent="0.25">
      <c r="A44" s="46" t="s">
        <v>17</v>
      </c>
      <c r="B44" s="33" t="s">
        <v>339</v>
      </c>
      <c r="C44" s="33" t="s">
        <v>18</v>
      </c>
      <c r="D44" s="78" t="s">
        <v>522</v>
      </c>
      <c r="E44" s="25" t="s">
        <v>529</v>
      </c>
      <c r="F44" s="26">
        <v>44959</v>
      </c>
      <c r="G44" s="26">
        <v>45290</v>
      </c>
      <c r="H44" s="25">
        <v>100</v>
      </c>
      <c r="I44" s="25" t="s">
        <v>121</v>
      </c>
      <c r="J44" s="123">
        <v>0</v>
      </c>
      <c r="K44" s="48" t="s">
        <v>526</v>
      </c>
      <c r="L44" s="27">
        <v>50000000</v>
      </c>
      <c r="M44" s="25" t="s">
        <v>122</v>
      </c>
      <c r="N44" s="25" t="s">
        <v>1243</v>
      </c>
      <c r="O44" s="25" t="s">
        <v>1204</v>
      </c>
      <c r="P44" s="121">
        <v>0</v>
      </c>
    </row>
    <row r="45" spans="1:17" ht="45" customHeight="1" x14ac:dyDescent="0.25">
      <c r="A45" s="46" t="s">
        <v>17</v>
      </c>
      <c r="B45" s="33" t="s">
        <v>339</v>
      </c>
      <c r="C45" s="33" t="s">
        <v>18</v>
      </c>
      <c r="D45" s="78" t="s">
        <v>523</v>
      </c>
      <c r="E45" s="25" t="s">
        <v>529</v>
      </c>
      <c r="F45" s="26">
        <v>44959</v>
      </c>
      <c r="G45" s="26">
        <v>45290</v>
      </c>
      <c r="H45" s="25">
        <v>100</v>
      </c>
      <c r="I45" s="25" t="s">
        <v>121</v>
      </c>
      <c r="J45" s="123">
        <v>0</v>
      </c>
      <c r="K45" s="49" t="s">
        <v>527</v>
      </c>
      <c r="L45" s="27">
        <v>50000000</v>
      </c>
      <c r="M45" s="25" t="s">
        <v>122</v>
      </c>
      <c r="N45" s="25" t="s">
        <v>1243</v>
      </c>
      <c r="O45" s="25" t="s">
        <v>1204</v>
      </c>
      <c r="P45" s="121">
        <v>0</v>
      </c>
    </row>
    <row r="46" spans="1:17" ht="45" customHeight="1" x14ac:dyDescent="0.25">
      <c r="A46" s="46" t="s">
        <v>17</v>
      </c>
      <c r="B46" s="33" t="s">
        <v>339</v>
      </c>
      <c r="C46" s="33" t="s">
        <v>18</v>
      </c>
      <c r="D46" s="78" t="s">
        <v>524</v>
      </c>
      <c r="E46" s="25" t="s">
        <v>529</v>
      </c>
      <c r="F46" s="26">
        <v>44959</v>
      </c>
      <c r="G46" s="26">
        <v>45290</v>
      </c>
      <c r="H46" s="25">
        <v>100</v>
      </c>
      <c r="I46" s="25" t="s">
        <v>121</v>
      </c>
      <c r="J46" s="123">
        <v>0</v>
      </c>
      <c r="K46" s="49" t="s">
        <v>528</v>
      </c>
      <c r="L46" s="27">
        <v>20000000</v>
      </c>
      <c r="M46" s="25" t="s">
        <v>122</v>
      </c>
      <c r="N46" s="25" t="s">
        <v>1243</v>
      </c>
      <c r="O46" s="25" t="s">
        <v>1204</v>
      </c>
      <c r="P46" s="121">
        <v>0</v>
      </c>
    </row>
    <row r="47" spans="1:17" ht="45" customHeight="1" x14ac:dyDescent="0.25">
      <c r="A47" s="46" t="s">
        <v>17</v>
      </c>
      <c r="B47" s="33" t="s">
        <v>339</v>
      </c>
      <c r="C47" s="33" t="s">
        <v>18</v>
      </c>
      <c r="D47" s="78" t="s">
        <v>525</v>
      </c>
      <c r="E47" s="25" t="s">
        <v>529</v>
      </c>
      <c r="F47" s="26">
        <v>44959</v>
      </c>
      <c r="G47" s="26">
        <v>45290</v>
      </c>
      <c r="H47" s="25">
        <v>100</v>
      </c>
      <c r="I47" s="25" t="s">
        <v>121</v>
      </c>
      <c r="J47" s="123">
        <v>0</v>
      </c>
      <c r="K47" s="48" t="s">
        <v>527</v>
      </c>
      <c r="L47" s="27">
        <v>10000000</v>
      </c>
      <c r="M47" s="25" t="s">
        <v>122</v>
      </c>
      <c r="N47" s="25" t="s">
        <v>1243</v>
      </c>
      <c r="O47" s="25" t="s">
        <v>1204</v>
      </c>
      <c r="P47" s="121">
        <v>0</v>
      </c>
    </row>
    <row r="48" spans="1:17" ht="45" customHeight="1" x14ac:dyDescent="0.25">
      <c r="A48" s="50" t="s">
        <v>20</v>
      </c>
      <c r="B48" s="33" t="s">
        <v>340</v>
      </c>
      <c r="C48" s="33" t="s">
        <v>21</v>
      </c>
      <c r="D48" s="75" t="s">
        <v>222</v>
      </c>
      <c r="E48" s="25" t="s">
        <v>107</v>
      </c>
      <c r="F48" s="26">
        <v>44959</v>
      </c>
      <c r="G48" s="26">
        <v>45290</v>
      </c>
      <c r="H48" s="25">
        <v>100</v>
      </c>
      <c r="I48" s="25" t="s">
        <v>121</v>
      </c>
      <c r="J48" s="157">
        <v>25</v>
      </c>
      <c r="K48" s="25" t="s">
        <v>223</v>
      </c>
      <c r="L48" s="27">
        <v>39145928.799999997</v>
      </c>
      <c r="M48" s="25" t="s">
        <v>122</v>
      </c>
      <c r="N48" s="25" t="s">
        <v>1243</v>
      </c>
      <c r="O48" s="25" t="s">
        <v>1144</v>
      </c>
      <c r="P48" s="121">
        <v>1</v>
      </c>
    </row>
    <row r="49" spans="1:17" ht="45" customHeight="1" x14ac:dyDescent="0.25">
      <c r="A49" s="50" t="s">
        <v>20</v>
      </c>
      <c r="B49" s="33" t="s">
        <v>340</v>
      </c>
      <c r="C49" s="33" t="s">
        <v>235</v>
      </c>
      <c r="D49" s="75" t="s">
        <v>234</v>
      </c>
      <c r="E49" s="25" t="s">
        <v>107</v>
      </c>
      <c r="F49" s="26">
        <v>44959</v>
      </c>
      <c r="G49" s="26">
        <v>45290</v>
      </c>
      <c r="H49" s="25">
        <v>100</v>
      </c>
      <c r="I49" s="25" t="s">
        <v>121</v>
      </c>
      <c r="J49" s="123">
        <v>20</v>
      </c>
      <c r="K49" s="25" t="s">
        <v>236</v>
      </c>
      <c r="L49" s="27">
        <v>80000000</v>
      </c>
      <c r="M49" s="25" t="s">
        <v>122</v>
      </c>
      <c r="N49" s="25" t="s">
        <v>1243</v>
      </c>
      <c r="O49" s="116" t="s">
        <v>899</v>
      </c>
      <c r="P49" s="121">
        <v>0</v>
      </c>
    </row>
    <row r="50" spans="1:17" ht="45" customHeight="1" x14ac:dyDescent="0.25">
      <c r="A50" s="50" t="s">
        <v>20</v>
      </c>
      <c r="B50" s="33" t="s">
        <v>340</v>
      </c>
      <c r="C50" s="20" t="s">
        <v>21</v>
      </c>
      <c r="D50" s="79" t="s">
        <v>237</v>
      </c>
      <c r="E50" s="25" t="s">
        <v>107</v>
      </c>
      <c r="F50" s="26">
        <v>44959</v>
      </c>
      <c r="G50" s="26">
        <v>45290</v>
      </c>
      <c r="H50" s="25">
        <v>100</v>
      </c>
      <c r="I50" s="25" t="s">
        <v>121</v>
      </c>
      <c r="J50" s="123">
        <v>50</v>
      </c>
      <c r="K50" s="20" t="s">
        <v>240</v>
      </c>
      <c r="L50" s="27">
        <v>50000000</v>
      </c>
      <c r="M50" s="25" t="s">
        <v>122</v>
      </c>
      <c r="N50" s="25" t="s">
        <v>1243</v>
      </c>
      <c r="O50" s="25" t="s">
        <v>900</v>
      </c>
      <c r="P50" s="121">
        <v>0</v>
      </c>
    </row>
    <row r="51" spans="1:17" ht="45" customHeight="1" x14ac:dyDescent="0.25">
      <c r="A51" s="50" t="s">
        <v>20</v>
      </c>
      <c r="B51" s="33" t="s">
        <v>340</v>
      </c>
      <c r="C51" s="20" t="s">
        <v>239</v>
      </c>
      <c r="D51" s="79" t="s">
        <v>238</v>
      </c>
      <c r="E51" s="25" t="s">
        <v>107</v>
      </c>
      <c r="F51" s="26">
        <v>44959</v>
      </c>
      <c r="G51" s="26">
        <v>45290</v>
      </c>
      <c r="H51" s="25">
        <v>100</v>
      </c>
      <c r="I51" s="25" t="s">
        <v>121</v>
      </c>
      <c r="J51" s="123">
        <v>80</v>
      </c>
      <c r="K51" s="20" t="s">
        <v>241</v>
      </c>
      <c r="L51" s="27" t="s">
        <v>106</v>
      </c>
      <c r="M51" s="25" t="s">
        <v>122</v>
      </c>
      <c r="N51" s="25" t="s">
        <v>1243</v>
      </c>
      <c r="O51" s="25" t="s">
        <v>898</v>
      </c>
      <c r="P51" s="121">
        <v>0</v>
      </c>
    </row>
    <row r="52" spans="1:17" ht="45" customHeight="1" x14ac:dyDescent="0.25">
      <c r="A52" s="50" t="s">
        <v>20</v>
      </c>
      <c r="B52" s="33" t="s">
        <v>340</v>
      </c>
      <c r="C52" s="18" t="s">
        <v>263</v>
      </c>
      <c r="D52" s="79" t="s">
        <v>787</v>
      </c>
      <c r="E52" s="25" t="s">
        <v>259</v>
      </c>
      <c r="F52" s="26">
        <v>44959</v>
      </c>
      <c r="G52" s="26">
        <v>45290</v>
      </c>
      <c r="H52" s="25">
        <v>100</v>
      </c>
      <c r="I52" s="25" t="s">
        <v>121</v>
      </c>
      <c r="J52" s="123">
        <v>25</v>
      </c>
      <c r="K52" s="20" t="s">
        <v>264</v>
      </c>
      <c r="L52" s="28">
        <v>1600000</v>
      </c>
      <c r="M52" s="25" t="s">
        <v>122</v>
      </c>
      <c r="N52" s="25" t="s">
        <v>1243</v>
      </c>
      <c r="O52" s="25" t="s">
        <v>788</v>
      </c>
      <c r="P52" s="121">
        <v>0</v>
      </c>
    </row>
    <row r="53" spans="1:17" ht="45" customHeight="1" x14ac:dyDescent="0.25">
      <c r="A53" s="50" t="s">
        <v>20</v>
      </c>
      <c r="B53" s="33" t="s">
        <v>340</v>
      </c>
      <c r="C53" s="18" t="s">
        <v>34</v>
      </c>
      <c r="D53" s="76" t="s">
        <v>290</v>
      </c>
      <c r="E53" s="25" t="s">
        <v>275</v>
      </c>
      <c r="F53" s="26">
        <v>44959</v>
      </c>
      <c r="G53" s="26">
        <v>45290</v>
      </c>
      <c r="H53" s="25">
        <v>100</v>
      </c>
      <c r="I53" s="25" t="s">
        <v>121</v>
      </c>
      <c r="J53" s="123">
        <v>25</v>
      </c>
      <c r="K53" s="20" t="s">
        <v>700</v>
      </c>
      <c r="L53" s="28">
        <v>1000000</v>
      </c>
      <c r="M53" s="25" t="s">
        <v>122</v>
      </c>
      <c r="N53" s="25" t="s">
        <v>1243</v>
      </c>
      <c r="O53" s="25" t="s">
        <v>1125</v>
      </c>
      <c r="P53" s="121">
        <v>0</v>
      </c>
    </row>
    <row r="54" spans="1:17" ht="45" customHeight="1" x14ac:dyDescent="0.25">
      <c r="A54" s="46" t="s">
        <v>22</v>
      </c>
      <c r="B54" s="34" t="s">
        <v>341</v>
      </c>
      <c r="C54" s="34" t="s">
        <v>23</v>
      </c>
      <c r="D54" s="75" t="s">
        <v>1230</v>
      </c>
      <c r="E54" s="25" t="s">
        <v>108</v>
      </c>
      <c r="F54" s="26">
        <v>44959</v>
      </c>
      <c r="G54" s="26">
        <v>45290</v>
      </c>
      <c r="H54" s="25">
        <v>100</v>
      </c>
      <c r="I54" s="25" t="s">
        <v>121</v>
      </c>
      <c r="J54" s="157">
        <v>0</v>
      </c>
      <c r="K54" s="25" t="s">
        <v>131</v>
      </c>
      <c r="L54" s="27">
        <v>0</v>
      </c>
      <c r="M54" s="25" t="s">
        <v>106</v>
      </c>
      <c r="N54" s="25" t="s">
        <v>124</v>
      </c>
      <c r="O54" s="25" t="s">
        <v>1150</v>
      </c>
      <c r="P54" s="121">
        <v>1</v>
      </c>
      <c r="Q54" s="2" t="s">
        <v>1225</v>
      </c>
    </row>
    <row r="55" spans="1:17" ht="45" customHeight="1" x14ac:dyDescent="0.25">
      <c r="A55" s="46" t="s">
        <v>22</v>
      </c>
      <c r="B55" s="116" t="s">
        <v>341</v>
      </c>
      <c r="C55" s="116" t="s">
        <v>126</v>
      </c>
      <c r="D55" s="75" t="s">
        <v>127</v>
      </c>
      <c r="E55" s="25" t="s">
        <v>108</v>
      </c>
      <c r="F55" s="26">
        <v>44959</v>
      </c>
      <c r="G55" s="26">
        <v>45290</v>
      </c>
      <c r="H55" s="25">
        <v>100</v>
      </c>
      <c r="I55" s="25" t="s">
        <v>121</v>
      </c>
      <c r="J55" s="123">
        <v>25</v>
      </c>
      <c r="K55" s="25" t="s">
        <v>132</v>
      </c>
      <c r="L55" s="27">
        <v>0</v>
      </c>
      <c r="M55" s="25"/>
      <c r="N55" s="25" t="s">
        <v>1243</v>
      </c>
      <c r="O55" s="25" t="s">
        <v>1206</v>
      </c>
      <c r="P55" s="121">
        <v>0</v>
      </c>
    </row>
    <row r="56" spans="1:17" ht="45" customHeight="1" x14ac:dyDescent="0.25">
      <c r="A56" s="46" t="s">
        <v>22</v>
      </c>
      <c r="B56" s="34" t="s">
        <v>341</v>
      </c>
      <c r="C56" s="34" t="s">
        <v>130</v>
      </c>
      <c r="D56" s="75" t="s">
        <v>128</v>
      </c>
      <c r="E56" s="25" t="s">
        <v>108</v>
      </c>
      <c r="F56" s="26">
        <v>44959</v>
      </c>
      <c r="G56" s="26">
        <v>45290</v>
      </c>
      <c r="H56" s="25">
        <v>100</v>
      </c>
      <c r="I56" s="25" t="s">
        <v>121</v>
      </c>
      <c r="J56" s="123">
        <v>25</v>
      </c>
      <c r="K56" s="25" t="s">
        <v>133</v>
      </c>
      <c r="L56" s="27">
        <v>0</v>
      </c>
      <c r="M56" s="25" t="s">
        <v>106</v>
      </c>
      <c r="N56" s="25" t="s">
        <v>1243</v>
      </c>
      <c r="O56" s="25" t="s">
        <v>1207</v>
      </c>
      <c r="P56" s="121">
        <v>0</v>
      </c>
    </row>
    <row r="57" spans="1:17" ht="45" customHeight="1" x14ac:dyDescent="0.25">
      <c r="A57" s="46" t="s">
        <v>22</v>
      </c>
      <c r="B57" s="34" t="s">
        <v>341</v>
      </c>
      <c r="C57" s="34" t="s">
        <v>156</v>
      </c>
      <c r="D57" s="74" t="s">
        <v>153</v>
      </c>
      <c r="E57" s="25" t="s">
        <v>155</v>
      </c>
      <c r="F57" s="26">
        <v>44959</v>
      </c>
      <c r="G57" s="26">
        <v>45290</v>
      </c>
      <c r="H57" s="25">
        <v>100</v>
      </c>
      <c r="I57" s="25" t="s">
        <v>121</v>
      </c>
      <c r="J57" s="123">
        <v>25</v>
      </c>
      <c r="K57" s="25" t="s">
        <v>154</v>
      </c>
      <c r="L57" s="27">
        <v>39853275</v>
      </c>
      <c r="M57" s="25" t="s">
        <v>106</v>
      </c>
      <c r="N57" s="25" t="s">
        <v>1243</v>
      </c>
      <c r="O57" s="25" t="s">
        <v>769</v>
      </c>
      <c r="P57" s="121">
        <v>0</v>
      </c>
    </row>
    <row r="58" spans="1:17" ht="45" customHeight="1" x14ac:dyDescent="0.25">
      <c r="A58" s="46" t="s">
        <v>22</v>
      </c>
      <c r="B58" s="34" t="s">
        <v>341</v>
      </c>
      <c r="C58" s="21" t="s">
        <v>212</v>
      </c>
      <c r="D58" s="74" t="s">
        <v>211</v>
      </c>
      <c r="E58" s="25" t="s">
        <v>155</v>
      </c>
      <c r="F58" s="26">
        <v>44959</v>
      </c>
      <c r="G58" s="26">
        <v>45290</v>
      </c>
      <c r="H58" s="25">
        <v>100</v>
      </c>
      <c r="I58" s="25" t="s">
        <v>121</v>
      </c>
      <c r="J58" s="123">
        <v>25</v>
      </c>
      <c r="K58" s="21" t="s">
        <v>212</v>
      </c>
      <c r="L58" s="27">
        <v>0</v>
      </c>
      <c r="M58" s="25" t="s">
        <v>106</v>
      </c>
      <c r="N58" s="25" t="s">
        <v>1243</v>
      </c>
      <c r="O58" s="25" t="s">
        <v>772</v>
      </c>
      <c r="P58" s="121">
        <v>0</v>
      </c>
    </row>
    <row r="59" spans="1:17" ht="45" customHeight="1" x14ac:dyDescent="0.25">
      <c r="A59" s="46" t="s">
        <v>22</v>
      </c>
      <c r="B59" s="34" t="s">
        <v>341</v>
      </c>
      <c r="C59" s="22" t="s">
        <v>213</v>
      </c>
      <c r="D59" s="74" t="s">
        <v>768</v>
      </c>
      <c r="E59" s="25" t="s">
        <v>155</v>
      </c>
      <c r="F59" s="26">
        <v>44959</v>
      </c>
      <c r="G59" s="26">
        <v>45290</v>
      </c>
      <c r="H59" s="25">
        <v>100</v>
      </c>
      <c r="I59" s="25" t="s">
        <v>121</v>
      </c>
      <c r="J59" s="123">
        <v>25</v>
      </c>
      <c r="K59" s="22" t="s">
        <v>213</v>
      </c>
      <c r="L59" s="27">
        <v>0</v>
      </c>
      <c r="M59" s="25" t="s">
        <v>106</v>
      </c>
      <c r="N59" s="25" t="s">
        <v>1243</v>
      </c>
      <c r="O59" s="25" t="s">
        <v>770</v>
      </c>
      <c r="P59" s="121">
        <v>0</v>
      </c>
    </row>
    <row r="60" spans="1:17" ht="45" customHeight="1" x14ac:dyDescent="0.25">
      <c r="A60" s="46" t="s">
        <v>22</v>
      </c>
      <c r="B60" s="34" t="s">
        <v>341</v>
      </c>
      <c r="C60" s="22" t="s">
        <v>213</v>
      </c>
      <c r="D60" s="74" t="s">
        <v>214</v>
      </c>
      <c r="E60" s="25" t="s">
        <v>155</v>
      </c>
      <c r="F60" s="26">
        <v>44959</v>
      </c>
      <c r="G60" s="26">
        <v>45290</v>
      </c>
      <c r="H60" s="25">
        <v>100</v>
      </c>
      <c r="I60" s="25" t="s">
        <v>121</v>
      </c>
      <c r="J60" s="123">
        <v>25</v>
      </c>
      <c r="K60" s="21" t="s">
        <v>215</v>
      </c>
      <c r="L60" s="27">
        <v>0</v>
      </c>
      <c r="M60" s="25" t="s">
        <v>106</v>
      </c>
      <c r="N60" s="25" t="s">
        <v>1243</v>
      </c>
      <c r="O60" s="25" t="s">
        <v>771</v>
      </c>
      <c r="P60" s="121">
        <v>0</v>
      </c>
    </row>
    <row r="61" spans="1:17" ht="45" customHeight="1" x14ac:dyDescent="0.25">
      <c r="A61" s="46" t="s">
        <v>22</v>
      </c>
      <c r="B61" s="34" t="s">
        <v>341</v>
      </c>
      <c r="C61" s="22" t="s">
        <v>188</v>
      </c>
      <c r="D61" s="75" t="s">
        <v>722</v>
      </c>
      <c r="E61" s="25" t="s">
        <v>195</v>
      </c>
      <c r="F61" s="26">
        <v>44959</v>
      </c>
      <c r="G61" s="26">
        <v>45290</v>
      </c>
      <c r="H61" s="25">
        <v>100</v>
      </c>
      <c r="I61" s="25" t="s">
        <v>121</v>
      </c>
      <c r="J61" s="123">
        <v>25</v>
      </c>
      <c r="K61" s="22" t="s">
        <v>188</v>
      </c>
      <c r="L61" s="23">
        <v>1500000</v>
      </c>
      <c r="M61" s="25" t="s">
        <v>106</v>
      </c>
      <c r="N61" s="25" t="s">
        <v>124</v>
      </c>
      <c r="O61" s="25" t="s">
        <v>723</v>
      </c>
      <c r="P61" s="121">
        <v>0</v>
      </c>
      <c r="Q61" s="2">
        <v>4</v>
      </c>
    </row>
    <row r="62" spans="1:17" ht="45" customHeight="1" x14ac:dyDescent="0.25">
      <c r="A62" s="46" t="s">
        <v>22</v>
      </c>
      <c r="B62" s="34" t="s">
        <v>341</v>
      </c>
      <c r="C62" s="22" t="s">
        <v>189</v>
      </c>
      <c r="D62" s="75" t="s">
        <v>184</v>
      </c>
      <c r="E62" s="25" t="s">
        <v>195</v>
      </c>
      <c r="F62" s="26">
        <v>44959</v>
      </c>
      <c r="G62" s="26">
        <v>45290</v>
      </c>
      <c r="H62" s="25">
        <v>100</v>
      </c>
      <c r="I62" s="25" t="s">
        <v>121</v>
      </c>
      <c r="J62" s="123">
        <v>0</v>
      </c>
      <c r="K62" s="22" t="s">
        <v>189</v>
      </c>
      <c r="L62" s="23">
        <v>2200000</v>
      </c>
      <c r="M62" s="25" t="s">
        <v>106</v>
      </c>
      <c r="N62" s="25" t="s">
        <v>124</v>
      </c>
      <c r="O62" s="25" t="s">
        <v>724</v>
      </c>
      <c r="P62" s="121">
        <v>0</v>
      </c>
      <c r="Q62" s="2" t="s">
        <v>1225</v>
      </c>
    </row>
    <row r="63" spans="1:17" ht="45" customHeight="1" x14ac:dyDescent="0.25">
      <c r="A63" s="46" t="s">
        <v>22</v>
      </c>
      <c r="B63" s="34" t="s">
        <v>341</v>
      </c>
      <c r="C63" s="22" t="s">
        <v>194</v>
      </c>
      <c r="D63" s="75" t="s">
        <v>185</v>
      </c>
      <c r="E63" s="25" t="s">
        <v>195</v>
      </c>
      <c r="F63" s="26">
        <v>44959</v>
      </c>
      <c r="G63" s="26">
        <v>45290</v>
      </c>
      <c r="H63" s="25">
        <v>100</v>
      </c>
      <c r="I63" s="25" t="s">
        <v>121</v>
      </c>
      <c r="J63" s="123">
        <v>0</v>
      </c>
      <c r="K63" s="22" t="s">
        <v>190</v>
      </c>
      <c r="L63" s="23">
        <v>8000000</v>
      </c>
      <c r="M63" s="25" t="s">
        <v>106</v>
      </c>
      <c r="N63" s="25" t="s">
        <v>1243</v>
      </c>
      <c r="O63" s="25" t="s">
        <v>1121</v>
      </c>
      <c r="P63" s="121">
        <v>0</v>
      </c>
    </row>
    <row r="64" spans="1:17" ht="45" customHeight="1" x14ac:dyDescent="0.25">
      <c r="A64" s="46" t="s">
        <v>22</v>
      </c>
      <c r="B64" s="34" t="s">
        <v>341</v>
      </c>
      <c r="C64" s="22" t="s">
        <v>193</v>
      </c>
      <c r="D64" s="75" t="s">
        <v>186</v>
      </c>
      <c r="E64" s="25" t="s">
        <v>195</v>
      </c>
      <c r="F64" s="26">
        <v>44959</v>
      </c>
      <c r="G64" s="26">
        <v>45290</v>
      </c>
      <c r="H64" s="25">
        <v>100</v>
      </c>
      <c r="I64" s="25" t="s">
        <v>121</v>
      </c>
      <c r="J64" s="123">
        <v>0</v>
      </c>
      <c r="K64" s="22" t="s">
        <v>191</v>
      </c>
      <c r="L64" s="23">
        <v>2000000</v>
      </c>
      <c r="M64" s="25" t="s">
        <v>106</v>
      </c>
      <c r="N64" s="25" t="s">
        <v>124</v>
      </c>
      <c r="O64" s="25" t="s">
        <v>725</v>
      </c>
      <c r="P64" s="121">
        <v>0</v>
      </c>
      <c r="Q64" s="2" t="s">
        <v>1225</v>
      </c>
    </row>
    <row r="65" spans="1:17" ht="45" customHeight="1" x14ac:dyDescent="0.25">
      <c r="A65" s="46" t="s">
        <v>22</v>
      </c>
      <c r="B65" s="105" t="s">
        <v>341</v>
      </c>
      <c r="C65" s="22" t="s">
        <v>734</v>
      </c>
      <c r="D65" s="75" t="s">
        <v>729</v>
      </c>
      <c r="E65" s="25" t="s">
        <v>195</v>
      </c>
      <c r="F65" s="26">
        <v>44959</v>
      </c>
      <c r="G65" s="26">
        <v>45290</v>
      </c>
      <c r="H65" s="25">
        <v>100</v>
      </c>
      <c r="I65" s="25" t="s">
        <v>121</v>
      </c>
      <c r="J65" s="123">
        <v>25</v>
      </c>
      <c r="K65" s="22" t="s">
        <v>732</v>
      </c>
      <c r="L65" s="23">
        <v>0</v>
      </c>
      <c r="M65" s="25" t="s">
        <v>106</v>
      </c>
      <c r="N65" s="25" t="s">
        <v>1243</v>
      </c>
      <c r="O65" s="25" t="s">
        <v>736</v>
      </c>
      <c r="P65" s="121">
        <v>0</v>
      </c>
    </row>
    <row r="66" spans="1:17" ht="45" customHeight="1" x14ac:dyDescent="0.25">
      <c r="A66" s="46" t="s">
        <v>22</v>
      </c>
      <c r="B66" s="105" t="s">
        <v>341</v>
      </c>
      <c r="C66" s="22" t="s">
        <v>735</v>
      </c>
      <c r="D66" s="75" t="s">
        <v>728</v>
      </c>
      <c r="E66" s="25" t="s">
        <v>195</v>
      </c>
      <c r="F66" s="26">
        <v>44959</v>
      </c>
      <c r="G66" s="26">
        <v>45290</v>
      </c>
      <c r="H66" s="25">
        <v>100</v>
      </c>
      <c r="I66" s="25" t="s">
        <v>121</v>
      </c>
      <c r="J66" s="123">
        <v>25</v>
      </c>
      <c r="K66" s="22" t="s">
        <v>733</v>
      </c>
      <c r="L66" s="23">
        <v>0</v>
      </c>
      <c r="M66" s="25" t="s">
        <v>106</v>
      </c>
      <c r="N66" s="25" t="s">
        <v>1243</v>
      </c>
      <c r="O66" s="25" t="s">
        <v>730</v>
      </c>
      <c r="P66" s="121">
        <v>0</v>
      </c>
    </row>
    <row r="67" spans="1:17" ht="45" customHeight="1" x14ac:dyDescent="0.25">
      <c r="A67" s="46" t="s">
        <v>22</v>
      </c>
      <c r="B67" s="105" t="s">
        <v>341</v>
      </c>
      <c r="C67" s="22" t="s">
        <v>727</v>
      </c>
      <c r="D67" s="75" t="s">
        <v>726</v>
      </c>
      <c r="E67" s="25" t="s">
        <v>195</v>
      </c>
      <c r="F67" s="26">
        <v>44959</v>
      </c>
      <c r="G67" s="26">
        <v>45290</v>
      </c>
      <c r="H67" s="25">
        <v>100</v>
      </c>
      <c r="I67" s="25" t="s">
        <v>121</v>
      </c>
      <c r="J67" s="123">
        <v>70</v>
      </c>
      <c r="K67" s="22" t="s">
        <v>731</v>
      </c>
      <c r="L67" s="23">
        <v>0</v>
      </c>
      <c r="M67" s="25" t="s">
        <v>106</v>
      </c>
      <c r="N67" s="25" t="s">
        <v>1243</v>
      </c>
      <c r="O67" s="25" t="s">
        <v>737</v>
      </c>
      <c r="P67" s="121">
        <v>0</v>
      </c>
    </row>
    <row r="68" spans="1:17" ht="45" customHeight="1" x14ac:dyDescent="0.25">
      <c r="A68" s="46" t="s">
        <v>22</v>
      </c>
      <c r="B68" s="34" t="s">
        <v>341</v>
      </c>
      <c r="C68" s="22" t="s">
        <v>192</v>
      </c>
      <c r="D68" s="75" t="s">
        <v>187</v>
      </c>
      <c r="E68" s="25" t="s">
        <v>195</v>
      </c>
      <c r="F68" s="26">
        <v>44959</v>
      </c>
      <c r="G68" s="26">
        <v>45290</v>
      </c>
      <c r="H68" s="25">
        <v>100</v>
      </c>
      <c r="I68" s="25" t="s">
        <v>121</v>
      </c>
      <c r="J68" s="123">
        <v>25</v>
      </c>
      <c r="K68" s="22" t="s">
        <v>192</v>
      </c>
      <c r="L68" s="23">
        <v>12000000</v>
      </c>
      <c r="M68" s="25" t="s">
        <v>106</v>
      </c>
      <c r="N68" s="25" t="s">
        <v>1243</v>
      </c>
      <c r="O68" s="25" t="s">
        <v>738</v>
      </c>
      <c r="P68" s="121">
        <v>0</v>
      </c>
    </row>
    <row r="69" spans="1:17" ht="73.5" customHeight="1" x14ac:dyDescent="0.25">
      <c r="A69" s="46" t="s">
        <v>22</v>
      </c>
      <c r="B69" s="34" t="s">
        <v>341</v>
      </c>
      <c r="C69" s="19" t="s">
        <v>207</v>
      </c>
      <c r="D69" s="74" t="s">
        <v>196</v>
      </c>
      <c r="E69" s="25" t="s">
        <v>701</v>
      </c>
      <c r="F69" s="26">
        <v>44959</v>
      </c>
      <c r="G69" s="26">
        <v>45290</v>
      </c>
      <c r="H69" s="25">
        <v>101</v>
      </c>
      <c r="I69" s="25" t="s">
        <v>121</v>
      </c>
      <c r="J69" s="123">
        <v>100</v>
      </c>
      <c r="K69" s="19" t="s">
        <v>201</v>
      </c>
      <c r="L69" s="27">
        <v>0</v>
      </c>
      <c r="M69" s="25" t="s">
        <v>106</v>
      </c>
      <c r="N69" s="25" t="s">
        <v>1243</v>
      </c>
      <c r="O69" s="25" t="s">
        <v>776</v>
      </c>
      <c r="P69" s="121">
        <v>0</v>
      </c>
    </row>
    <row r="70" spans="1:17" ht="60" customHeight="1" x14ac:dyDescent="0.25">
      <c r="A70" s="46" t="s">
        <v>22</v>
      </c>
      <c r="B70" s="34" t="s">
        <v>341</v>
      </c>
      <c r="C70" s="19" t="s">
        <v>208</v>
      </c>
      <c r="D70" s="74" t="s">
        <v>711</v>
      </c>
      <c r="E70" s="25" t="s">
        <v>701</v>
      </c>
      <c r="F70" s="26">
        <v>44959</v>
      </c>
      <c r="G70" s="26">
        <v>45290</v>
      </c>
      <c r="H70" s="25">
        <v>102</v>
      </c>
      <c r="I70" s="25" t="s">
        <v>121</v>
      </c>
      <c r="J70" s="123">
        <v>25</v>
      </c>
      <c r="K70" s="19" t="s">
        <v>202</v>
      </c>
      <c r="L70" s="27">
        <v>0</v>
      </c>
      <c r="M70" s="25" t="s">
        <v>106</v>
      </c>
      <c r="N70" s="25" t="s">
        <v>1243</v>
      </c>
      <c r="O70" s="25" t="s">
        <v>777</v>
      </c>
      <c r="P70" s="121">
        <v>0</v>
      </c>
    </row>
    <row r="71" spans="1:17" ht="45" customHeight="1" x14ac:dyDescent="0.25">
      <c r="A71" s="46" t="s">
        <v>22</v>
      </c>
      <c r="B71" s="34" t="s">
        <v>341</v>
      </c>
      <c r="C71" s="19" t="s">
        <v>203</v>
      </c>
      <c r="D71" s="74" t="s">
        <v>197</v>
      </c>
      <c r="E71" s="25" t="s">
        <v>701</v>
      </c>
      <c r="F71" s="26">
        <v>44959</v>
      </c>
      <c r="G71" s="26">
        <v>45290</v>
      </c>
      <c r="H71" s="25">
        <v>104</v>
      </c>
      <c r="I71" s="25" t="s">
        <v>121</v>
      </c>
      <c r="J71" s="123">
        <v>25</v>
      </c>
      <c r="K71" s="19" t="s">
        <v>203</v>
      </c>
      <c r="L71" s="27">
        <v>0</v>
      </c>
      <c r="M71" s="25" t="s">
        <v>106</v>
      </c>
      <c r="N71" s="25" t="s">
        <v>1243</v>
      </c>
      <c r="O71" s="25" t="s">
        <v>778</v>
      </c>
      <c r="P71" s="121">
        <v>0</v>
      </c>
    </row>
    <row r="72" spans="1:17" ht="45" customHeight="1" x14ac:dyDescent="0.25">
      <c r="A72" s="46" t="s">
        <v>22</v>
      </c>
      <c r="B72" s="34" t="s">
        <v>341</v>
      </c>
      <c r="C72" s="19" t="s">
        <v>204</v>
      </c>
      <c r="D72" s="74" t="s">
        <v>198</v>
      </c>
      <c r="E72" s="25" t="s">
        <v>701</v>
      </c>
      <c r="F72" s="26">
        <v>44959</v>
      </c>
      <c r="G72" s="26">
        <v>45290</v>
      </c>
      <c r="H72" s="25">
        <v>105</v>
      </c>
      <c r="I72" s="25" t="s">
        <v>121</v>
      </c>
      <c r="J72" s="123">
        <v>0</v>
      </c>
      <c r="K72" s="19" t="s">
        <v>204</v>
      </c>
      <c r="L72" s="27">
        <v>0</v>
      </c>
      <c r="M72" s="25" t="s">
        <v>106</v>
      </c>
      <c r="N72" s="25" t="s">
        <v>124</v>
      </c>
      <c r="O72" s="25" t="s">
        <v>779</v>
      </c>
      <c r="P72" s="121">
        <v>0</v>
      </c>
      <c r="Q72" s="2" t="s">
        <v>1225</v>
      </c>
    </row>
    <row r="73" spans="1:17" ht="33" customHeight="1" x14ac:dyDescent="0.25">
      <c r="A73" s="46" t="s">
        <v>22</v>
      </c>
      <c r="B73" s="34" t="s">
        <v>341</v>
      </c>
      <c r="C73" s="19" t="s">
        <v>205</v>
      </c>
      <c r="D73" s="74" t="s">
        <v>199</v>
      </c>
      <c r="E73" s="25" t="s">
        <v>701</v>
      </c>
      <c r="F73" s="26">
        <v>44959</v>
      </c>
      <c r="G73" s="26">
        <v>45290</v>
      </c>
      <c r="H73" s="25">
        <v>106</v>
      </c>
      <c r="I73" s="25" t="s">
        <v>121</v>
      </c>
      <c r="J73" s="123">
        <v>20</v>
      </c>
      <c r="K73" s="19" t="s">
        <v>205</v>
      </c>
      <c r="L73" s="27">
        <v>0</v>
      </c>
      <c r="M73" s="25" t="s">
        <v>106</v>
      </c>
      <c r="N73" s="25" t="s">
        <v>1243</v>
      </c>
      <c r="O73" s="25" t="s">
        <v>780</v>
      </c>
      <c r="P73" s="121">
        <v>0</v>
      </c>
    </row>
    <row r="74" spans="1:17" ht="27.75" customHeight="1" x14ac:dyDescent="0.25">
      <c r="A74" s="46" t="s">
        <v>22</v>
      </c>
      <c r="B74" s="34" t="s">
        <v>341</v>
      </c>
      <c r="C74" s="19" t="s">
        <v>206</v>
      </c>
      <c r="D74" s="74" t="s">
        <v>200</v>
      </c>
      <c r="E74" s="25" t="s">
        <v>701</v>
      </c>
      <c r="F74" s="26">
        <v>44959</v>
      </c>
      <c r="G74" s="26">
        <v>45290</v>
      </c>
      <c r="H74" s="25">
        <v>107</v>
      </c>
      <c r="I74" s="25" t="s">
        <v>121</v>
      </c>
      <c r="J74" s="123">
        <v>0</v>
      </c>
      <c r="K74" s="19" t="s">
        <v>206</v>
      </c>
      <c r="L74" s="27">
        <v>0</v>
      </c>
      <c r="M74" s="25" t="s">
        <v>106</v>
      </c>
      <c r="N74" s="25" t="s">
        <v>124</v>
      </c>
      <c r="O74" s="25" t="s">
        <v>781</v>
      </c>
      <c r="P74" s="121">
        <v>0</v>
      </c>
      <c r="Q74" s="2" t="s">
        <v>1225</v>
      </c>
    </row>
    <row r="75" spans="1:17" ht="45" customHeight="1" x14ac:dyDescent="0.25">
      <c r="A75" s="46" t="s">
        <v>22</v>
      </c>
      <c r="B75" s="72" t="s">
        <v>342</v>
      </c>
      <c r="C75" s="34" t="s">
        <v>24</v>
      </c>
      <c r="D75" s="75" t="s">
        <v>644</v>
      </c>
      <c r="E75" s="25" t="s">
        <v>108</v>
      </c>
      <c r="F75" s="26">
        <v>44959</v>
      </c>
      <c r="G75" s="26">
        <v>45290</v>
      </c>
      <c r="H75" s="25">
        <v>70</v>
      </c>
      <c r="I75" s="25" t="s">
        <v>121</v>
      </c>
      <c r="J75" s="157">
        <v>15</v>
      </c>
      <c r="K75" s="25" t="s">
        <v>135</v>
      </c>
      <c r="L75" s="27">
        <v>0</v>
      </c>
      <c r="M75" s="25" t="s">
        <v>106</v>
      </c>
      <c r="N75" s="25" t="s">
        <v>1243</v>
      </c>
      <c r="O75" s="25" t="s">
        <v>1205</v>
      </c>
      <c r="P75" s="121">
        <v>1</v>
      </c>
    </row>
    <row r="76" spans="1:17" ht="45" customHeight="1" x14ac:dyDescent="0.25">
      <c r="A76" s="46" t="s">
        <v>22</v>
      </c>
      <c r="B76" s="33" t="s">
        <v>342</v>
      </c>
      <c r="C76" s="34" t="s">
        <v>24</v>
      </c>
      <c r="D76" s="75" t="s">
        <v>134</v>
      </c>
      <c r="E76" s="25" t="s">
        <v>100</v>
      </c>
      <c r="F76" s="26">
        <v>44959</v>
      </c>
      <c r="G76" s="26">
        <v>45290</v>
      </c>
      <c r="H76" s="25">
        <v>100</v>
      </c>
      <c r="I76" s="25" t="s">
        <v>121</v>
      </c>
      <c r="J76" s="123">
        <v>20</v>
      </c>
      <c r="K76" s="25" t="s">
        <v>136</v>
      </c>
      <c r="L76" s="27">
        <v>0</v>
      </c>
      <c r="M76" s="25" t="s">
        <v>106</v>
      </c>
      <c r="N76" s="25" t="s">
        <v>124</v>
      </c>
      <c r="O76" s="112" t="s">
        <v>1208</v>
      </c>
      <c r="P76" s="121">
        <v>0</v>
      </c>
      <c r="Q76" s="2" t="s">
        <v>1225</v>
      </c>
    </row>
    <row r="77" spans="1:17" ht="45" customHeight="1" x14ac:dyDescent="0.25">
      <c r="A77" s="46" t="s">
        <v>22</v>
      </c>
      <c r="B77" s="34" t="s">
        <v>343</v>
      </c>
      <c r="C77" s="34" t="s">
        <v>25</v>
      </c>
      <c r="D77" s="75" t="s">
        <v>1137</v>
      </c>
      <c r="E77" s="25" t="s">
        <v>109</v>
      </c>
      <c r="F77" s="26">
        <v>44959</v>
      </c>
      <c r="G77" s="26">
        <v>45290</v>
      </c>
      <c r="H77" s="25">
        <v>89</v>
      </c>
      <c r="I77" s="25" t="s">
        <v>121</v>
      </c>
      <c r="J77" s="157">
        <v>25</v>
      </c>
      <c r="K77" s="25" t="s">
        <v>137</v>
      </c>
      <c r="L77" s="27">
        <v>0</v>
      </c>
      <c r="M77" s="25" t="s">
        <v>106</v>
      </c>
      <c r="N77" s="25" t="s">
        <v>1243</v>
      </c>
      <c r="O77" s="25" t="s">
        <v>1138</v>
      </c>
      <c r="P77" s="121">
        <v>1</v>
      </c>
    </row>
    <row r="78" spans="1:17" ht="45" customHeight="1" x14ac:dyDescent="0.25">
      <c r="A78" s="46" t="s">
        <v>22</v>
      </c>
      <c r="B78" s="34" t="s">
        <v>343</v>
      </c>
      <c r="C78" s="34" t="s">
        <v>25</v>
      </c>
      <c r="D78" s="74" t="s">
        <v>138</v>
      </c>
      <c r="E78" s="25" t="s">
        <v>109</v>
      </c>
      <c r="F78" s="26">
        <v>44959</v>
      </c>
      <c r="G78" s="26">
        <v>45290</v>
      </c>
      <c r="H78" s="25">
        <v>100</v>
      </c>
      <c r="I78" s="25" t="s">
        <v>121</v>
      </c>
      <c r="J78" s="123">
        <v>15</v>
      </c>
      <c r="K78" s="21" t="s">
        <v>139</v>
      </c>
      <c r="L78" s="27">
        <v>0</v>
      </c>
      <c r="M78" s="25" t="s">
        <v>122</v>
      </c>
      <c r="N78" s="25" t="s">
        <v>1243</v>
      </c>
      <c r="O78" s="25" t="s">
        <v>1209</v>
      </c>
      <c r="P78" s="121">
        <v>0</v>
      </c>
    </row>
    <row r="79" spans="1:17" ht="45" customHeight="1" x14ac:dyDescent="0.25">
      <c r="A79" s="46" t="s">
        <v>22</v>
      </c>
      <c r="B79" s="34" t="s">
        <v>344</v>
      </c>
      <c r="C79" s="34" t="s">
        <v>26</v>
      </c>
      <c r="D79" s="75" t="s">
        <v>613</v>
      </c>
      <c r="E79" s="25" t="s">
        <v>110</v>
      </c>
      <c r="F79" s="26">
        <v>44959</v>
      </c>
      <c r="G79" s="26">
        <v>45290</v>
      </c>
      <c r="H79" s="25">
        <v>100</v>
      </c>
      <c r="I79" s="25" t="s">
        <v>121</v>
      </c>
      <c r="J79" s="157">
        <v>20</v>
      </c>
      <c r="K79" s="25" t="s">
        <v>614</v>
      </c>
      <c r="L79" s="27">
        <v>0</v>
      </c>
      <c r="M79" s="25" t="s">
        <v>122</v>
      </c>
      <c r="N79" s="25" t="s">
        <v>1243</v>
      </c>
      <c r="O79" s="25" t="s">
        <v>1151</v>
      </c>
      <c r="P79" s="121">
        <v>1</v>
      </c>
    </row>
    <row r="80" spans="1:17" ht="45" customHeight="1" x14ac:dyDescent="0.25">
      <c r="A80" s="46" t="s">
        <v>22</v>
      </c>
      <c r="B80" s="33" t="s">
        <v>345</v>
      </c>
      <c r="C80" s="33" t="s">
        <v>27</v>
      </c>
      <c r="D80" s="75" t="s">
        <v>129</v>
      </c>
      <c r="E80" s="25" t="s">
        <v>108</v>
      </c>
      <c r="F80" s="26">
        <v>44959</v>
      </c>
      <c r="G80" s="26">
        <v>45290</v>
      </c>
      <c r="H80" s="25">
        <v>80</v>
      </c>
      <c r="I80" s="25" t="s">
        <v>121</v>
      </c>
      <c r="J80" s="157">
        <v>10</v>
      </c>
      <c r="K80" s="25" t="s">
        <v>615</v>
      </c>
      <c r="L80" s="27">
        <v>0</v>
      </c>
      <c r="M80" s="25" t="s">
        <v>122</v>
      </c>
      <c r="N80" s="25" t="s">
        <v>1243</v>
      </c>
      <c r="O80" s="25" t="s">
        <v>1152</v>
      </c>
      <c r="P80" s="121">
        <v>1</v>
      </c>
    </row>
    <row r="81" spans="1:16" ht="45" customHeight="1" x14ac:dyDescent="0.25">
      <c r="A81" s="46" t="s">
        <v>22</v>
      </c>
      <c r="B81" s="71" t="s">
        <v>346</v>
      </c>
      <c r="C81" s="33" t="s">
        <v>28</v>
      </c>
      <c r="D81" s="80" t="s">
        <v>544</v>
      </c>
      <c r="E81" s="25" t="s">
        <v>110</v>
      </c>
      <c r="F81" s="26">
        <v>44959</v>
      </c>
      <c r="G81" s="26">
        <v>45290</v>
      </c>
      <c r="H81" s="25">
        <v>100</v>
      </c>
      <c r="I81" s="25" t="s">
        <v>121</v>
      </c>
      <c r="J81" s="157">
        <v>25</v>
      </c>
      <c r="K81" s="54" t="s">
        <v>545</v>
      </c>
      <c r="L81" s="27">
        <v>200000000</v>
      </c>
      <c r="M81" s="25" t="s">
        <v>122</v>
      </c>
      <c r="N81" s="25" t="s">
        <v>1243</v>
      </c>
      <c r="O81" s="25" t="s">
        <v>1153</v>
      </c>
      <c r="P81" s="121">
        <v>1</v>
      </c>
    </row>
    <row r="82" spans="1:16" ht="45" customHeight="1" x14ac:dyDescent="0.25">
      <c r="A82" s="46" t="s">
        <v>22</v>
      </c>
      <c r="B82" s="71" t="s">
        <v>346</v>
      </c>
      <c r="C82" s="18" t="s">
        <v>266</v>
      </c>
      <c r="D82" s="80" t="s">
        <v>817</v>
      </c>
      <c r="E82" s="25" t="s">
        <v>110</v>
      </c>
      <c r="F82" s="26">
        <v>44959</v>
      </c>
      <c r="G82" s="26">
        <v>45290</v>
      </c>
      <c r="H82" s="25">
        <v>100</v>
      </c>
      <c r="I82" s="25" t="s">
        <v>121</v>
      </c>
      <c r="J82" s="123">
        <v>25</v>
      </c>
      <c r="K82" s="54" t="s">
        <v>546</v>
      </c>
      <c r="L82" s="27">
        <v>15000000</v>
      </c>
      <c r="M82" s="25" t="s">
        <v>122</v>
      </c>
      <c r="N82" s="25" t="s">
        <v>1243</v>
      </c>
      <c r="O82" s="25" t="s">
        <v>819</v>
      </c>
      <c r="P82" s="121">
        <v>0</v>
      </c>
    </row>
    <row r="83" spans="1:16" ht="45" customHeight="1" x14ac:dyDescent="0.25">
      <c r="A83" s="46" t="s">
        <v>29</v>
      </c>
      <c r="B83" s="34" t="s">
        <v>489</v>
      </c>
      <c r="C83" s="34" t="s">
        <v>30</v>
      </c>
      <c r="D83" s="81" t="s">
        <v>687</v>
      </c>
      <c r="E83" s="25" t="s">
        <v>488</v>
      </c>
      <c r="F83" s="26">
        <v>44959</v>
      </c>
      <c r="G83" s="26">
        <v>45290</v>
      </c>
      <c r="H83" s="25">
        <v>100</v>
      </c>
      <c r="I83" s="25" t="s">
        <v>121</v>
      </c>
      <c r="J83" s="157">
        <v>0</v>
      </c>
      <c r="K83" s="51" t="s">
        <v>418</v>
      </c>
      <c r="L83" s="27">
        <v>12000000</v>
      </c>
      <c r="M83" s="25" t="s">
        <v>122</v>
      </c>
      <c r="N83" s="25" t="s">
        <v>1243</v>
      </c>
      <c r="O83" s="25" t="s">
        <v>1139</v>
      </c>
      <c r="P83" s="121">
        <v>1</v>
      </c>
    </row>
    <row r="84" spans="1:16" ht="45" customHeight="1" x14ac:dyDescent="0.25">
      <c r="A84" s="46" t="s">
        <v>29</v>
      </c>
      <c r="B84" s="65" t="s">
        <v>489</v>
      </c>
      <c r="C84" s="65" t="s">
        <v>690</v>
      </c>
      <c r="D84" s="81" t="s">
        <v>689</v>
      </c>
      <c r="E84" s="25" t="s">
        <v>488</v>
      </c>
      <c r="F84" s="26">
        <v>44959</v>
      </c>
      <c r="G84" s="26">
        <v>45290</v>
      </c>
      <c r="H84" s="25">
        <v>100</v>
      </c>
      <c r="I84" s="25" t="s">
        <v>121</v>
      </c>
      <c r="J84" s="123">
        <v>0</v>
      </c>
      <c r="K84" s="51" t="s">
        <v>418</v>
      </c>
      <c r="L84" s="27">
        <v>12000000</v>
      </c>
      <c r="M84" s="25" t="s">
        <v>122</v>
      </c>
      <c r="N84" s="25" t="s">
        <v>1243</v>
      </c>
      <c r="O84" s="25" t="s">
        <v>1204</v>
      </c>
      <c r="P84" s="121">
        <v>0</v>
      </c>
    </row>
    <row r="85" spans="1:16" ht="45" customHeight="1" x14ac:dyDescent="0.25">
      <c r="A85" s="46" t="s">
        <v>29</v>
      </c>
      <c r="B85" s="65" t="s">
        <v>489</v>
      </c>
      <c r="C85" s="65" t="s">
        <v>30</v>
      </c>
      <c r="D85" s="78" t="s">
        <v>490</v>
      </c>
      <c r="E85" s="25" t="s">
        <v>488</v>
      </c>
      <c r="F85" s="26">
        <v>44959</v>
      </c>
      <c r="G85" s="26">
        <v>45290</v>
      </c>
      <c r="H85" s="25">
        <v>100</v>
      </c>
      <c r="I85" s="25" t="s">
        <v>121</v>
      </c>
      <c r="J85" s="123">
        <v>0</v>
      </c>
      <c r="K85" s="51" t="s">
        <v>494</v>
      </c>
      <c r="L85" s="27">
        <v>12000000</v>
      </c>
      <c r="M85" s="25" t="s">
        <v>122</v>
      </c>
      <c r="N85" s="25" t="s">
        <v>1243</v>
      </c>
      <c r="O85" s="25" t="s">
        <v>1204</v>
      </c>
      <c r="P85" s="121">
        <v>0</v>
      </c>
    </row>
    <row r="86" spans="1:16" ht="45" customHeight="1" x14ac:dyDescent="0.25">
      <c r="A86" s="46" t="s">
        <v>29</v>
      </c>
      <c r="B86" s="34" t="s">
        <v>489</v>
      </c>
      <c r="C86" s="34" t="s">
        <v>30</v>
      </c>
      <c r="D86" s="78" t="s">
        <v>491</v>
      </c>
      <c r="E86" s="25" t="s">
        <v>488</v>
      </c>
      <c r="F86" s="26">
        <v>44959</v>
      </c>
      <c r="G86" s="26">
        <v>45290</v>
      </c>
      <c r="H86" s="25">
        <v>100</v>
      </c>
      <c r="I86" s="25" t="s">
        <v>121</v>
      </c>
      <c r="J86" s="123">
        <v>0</v>
      </c>
      <c r="K86" s="51" t="s">
        <v>495</v>
      </c>
      <c r="L86" s="27">
        <v>10000000</v>
      </c>
      <c r="M86" s="25" t="s">
        <v>122</v>
      </c>
      <c r="N86" s="25" t="s">
        <v>1243</v>
      </c>
      <c r="O86" s="25" t="s">
        <v>1204</v>
      </c>
      <c r="P86" s="121">
        <v>0</v>
      </c>
    </row>
    <row r="87" spans="1:16" ht="45" customHeight="1" x14ac:dyDescent="0.25">
      <c r="A87" s="46" t="s">
        <v>29</v>
      </c>
      <c r="B87" s="34" t="s">
        <v>489</v>
      </c>
      <c r="C87" s="34" t="s">
        <v>30</v>
      </c>
      <c r="D87" s="77" t="s">
        <v>492</v>
      </c>
      <c r="E87" s="25" t="s">
        <v>488</v>
      </c>
      <c r="F87" s="26">
        <v>44959</v>
      </c>
      <c r="G87" s="26">
        <v>45290</v>
      </c>
      <c r="H87" s="25">
        <v>100</v>
      </c>
      <c r="I87" s="25" t="s">
        <v>121</v>
      </c>
      <c r="J87" s="123">
        <v>0</v>
      </c>
      <c r="K87" s="51" t="s">
        <v>494</v>
      </c>
      <c r="L87" s="27">
        <v>30000000</v>
      </c>
      <c r="M87" s="25" t="s">
        <v>122</v>
      </c>
      <c r="N87" s="25" t="s">
        <v>1243</v>
      </c>
      <c r="O87" s="25" t="s">
        <v>1204</v>
      </c>
      <c r="P87" s="121">
        <v>0</v>
      </c>
    </row>
    <row r="88" spans="1:16" ht="45" customHeight="1" x14ac:dyDescent="0.25">
      <c r="A88" s="46" t="s">
        <v>29</v>
      </c>
      <c r="B88" s="34" t="s">
        <v>489</v>
      </c>
      <c r="C88" s="34" t="s">
        <v>30</v>
      </c>
      <c r="D88" s="77" t="s">
        <v>493</v>
      </c>
      <c r="E88" s="25" t="s">
        <v>488</v>
      </c>
      <c r="F88" s="26">
        <v>44959</v>
      </c>
      <c r="G88" s="26">
        <v>45290</v>
      </c>
      <c r="H88" s="25">
        <v>100</v>
      </c>
      <c r="I88" s="25" t="s">
        <v>121</v>
      </c>
      <c r="J88" s="123">
        <v>0</v>
      </c>
      <c r="K88" s="51" t="s">
        <v>496</v>
      </c>
      <c r="L88" s="27">
        <v>50000000</v>
      </c>
      <c r="M88" s="25" t="s">
        <v>122</v>
      </c>
      <c r="N88" s="25" t="s">
        <v>1243</v>
      </c>
      <c r="O88" s="25" t="s">
        <v>1204</v>
      </c>
      <c r="P88" s="121">
        <v>0</v>
      </c>
    </row>
    <row r="89" spans="1:16" ht="45" customHeight="1" x14ac:dyDescent="0.25">
      <c r="A89" s="46" t="s">
        <v>31</v>
      </c>
      <c r="B89" s="34" t="s">
        <v>32</v>
      </c>
      <c r="C89" s="34" t="s">
        <v>33</v>
      </c>
      <c r="D89" s="75" t="s">
        <v>818</v>
      </c>
      <c r="E89" s="25" t="s">
        <v>110</v>
      </c>
      <c r="F89" s="26">
        <v>44959</v>
      </c>
      <c r="G89" s="26">
        <v>45290</v>
      </c>
      <c r="H89" s="25">
        <v>100</v>
      </c>
      <c r="I89" s="25" t="s">
        <v>121</v>
      </c>
      <c r="J89" s="157">
        <v>25</v>
      </c>
      <c r="K89" s="25" t="s">
        <v>615</v>
      </c>
      <c r="L89" s="27">
        <v>0</v>
      </c>
      <c r="M89" s="25" t="s">
        <v>122</v>
      </c>
      <c r="N89" s="25" t="s">
        <v>1243</v>
      </c>
      <c r="O89" s="25" t="s">
        <v>820</v>
      </c>
      <c r="P89" s="121">
        <v>1</v>
      </c>
    </row>
    <row r="90" spans="1:16" ht="60.75" customHeight="1" x14ac:dyDescent="0.25">
      <c r="A90" s="46" t="s">
        <v>31</v>
      </c>
      <c r="B90" s="73" t="s">
        <v>32</v>
      </c>
      <c r="C90" s="73" t="s">
        <v>719</v>
      </c>
      <c r="D90" s="75" t="s">
        <v>715</v>
      </c>
      <c r="E90" s="25" t="s">
        <v>717</v>
      </c>
      <c r="F90" s="26">
        <v>44959</v>
      </c>
      <c r="G90" s="26">
        <v>45290</v>
      </c>
      <c r="H90" s="25">
        <v>100</v>
      </c>
      <c r="I90" s="25" t="s">
        <v>121</v>
      </c>
      <c r="J90" s="123">
        <v>25</v>
      </c>
      <c r="K90" s="25" t="s">
        <v>718</v>
      </c>
      <c r="L90" s="27">
        <v>0</v>
      </c>
      <c r="M90" s="25" t="s">
        <v>122</v>
      </c>
      <c r="N90" s="25" t="s">
        <v>1243</v>
      </c>
      <c r="O90" s="25" t="s">
        <v>760</v>
      </c>
      <c r="P90" s="121">
        <v>0</v>
      </c>
    </row>
    <row r="91" spans="1:16" ht="45" customHeight="1" x14ac:dyDescent="0.25">
      <c r="A91" s="46" t="s">
        <v>31</v>
      </c>
      <c r="B91" s="73" t="s">
        <v>32</v>
      </c>
      <c r="C91" s="73" t="s">
        <v>719</v>
      </c>
      <c r="D91" s="75" t="s">
        <v>761</v>
      </c>
      <c r="E91" s="25" t="s">
        <v>717</v>
      </c>
      <c r="F91" s="26">
        <v>44959</v>
      </c>
      <c r="G91" s="26">
        <v>45290</v>
      </c>
      <c r="H91" s="25">
        <v>100</v>
      </c>
      <c r="I91" s="25" t="s">
        <v>121</v>
      </c>
      <c r="J91" s="123">
        <v>25</v>
      </c>
      <c r="K91" s="25" t="s">
        <v>718</v>
      </c>
      <c r="L91" s="27">
        <v>0</v>
      </c>
      <c r="M91" s="25" t="s">
        <v>122</v>
      </c>
      <c r="N91" s="25" t="s">
        <v>1243</v>
      </c>
      <c r="O91" s="25" t="s">
        <v>762</v>
      </c>
      <c r="P91" s="121">
        <v>0</v>
      </c>
    </row>
    <row r="92" spans="1:16" ht="45" customHeight="1" x14ac:dyDescent="0.25">
      <c r="A92" s="46" t="s">
        <v>31</v>
      </c>
      <c r="B92" s="73" t="s">
        <v>32</v>
      </c>
      <c r="C92" s="73" t="s">
        <v>719</v>
      </c>
      <c r="D92" s="75" t="s">
        <v>716</v>
      </c>
      <c r="E92" s="25" t="s">
        <v>717</v>
      </c>
      <c r="F92" s="26">
        <v>44959</v>
      </c>
      <c r="G92" s="26">
        <v>45290</v>
      </c>
      <c r="H92" s="25">
        <v>100</v>
      </c>
      <c r="I92" s="25" t="s">
        <v>121</v>
      </c>
      <c r="J92" s="123">
        <v>25</v>
      </c>
      <c r="K92" s="25" t="s">
        <v>718</v>
      </c>
      <c r="L92" s="27">
        <v>0</v>
      </c>
      <c r="M92" s="25" t="s">
        <v>122</v>
      </c>
      <c r="N92" s="25" t="s">
        <v>1243</v>
      </c>
      <c r="O92" s="25" t="s">
        <v>763</v>
      </c>
      <c r="P92" s="121">
        <v>0</v>
      </c>
    </row>
    <row r="93" spans="1:16" ht="45" customHeight="1" x14ac:dyDescent="0.25">
      <c r="A93" s="46" t="s">
        <v>31</v>
      </c>
      <c r="B93" s="73" t="s">
        <v>32</v>
      </c>
      <c r="C93" s="73" t="s">
        <v>750</v>
      </c>
      <c r="D93" s="75" t="s">
        <v>748</v>
      </c>
      <c r="E93" s="25" t="s">
        <v>717</v>
      </c>
      <c r="F93" s="26">
        <v>44959</v>
      </c>
      <c r="G93" s="26">
        <v>45290</v>
      </c>
      <c r="H93" s="25">
        <v>100</v>
      </c>
      <c r="I93" s="25" t="s">
        <v>121</v>
      </c>
      <c r="J93" s="123">
        <v>25</v>
      </c>
      <c r="K93" s="25" t="s">
        <v>190</v>
      </c>
      <c r="L93" s="27">
        <v>0</v>
      </c>
      <c r="M93" s="25" t="s">
        <v>122</v>
      </c>
      <c r="N93" s="25" t="s">
        <v>1243</v>
      </c>
      <c r="O93" s="25" t="s">
        <v>764</v>
      </c>
      <c r="P93" s="121">
        <v>0</v>
      </c>
    </row>
    <row r="94" spans="1:16" ht="45" customHeight="1" x14ac:dyDescent="0.25">
      <c r="A94" s="46" t="s">
        <v>31</v>
      </c>
      <c r="B94" s="73" t="s">
        <v>32</v>
      </c>
      <c r="C94" s="73" t="s">
        <v>719</v>
      </c>
      <c r="D94" s="75" t="s">
        <v>749</v>
      </c>
      <c r="E94" s="25" t="s">
        <v>717</v>
      </c>
      <c r="F94" s="26">
        <v>44959</v>
      </c>
      <c r="G94" s="26">
        <v>45290</v>
      </c>
      <c r="H94" s="25">
        <v>100</v>
      </c>
      <c r="I94" s="25" t="s">
        <v>121</v>
      </c>
      <c r="J94" s="123">
        <v>25</v>
      </c>
      <c r="K94" s="25" t="s">
        <v>752</v>
      </c>
      <c r="L94" s="27">
        <v>0</v>
      </c>
      <c r="M94" s="25" t="s">
        <v>122</v>
      </c>
      <c r="N94" s="25" t="s">
        <v>1243</v>
      </c>
      <c r="O94" s="25" t="s">
        <v>765</v>
      </c>
      <c r="P94" s="121">
        <v>0</v>
      </c>
    </row>
    <row r="95" spans="1:16" ht="45" customHeight="1" x14ac:dyDescent="0.25">
      <c r="A95" s="46" t="s">
        <v>31</v>
      </c>
      <c r="B95" s="73" t="s">
        <v>32</v>
      </c>
      <c r="C95" s="73" t="s">
        <v>751</v>
      </c>
      <c r="D95" s="75" t="s">
        <v>766</v>
      </c>
      <c r="E95" s="25" t="s">
        <v>717</v>
      </c>
      <c r="F95" s="26">
        <v>44959</v>
      </c>
      <c r="G95" s="26">
        <v>45290</v>
      </c>
      <c r="H95" s="25">
        <v>100</v>
      </c>
      <c r="I95" s="25" t="s">
        <v>121</v>
      </c>
      <c r="J95" s="123">
        <v>25</v>
      </c>
      <c r="K95" s="25" t="s">
        <v>752</v>
      </c>
      <c r="L95" s="27">
        <v>0</v>
      </c>
      <c r="M95" s="25" t="s">
        <v>122</v>
      </c>
      <c r="N95" s="25" t="s">
        <v>1243</v>
      </c>
      <c r="O95" s="25" t="s">
        <v>767</v>
      </c>
      <c r="P95" s="121">
        <v>0</v>
      </c>
    </row>
    <row r="96" spans="1:16" ht="45" customHeight="1" x14ac:dyDescent="0.25">
      <c r="A96" s="46" t="s">
        <v>31</v>
      </c>
      <c r="B96" s="34" t="s">
        <v>347</v>
      </c>
      <c r="C96" s="34" t="s">
        <v>34</v>
      </c>
      <c r="D96" s="75" t="s">
        <v>547</v>
      </c>
      <c r="E96" s="25" t="s">
        <v>110</v>
      </c>
      <c r="F96" s="26">
        <v>44959</v>
      </c>
      <c r="G96" s="26">
        <v>45290</v>
      </c>
      <c r="H96" s="25">
        <v>100</v>
      </c>
      <c r="I96" s="25" t="s">
        <v>121</v>
      </c>
      <c r="J96" s="157">
        <v>5</v>
      </c>
      <c r="K96" s="25" t="s">
        <v>548</v>
      </c>
      <c r="L96" s="27">
        <v>0</v>
      </c>
      <c r="M96" s="25" t="s">
        <v>122</v>
      </c>
      <c r="N96" s="25" t="s">
        <v>1243</v>
      </c>
      <c r="O96" s="25" t="s">
        <v>1154</v>
      </c>
      <c r="P96" s="121">
        <v>1</v>
      </c>
    </row>
    <row r="97" spans="1:16" ht="45" customHeight="1" x14ac:dyDescent="0.25">
      <c r="A97" s="46" t="s">
        <v>31</v>
      </c>
      <c r="B97" s="33" t="s">
        <v>348</v>
      </c>
      <c r="C97" s="34" t="s">
        <v>35</v>
      </c>
      <c r="D97" s="75" t="s">
        <v>227</v>
      </c>
      <c r="E97" s="25" t="s">
        <v>110</v>
      </c>
      <c r="F97" s="26">
        <v>44959</v>
      </c>
      <c r="G97" s="26">
        <v>45290</v>
      </c>
      <c r="H97" s="25">
        <v>100</v>
      </c>
      <c r="I97" s="25" t="s">
        <v>121</v>
      </c>
      <c r="J97" s="157">
        <v>10</v>
      </c>
      <c r="K97" s="25" t="s">
        <v>228</v>
      </c>
      <c r="L97" s="27">
        <v>320015000</v>
      </c>
      <c r="M97" s="25" t="s">
        <v>122</v>
      </c>
      <c r="N97" s="25" t="s">
        <v>1243</v>
      </c>
      <c r="O97" s="25" t="s">
        <v>1155</v>
      </c>
      <c r="P97" s="121">
        <v>1</v>
      </c>
    </row>
    <row r="98" spans="1:16" ht="45" customHeight="1" x14ac:dyDescent="0.25">
      <c r="A98" s="46" t="s">
        <v>36</v>
      </c>
      <c r="B98" s="33" t="s">
        <v>349</v>
      </c>
      <c r="C98" s="33" t="s">
        <v>37</v>
      </c>
      <c r="D98" s="75" t="s">
        <v>230</v>
      </c>
      <c r="E98" s="25" t="s">
        <v>107</v>
      </c>
      <c r="F98" s="26">
        <v>44959</v>
      </c>
      <c r="G98" s="26">
        <v>45290</v>
      </c>
      <c r="H98" s="25">
        <v>80</v>
      </c>
      <c r="I98" s="25" t="s">
        <v>121</v>
      </c>
      <c r="J98" s="157">
        <v>25</v>
      </c>
      <c r="K98" s="25" t="s">
        <v>231</v>
      </c>
      <c r="L98" s="27">
        <v>100000000</v>
      </c>
      <c r="M98" s="25" t="s">
        <v>122</v>
      </c>
      <c r="N98" s="25" t="s">
        <v>1243</v>
      </c>
      <c r="O98" s="25" t="s">
        <v>1156</v>
      </c>
      <c r="P98" s="121">
        <v>1</v>
      </c>
    </row>
    <row r="99" spans="1:16" ht="45" customHeight="1" x14ac:dyDescent="0.25">
      <c r="A99" s="46" t="s">
        <v>36</v>
      </c>
      <c r="B99" s="33" t="s">
        <v>349</v>
      </c>
      <c r="C99" s="33" t="s">
        <v>233</v>
      </c>
      <c r="D99" s="75" t="s">
        <v>229</v>
      </c>
      <c r="E99" s="25" t="s">
        <v>107</v>
      </c>
      <c r="F99" s="26">
        <v>44959</v>
      </c>
      <c r="G99" s="26">
        <v>45290</v>
      </c>
      <c r="H99" s="25">
        <v>100</v>
      </c>
      <c r="I99" s="25" t="s">
        <v>121</v>
      </c>
      <c r="J99" s="123">
        <v>25</v>
      </c>
      <c r="K99" s="25" t="s">
        <v>232</v>
      </c>
      <c r="L99" s="27">
        <v>50000000</v>
      </c>
      <c r="M99" s="25" t="s">
        <v>122</v>
      </c>
      <c r="N99" s="25" t="s">
        <v>1243</v>
      </c>
      <c r="O99" s="25" t="s">
        <v>902</v>
      </c>
      <c r="P99" s="121">
        <v>0</v>
      </c>
    </row>
    <row r="100" spans="1:16" ht="103.5" customHeight="1" x14ac:dyDescent="0.25">
      <c r="A100" s="46" t="s">
        <v>36</v>
      </c>
      <c r="B100" s="33" t="s">
        <v>350</v>
      </c>
      <c r="C100" s="33" t="s">
        <v>38</v>
      </c>
      <c r="D100" s="75" t="s">
        <v>703</v>
      </c>
      <c r="E100" s="25" t="s">
        <v>112</v>
      </c>
      <c r="F100" s="26">
        <v>44959</v>
      </c>
      <c r="G100" s="26">
        <v>45290</v>
      </c>
      <c r="H100" s="25">
        <v>50</v>
      </c>
      <c r="I100" s="25" t="s">
        <v>121</v>
      </c>
      <c r="J100" s="157">
        <v>25</v>
      </c>
      <c r="K100" s="25"/>
      <c r="L100" s="27">
        <v>0</v>
      </c>
      <c r="M100" s="25" t="s">
        <v>122</v>
      </c>
      <c r="N100" s="25" t="s">
        <v>1243</v>
      </c>
      <c r="O100" s="25" t="s">
        <v>1157</v>
      </c>
      <c r="P100" s="121">
        <v>1</v>
      </c>
    </row>
    <row r="101" spans="1:16" ht="45" customHeight="1" x14ac:dyDescent="0.25">
      <c r="A101" s="46" t="s">
        <v>39</v>
      </c>
      <c r="B101" s="34" t="s">
        <v>351</v>
      </c>
      <c r="C101" s="34" t="s">
        <v>40</v>
      </c>
      <c r="D101" s="75" t="s">
        <v>549</v>
      </c>
      <c r="E101" s="75" t="s">
        <v>103</v>
      </c>
      <c r="F101" s="26">
        <v>44959</v>
      </c>
      <c r="G101" s="26">
        <v>45290</v>
      </c>
      <c r="H101" s="25">
        <v>70</v>
      </c>
      <c r="I101" s="25" t="s">
        <v>121</v>
      </c>
      <c r="J101" s="157">
        <v>20</v>
      </c>
      <c r="K101" s="25" t="s">
        <v>454</v>
      </c>
      <c r="L101" s="27">
        <v>0</v>
      </c>
      <c r="M101" s="25" t="s">
        <v>122</v>
      </c>
      <c r="N101" s="25" t="s">
        <v>1243</v>
      </c>
      <c r="O101" s="25" t="s">
        <v>1158</v>
      </c>
      <c r="P101" s="121">
        <v>1</v>
      </c>
    </row>
    <row r="102" spans="1:16" ht="45" customHeight="1" x14ac:dyDescent="0.25">
      <c r="A102" s="46" t="s">
        <v>39</v>
      </c>
      <c r="B102" s="34" t="s">
        <v>351</v>
      </c>
      <c r="C102" s="34" t="s">
        <v>243</v>
      </c>
      <c r="D102" s="75" t="s">
        <v>242</v>
      </c>
      <c r="E102" s="25" t="s">
        <v>107</v>
      </c>
      <c r="F102" s="26">
        <v>44959</v>
      </c>
      <c r="G102" s="26">
        <v>45290</v>
      </c>
      <c r="H102" s="25">
        <v>100</v>
      </c>
      <c r="I102" s="25" t="s">
        <v>121</v>
      </c>
      <c r="J102" s="123">
        <v>25</v>
      </c>
      <c r="K102" s="25" t="s">
        <v>244</v>
      </c>
      <c r="L102" s="27">
        <v>100000000</v>
      </c>
      <c r="M102" s="25" t="s">
        <v>122</v>
      </c>
      <c r="N102" s="25" t="s">
        <v>1243</v>
      </c>
      <c r="O102" s="25" t="s">
        <v>901</v>
      </c>
      <c r="P102" s="121">
        <v>0</v>
      </c>
    </row>
    <row r="103" spans="1:16" ht="45" customHeight="1" x14ac:dyDescent="0.25">
      <c r="A103" s="46" t="s">
        <v>39</v>
      </c>
      <c r="B103" s="34" t="s">
        <v>351</v>
      </c>
      <c r="C103" s="20" t="s">
        <v>248</v>
      </c>
      <c r="D103" s="79" t="s">
        <v>247</v>
      </c>
      <c r="E103" s="25" t="s">
        <v>249</v>
      </c>
      <c r="F103" s="26">
        <v>44959</v>
      </c>
      <c r="G103" s="26">
        <v>45290</v>
      </c>
      <c r="H103" s="25">
        <v>100</v>
      </c>
      <c r="I103" s="25" t="s">
        <v>121</v>
      </c>
      <c r="J103" s="123">
        <v>10</v>
      </c>
      <c r="K103" s="20" t="s">
        <v>250</v>
      </c>
      <c r="L103" s="27">
        <v>100000000</v>
      </c>
      <c r="M103" s="25" t="s">
        <v>122</v>
      </c>
      <c r="N103" s="25" t="s">
        <v>1243</v>
      </c>
      <c r="O103" s="25" t="s">
        <v>789</v>
      </c>
      <c r="P103" s="121">
        <v>0</v>
      </c>
    </row>
    <row r="104" spans="1:16" ht="45" customHeight="1" x14ac:dyDescent="0.25">
      <c r="A104" s="46" t="s">
        <v>39</v>
      </c>
      <c r="B104" s="34" t="s">
        <v>351</v>
      </c>
      <c r="C104" s="20" t="s">
        <v>248</v>
      </c>
      <c r="D104" s="79" t="s">
        <v>251</v>
      </c>
      <c r="E104" s="25" t="s">
        <v>249</v>
      </c>
      <c r="F104" s="26">
        <v>44959</v>
      </c>
      <c r="G104" s="26">
        <v>45290</v>
      </c>
      <c r="H104" s="25">
        <v>100</v>
      </c>
      <c r="I104" s="25" t="s">
        <v>121</v>
      </c>
      <c r="J104" s="123">
        <v>10</v>
      </c>
      <c r="K104" s="20" t="s">
        <v>250</v>
      </c>
      <c r="L104" s="27">
        <v>20000000</v>
      </c>
      <c r="M104" s="25" t="s">
        <v>122</v>
      </c>
      <c r="N104" s="25" t="s">
        <v>1243</v>
      </c>
      <c r="O104" s="25" t="s">
        <v>789</v>
      </c>
      <c r="P104" s="121">
        <v>0</v>
      </c>
    </row>
    <row r="105" spans="1:16" ht="45" customHeight="1" x14ac:dyDescent="0.25">
      <c r="A105" s="46" t="s">
        <v>39</v>
      </c>
      <c r="B105" s="34" t="s">
        <v>351</v>
      </c>
      <c r="C105" s="20" t="s">
        <v>40</v>
      </c>
      <c r="D105" s="79" t="s">
        <v>252</v>
      </c>
      <c r="E105" s="25" t="s">
        <v>249</v>
      </c>
      <c r="F105" s="26">
        <v>44959</v>
      </c>
      <c r="G105" s="26">
        <v>45290</v>
      </c>
      <c r="H105" s="25">
        <v>100</v>
      </c>
      <c r="I105" s="25" t="s">
        <v>121</v>
      </c>
      <c r="J105" s="123">
        <v>25</v>
      </c>
      <c r="K105" s="20" t="s">
        <v>254</v>
      </c>
      <c r="L105" s="27">
        <v>0</v>
      </c>
      <c r="M105" s="25" t="s">
        <v>122</v>
      </c>
      <c r="N105" s="25" t="s">
        <v>1243</v>
      </c>
      <c r="O105" s="25" t="s">
        <v>790</v>
      </c>
      <c r="P105" s="121">
        <v>0</v>
      </c>
    </row>
    <row r="106" spans="1:16" ht="45" customHeight="1" x14ac:dyDescent="0.25">
      <c r="A106" s="46" t="s">
        <v>39</v>
      </c>
      <c r="B106" s="34" t="s">
        <v>351</v>
      </c>
      <c r="C106" s="20" t="s">
        <v>40</v>
      </c>
      <c r="D106" s="79" t="s">
        <v>253</v>
      </c>
      <c r="E106" s="25" t="s">
        <v>249</v>
      </c>
      <c r="F106" s="26">
        <v>44959</v>
      </c>
      <c r="G106" s="26">
        <v>45290</v>
      </c>
      <c r="H106" s="25">
        <v>100</v>
      </c>
      <c r="I106" s="25" t="s">
        <v>121</v>
      </c>
      <c r="J106" s="123">
        <v>25</v>
      </c>
      <c r="K106" s="20" t="s">
        <v>255</v>
      </c>
      <c r="L106" s="27">
        <v>0</v>
      </c>
      <c r="M106" s="25" t="s">
        <v>122</v>
      </c>
      <c r="N106" s="25" t="s">
        <v>1243</v>
      </c>
      <c r="O106" s="25" t="s">
        <v>790</v>
      </c>
      <c r="P106" s="121">
        <v>0</v>
      </c>
    </row>
    <row r="107" spans="1:16" ht="45" customHeight="1" x14ac:dyDescent="0.25">
      <c r="A107" s="46" t="s">
        <v>39</v>
      </c>
      <c r="B107" s="34" t="s">
        <v>351</v>
      </c>
      <c r="C107" s="34" t="s">
        <v>40</v>
      </c>
      <c r="D107" s="75" t="s">
        <v>291</v>
      </c>
      <c r="E107" s="25" t="s">
        <v>293</v>
      </c>
      <c r="F107" s="26">
        <v>44959</v>
      </c>
      <c r="G107" s="26">
        <v>45290</v>
      </c>
      <c r="H107" s="25">
        <v>100</v>
      </c>
      <c r="I107" s="25" t="s">
        <v>121</v>
      </c>
      <c r="J107" s="123">
        <v>15</v>
      </c>
      <c r="K107" s="25" t="s">
        <v>148</v>
      </c>
      <c r="L107" s="27">
        <v>250000000</v>
      </c>
      <c r="M107" s="25" t="s">
        <v>122</v>
      </c>
      <c r="N107" s="25" t="s">
        <v>1243</v>
      </c>
      <c r="O107" s="25" t="s">
        <v>907</v>
      </c>
      <c r="P107" s="121">
        <v>0</v>
      </c>
    </row>
    <row r="108" spans="1:16" ht="45" customHeight="1" x14ac:dyDescent="0.25">
      <c r="A108" s="46" t="s">
        <v>39</v>
      </c>
      <c r="B108" s="34" t="s">
        <v>351</v>
      </c>
      <c r="C108" s="34" t="s">
        <v>40</v>
      </c>
      <c r="D108" s="75" t="s">
        <v>292</v>
      </c>
      <c r="E108" s="25" t="s">
        <v>293</v>
      </c>
      <c r="F108" s="26">
        <v>44959</v>
      </c>
      <c r="G108" s="26">
        <v>45290</v>
      </c>
      <c r="H108" s="25">
        <v>100</v>
      </c>
      <c r="I108" s="25" t="s">
        <v>121</v>
      </c>
      <c r="J108" s="123">
        <v>0</v>
      </c>
      <c r="K108" s="25" t="s">
        <v>148</v>
      </c>
      <c r="L108" s="27">
        <v>644000000</v>
      </c>
      <c r="M108" s="25" t="s">
        <v>122</v>
      </c>
      <c r="N108" s="25" t="s">
        <v>1243</v>
      </c>
      <c r="O108" s="25" t="s">
        <v>908</v>
      </c>
      <c r="P108" s="121">
        <v>0</v>
      </c>
    </row>
    <row r="109" spans="1:16" ht="54" customHeight="1" x14ac:dyDescent="0.25">
      <c r="A109" s="46" t="s">
        <v>39</v>
      </c>
      <c r="B109" s="34" t="s">
        <v>351</v>
      </c>
      <c r="C109" s="34" t="s">
        <v>40</v>
      </c>
      <c r="D109" s="75" t="s">
        <v>415</v>
      </c>
      <c r="E109" s="25" t="s">
        <v>105</v>
      </c>
      <c r="F109" s="26">
        <v>44959</v>
      </c>
      <c r="G109" s="26">
        <v>45290</v>
      </c>
      <c r="H109" s="25">
        <v>100</v>
      </c>
      <c r="I109" s="25" t="s">
        <v>121</v>
      </c>
      <c r="J109" s="123">
        <v>15</v>
      </c>
      <c r="K109" s="36" t="s">
        <v>417</v>
      </c>
      <c r="L109" s="27">
        <v>90000000</v>
      </c>
      <c r="M109" s="25" t="s">
        <v>122</v>
      </c>
      <c r="N109" s="25" t="s">
        <v>1243</v>
      </c>
      <c r="O109" s="25" t="s">
        <v>867</v>
      </c>
      <c r="P109" s="121">
        <v>0</v>
      </c>
    </row>
    <row r="110" spans="1:16" ht="60" customHeight="1" x14ac:dyDescent="0.25">
      <c r="A110" s="46" t="s">
        <v>39</v>
      </c>
      <c r="B110" s="34" t="s">
        <v>351</v>
      </c>
      <c r="C110" s="34" t="s">
        <v>40</v>
      </c>
      <c r="D110" s="75" t="s">
        <v>868</v>
      </c>
      <c r="E110" s="25" t="s">
        <v>105</v>
      </c>
      <c r="F110" s="26">
        <v>44959</v>
      </c>
      <c r="G110" s="26">
        <v>45290</v>
      </c>
      <c r="H110" s="25">
        <v>100</v>
      </c>
      <c r="I110" s="25" t="s">
        <v>121</v>
      </c>
      <c r="J110" s="123">
        <v>15</v>
      </c>
      <c r="K110" s="35" t="s">
        <v>419</v>
      </c>
      <c r="L110" s="27">
        <v>70000000</v>
      </c>
      <c r="M110" s="25" t="s">
        <v>122</v>
      </c>
      <c r="N110" s="25" t="s">
        <v>1243</v>
      </c>
      <c r="O110" s="25" t="s">
        <v>867</v>
      </c>
      <c r="P110" s="121">
        <v>0</v>
      </c>
    </row>
    <row r="111" spans="1:16" ht="64.5" customHeight="1" x14ac:dyDescent="0.25">
      <c r="A111" s="46" t="s">
        <v>39</v>
      </c>
      <c r="B111" s="34" t="s">
        <v>351</v>
      </c>
      <c r="C111" s="34" t="s">
        <v>40</v>
      </c>
      <c r="D111" s="75" t="s">
        <v>869</v>
      </c>
      <c r="E111" s="25" t="s">
        <v>105</v>
      </c>
      <c r="F111" s="26">
        <v>44959</v>
      </c>
      <c r="G111" s="26">
        <v>45290</v>
      </c>
      <c r="H111" s="25">
        <v>100</v>
      </c>
      <c r="I111" s="25" t="s">
        <v>121</v>
      </c>
      <c r="J111" s="123">
        <v>15</v>
      </c>
      <c r="K111" s="36" t="s">
        <v>417</v>
      </c>
      <c r="L111" s="27">
        <v>77000000</v>
      </c>
      <c r="M111" s="25" t="s">
        <v>122</v>
      </c>
      <c r="N111" s="25" t="s">
        <v>1243</v>
      </c>
      <c r="O111" s="25" t="s">
        <v>867</v>
      </c>
      <c r="P111" s="121">
        <v>0</v>
      </c>
    </row>
    <row r="112" spans="1:16" ht="45" customHeight="1" x14ac:dyDescent="0.25">
      <c r="A112" s="46" t="s">
        <v>39</v>
      </c>
      <c r="B112" s="34" t="s">
        <v>351</v>
      </c>
      <c r="C112" s="34" t="s">
        <v>40</v>
      </c>
      <c r="D112" s="75" t="s">
        <v>870</v>
      </c>
      <c r="E112" s="25" t="s">
        <v>105</v>
      </c>
      <c r="F112" s="26">
        <v>44959</v>
      </c>
      <c r="G112" s="26">
        <v>45290</v>
      </c>
      <c r="H112" s="25">
        <v>100</v>
      </c>
      <c r="I112" s="25" t="s">
        <v>121</v>
      </c>
      <c r="J112" s="123">
        <v>20</v>
      </c>
      <c r="K112" s="36" t="s">
        <v>417</v>
      </c>
      <c r="L112" s="27">
        <v>519000000</v>
      </c>
      <c r="M112" s="25" t="s">
        <v>122</v>
      </c>
      <c r="N112" s="25" t="s">
        <v>1243</v>
      </c>
      <c r="O112" s="25" t="s">
        <v>871</v>
      </c>
      <c r="P112" s="121">
        <v>0</v>
      </c>
    </row>
    <row r="113" spans="1:17" ht="45" customHeight="1" x14ac:dyDescent="0.25">
      <c r="A113" s="46" t="s">
        <v>39</v>
      </c>
      <c r="B113" s="34" t="s">
        <v>351</v>
      </c>
      <c r="C113" s="34" t="s">
        <v>40</v>
      </c>
      <c r="D113" s="82" t="s">
        <v>420</v>
      </c>
      <c r="E113" s="25" t="s">
        <v>105</v>
      </c>
      <c r="F113" s="26">
        <v>44959</v>
      </c>
      <c r="G113" s="26">
        <v>45290</v>
      </c>
      <c r="H113" s="25">
        <v>100</v>
      </c>
      <c r="I113" s="25" t="s">
        <v>121</v>
      </c>
      <c r="J113" s="123">
        <v>0</v>
      </c>
      <c r="K113" s="55" t="s">
        <v>424</v>
      </c>
      <c r="L113" s="27">
        <v>4850000</v>
      </c>
      <c r="M113" s="25" t="s">
        <v>122</v>
      </c>
      <c r="N113" s="25" t="s">
        <v>124</v>
      </c>
      <c r="O113" s="25" t="s">
        <v>872</v>
      </c>
      <c r="P113" s="121">
        <v>0</v>
      </c>
      <c r="Q113" s="2" t="s">
        <v>1225</v>
      </c>
    </row>
    <row r="114" spans="1:17" ht="45" customHeight="1" x14ac:dyDescent="0.25">
      <c r="A114" s="46" t="s">
        <v>39</v>
      </c>
      <c r="B114" s="34" t="s">
        <v>351</v>
      </c>
      <c r="C114" s="34" t="s">
        <v>40</v>
      </c>
      <c r="D114" s="82" t="s">
        <v>421</v>
      </c>
      <c r="E114" s="25" t="s">
        <v>105</v>
      </c>
      <c r="F114" s="26">
        <v>44959</v>
      </c>
      <c r="G114" s="26">
        <v>45290</v>
      </c>
      <c r="H114" s="25">
        <v>100</v>
      </c>
      <c r="I114" s="25" t="s">
        <v>121</v>
      </c>
      <c r="J114" s="123">
        <v>0</v>
      </c>
      <c r="K114" s="55" t="s">
        <v>424</v>
      </c>
      <c r="L114" s="27">
        <v>230000000</v>
      </c>
      <c r="M114" s="25" t="s">
        <v>122</v>
      </c>
      <c r="N114" s="25" t="s">
        <v>124</v>
      </c>
      <c r="O114" s="25" t="s">
        <v>872</v>
      </c>
      <c r="P114" s="121">
        <v>0</v>
      </c>
      <c r="Q114" s="2" t="s">
        <v>1225</v>
      </c>
    </row>
    <row r="115" spans="1:17" ht="45" customHeight="1" x14ac:dyDescent="0.25">
      <c r="A115" s="46" t="s">
        <v>39</v>
      </c>
      <c r="B115" s="34" t="s">
        <v>351</v>
      </c>
      <c r="C115" s="34" t="s">
        <v>40</v>
      </c>
      <c r="D115" s="82" t="s">
        <v>422</v>
      </c>
      <c r="E115" s="25" t="s">
        <v>105</v>
      </c>
      <c r="F115" s="26">
        <v>44959</v>
      </c>
      <c r="G115" s="26">
        <v>45290</v>
      </c>
      <c r="H115" s="25">
        <v>100</v>
      </c>
      <c r="I115" s="25" t="s">
        <v>121</v>
      </c>
      <c r="J115" s="123">
        <v>0</v>
      </c>
      <c r="K115" s="55" t="s">
        <v>424</v>
      </c>
      <c r="L115" s="27">
        <v>37000000</v>
      </c>
      <c r="M115" s="25" t="s">
        <v>122</v>
      </c>
      <c r="N115" s="25" t="s">
        <v>124</v>
      </c>
      <c r="O115" s="25" t="s">
        <v>872</v>
      </c>
      <c r="P115" s="121">
        <v>0</v>
      </c>
      <c r="Q115" s="2" t="s">
        <v>1225</v>
      </c>
    </row>
    <row r="116" spans="1:17" ht="45" customHeight="1" x14ac:dyDescent="0.25">
      <c r="A116" s="46" t="s">
        <v>39</v>
      </c>
      <c r="B116" s="34" t="s">
        <v>351</v>
      </c>
      <c r="C116" s="34" t="s">
        <v>40</v>
      </c>
      <c r="D116" s="82" t="s">
        <v>423</v>
      </c>
      <c r="E116" s="25" t="s">
        <v>105</v>
      </c>
      <c r="F116" s="26">
        <v>44959</v>
      </c>
      <c r="G116" s="26">
        <v>45290</v>
      </c>
      <c r="H116" s="25">
        <v>100</v>
      </c>
      <c r="I116" s="25" t="s">
        <v>121</v>
      </c>
      <c r="J116" s="123">
        <v>0</v>
      </c>
      <c r="K116" s="55" t="s">
        <v>424</v>
      </c>
      <c r="L116" s="27">
        <v>25000000</v>
      </c>
      <c r="M116" s="25" t="s">
        <v>122</v>
      </c>
      <c r="N116" s="25" t="s">
        <v>124</v>
      </c>
      <c r="O116" s="25" t="s">
        <v>872</v>
      </c>
      <c r="P116" s="121">
        <v>0</v>
      </c>
      <c r="Q116" s="2" t="s">
        <v>1225</v>
      </c>
    </row>
    <row r="117" spans="1:17" ht="45" customHeight="1" x14ac:dyDescent="0.25">
      <c r="A117" s="46" t="s">
        <v>39</v>
      </c>
      <c r="B117" s="34" t="s">
        <v>351</v>
      </c>
      <c r="C117" s="34" t="s">
        <v>40</v>
      </c>
      <c r="D117" s="75" t="s">
        <v>425</v>
      </c>
      <c r="E117" s="25" t="s">
        <v>105</v>
      </c>
      <c r="F117" s="26">
        <v>44959</v>
      </c>
      <c r="G117" s="26">
        <v>45290</v>
      </c>
      <c r="H117" s="25">
        <v>100</v>
      </c>
      <c r="I117" s="25" t="s">
        <v>121</v>
      </c>
      <c r="J117" s="123">
        <v>30</v>
      </c>
      <c r="K117" s="36" t="s">
        <v>417</v>
      </c>
      <c r="L117" s="27">
        <v>985806000</v>
      </c>
      <c r="M117" s="25" t="s">
        <v>122</v>
      </c>
      <c r="N117" s="25" t="s">
        <v>1243</v>
      </c>
      <c r="O117" s="25" t="s">
        <v>873</v>
      </c>
      <c r="P117" s="121">
        <v>0</v>
      </c>
    </row>
    <row r="118" spans="1:17" ht="45" customHeight="1" x14ac:dyDescent="0.25">
      <c r="A118" s="46" t="s">
        <v>39</v>
      </c>
      <c r="B118" s="34" t="s">
        <v>351</v>
      </c>
      <c r="C118" s="34" t="s">
        <v>40</v>
      </c>
      <c r="D118" s="75" t="s">
        <v>426</v>
      </c>
      <c r="E118" s="25" t="s">
        <v>105</v>
      </c>
      <c r="F118" s="26">
        <v>44959</v>
      </c>
      <c r="G118" s="26">
        <v>45290</v>
      </c>
      <c r="H118" s="25">
        <v>100</v>
      </c>
      <c r="I118" s="25" t="s">
        <v>121</v>
      </c>
      <c r="J118" s="123">
        <v>30</v>
      </c>
      <c r="K118" s="36" t="s">
        <v>417</v>
      </c>
      <c r="L118" s="27">
        <v>145000000</v>
      </c>
      <c r="M118" s="25" t="s">
        <v>122</v>
      </c>
      <c r="N118" s="25" t="s">
        <v>1243</v>
      </c>
      <c r="O118" s="25" t="s">
        <v>874</v>
      </c>
      <c r="P118" s="121">
        <v>0</v>
      </c>
    </row>
    <row r="119" spans="1:17" ht="45" customHeight="1" x14ac:dyDescent="0.25">
      <c r="A119" s="46" t="s">
        <v>39</v>
      </c>
      <c r="B119" s="34" t="s">
        <v>351</v>
      </c>
      <c r="C119" s="34" t="s">
        <v>40</v>
      </c>
      <c r="D119" s="75" t="s">
        <v>427</v>
      </c>
      <c r="E119" s="25" t="s">
        <v>105</v>
      </c>
      <c r="F119" s="26">
        <v>44959</v>
      </c>
      <c r="G119" s="26">
        <v>45290</v>
      </c>
      <c r="H119" s="25">
        <v>100</v>
      </c>
      <c r="I119" s="25" t="s">
        <v>121</v>
      </c>
      <c r="J119" s="123">
        <v>30</v>
      </c>
      <c r="K119" s="36" t="s">
        <v>417</v>
      </c>
      <c r="L119" s="27">
        <v>1071006299</v>
      </c>
      <c r="M119" s="25" t="s">
        <v>122</v>
      </c>
      <c r="N119" s="25" t="s">
        <v>1243</v>
      </c>
      <c r="O119" s="25" t="s">
        <v>875</v>
      </c>
      <c r="P119" s="121">
        <v>0</v>
      </c>
    </row>
    <row r="120" spans="1:17" ht="45" customHeight="1" x14ac:dyDescent="0.25">
      <c r="A120" s="46" t="s">
        <v>39</v>
      </c>
      <c r="B120" s="34" t="s">
        <v>351</v>
      </c>
      <c r="C120" s="34" t="s">
        <v>40</v>
      </c>
      <c r="D120" s="75" t="s">
        <v>428</v>
      </c>
      <c r="E120" s="25" t="s">
        <v>105</v>
      </c>
      <c r="F120" s="26">
        <v>44959</v>
      </c>
      <c r="G120" s="26">
        <v>45290</v>
      </c>
      <c r="H120" s="25">
        <v>100</v>
      </c>
      <c r="I120" s="25" t="s">
        <v>121</v>
      </c>
      <c r="J120" s="123">
        <v>40</v>
      </c>
      <c r="K120" s="36" t="s">
        <v>417</v>
      </c>
      <c r="L120" s="27">
        <v>86740000</v>
      </c>
      <c r="M120" s="25" t="s">
        <v>122</v>
      </c>
      <c r="N120" s="25" t="s">
        <v>1243</v>
      </c>
      <c r="O120" s="25" t="s">
        <v>876</v>
      </c>
      <c r="P120" s="121">
        <v>0</v>
      </c>
    </row>
    <row r="121" spans="1:17" ht="45" customHeight="1" x14ac:dyDescent="0.25">
      <c r="A121" s="46" t="s">
        <v>39</v>
      </c>
      <c r="B121" s="34" t="s">
        <v>351</v>
      </c>
      <c r="C121" s="34" t="s">
        <v>40</v>
      </c>
      <c r="D121" s="75" t="s">
        <v>429</v>
      </c>
      <c r="E121" s="25" t="s">
        <v>105</v>
      </c>
      <c r="F121" s="26">
        <v>44959</v>
      </c>
      <c r="G121" s="26">
        <v>45290</v>
      </c>
      <c r="H121" s="25">
        <v>100</v>
      </c>
      <c r="I121" s="25" t="s">
        <v>121</v>
      </c>
      <c r="J121" s="123">
        <v>30</v>
      </c>
      <c r="K121" s="36" t="s">
        <v>417</v>
      </c>
      <c r="L121" s="27">
        <v>25200000</v>
      </c>
      <c r="M121" s="25" t="s">
        <v>122</v>
      </c>
      <c r="N121" s="25" t="s">
        <v>1243</v>
      </c>
      <c r="O121" s="25" t="s">
        <v>877</v>
      </c>
      <c r="P121" s="121">
        <v>0</v>
      </c>
    </row>
    <row r="122" spans="1:17" ht="45" customHeight="1" x14ac:dyDescent="0.25">
      <c r="A122" s="46" t="s">
        <v>39</v>
      </c>
      <c r="B122" s="34" t="s">
        <v>351</v>
      </c>
      <c r="C122" s="34" t="s">
        <v>40</v>
      </c>
      <c r="D122" s="75" t="s">
        <v>431</v>
      </c>
      <c r="E122" s="25" t="s">
        <v>105</v>
      </c>
      <c r="F122" s="26">
        <v>44959</v>
      </c>
      <c r="G122" s="26">
        <v>45290</v>
      </c>
      <c r="H122" s="25">
        <v>100</v>
      </c>
      <c r="I122" s="25" t="s">
        <v>121</v>
      </c>
      <c r="J122" s="123">
        <v>5</v>
      </c>
      <c r="K122" s="55" t="s">
        <v>416</v>
      </c>
      <c r="L122" s="27">
        <v>3735400</v>
      </c>
      <c r="M122" s="25" t="s">
        <v>122</v>
      </c>
      <c r="N122" s="25" t="s">
        <v>1243</v>
      </c>
      <c r="O122" s="25" t="s">
        <v>878</v>
      </c>
      <c r="P122" s="121">
        <v>0</v>
      </c>
    </row>
    <row r="123" spans="1:17" ht="45" customHeight="1" x14ac:dyDescent="0.25">
      <c r="A123" s="46" t="s">
        <v>39</v>
      </c>
      <c r="B123" s="34" t="s">
        <v>351</v>
      </c>
      <c r="C123" s="34" t="s">
        <v>40</v>
      </c>
      <c r="D123" s="75" t="s">
        <v>430</v>
      </c>
      <c r="E123" s="25" t="s">
        <v>105</v>
      </c>
      <c r="F123" s="26">
        <v>44959</v>
      </c>
      <c r="G123" s="26">
        <v>45290</v>
      </c>
      <c r="H123" s="25">
        <v>100</v>
      </c>
      <c r="I123" s="25" t="s">
        <v>121</v>
      </c>
      <c r="J123" s="123">
        <v>30</v>
      </c>
      <c r="K123" s="25" t="s">
        <v>424</v>
      </c>
      <c r="L123" s="27">
        <v>89382000</v>
      </c>
      <c r="M123" s="25" t="s">
        <v>122</v>
      </c>
      <c r="N123" s="25" t="s">
        <v>1243</v>
      </c>
      <c r="O123" s="25" t="s">
        <v>879</v>
      </c>
      <c r="P123" s="121">
        <v>0</v>
      </c>
    </row>
    <row r="124" spans="1:17" ht="45" customHeight="1" x14ac:dyDescent="0.25">
      <c r="A124" s="46" t="s">
        <v>39</v>
      </c>
      <c r="B124" s="34" t="s">
        <v>351</v>
      </c>
      <c r="C124" s="34" t="s">
        <v>40</v>
      </c>
      <c r="D124" s="83" t="s">
        <v>432</v>
      </c>
      <c r="E124" s="25" t="s">
        <v>105</v>
      </c>
      <c r="F124" s="26">
        <v>44959</v>
      </c>
      <c r="G124" s="26">
        <v>45290</v>
      </c>
      <c r="H124" s="25">
        <v>100</v>
      </c>
      <c r="I124" s="25" t="s">
        <v>121</v>
      </c>
      <c r="J124" s="123">
        <v>30</v>
      </c>
      <c r="K124" s="55" t="s">
        <v>424</v>
      </c>
      <c r="L124" s="27">
        <v>268396800</v>
      </c>
      <c r="M124" s="25" t="s">
        <v>122</v>
      </c>
      <c r="N124" s="25" t="s">
        <v>1243</v>
      </c>
      <c r="O124" s="25" t="s">
        <v>880</v>
      </c>
      <c r="P124" s="121">
        <v>0</v>
      </c>
    </row>
    <row r="125" spans="1:17" ht="45" customHeight="1" x14ac:dyDescent="0.25">
      <c r="A125" s="46" t="s">
        <v>39</v>
      </c>
      <c r="B125" s="34" t="s">
        <v>351</v>
      </c>
      <c r="C125" s="34" t="s">
        <v>40</v>
      </c>
      <c r="D125" s="82" t="s">
        <v>433</v>
      </c>
      <c r="E125" s="25" t="s">
        <v>105</v>
      </c>
      <c r="F125" s="26">
        <v>44959</v>
      </c>
      <c r="G125" s="26">
        <v>45290</v>
      </c>
      <c r="H125" s="25">
        <v>100</v>
      </c>
      <c r="I125" s="25" t="s">
        <v>121</v>
      </c>
      <c r="J125" s="123">
        <v>15</v>
      </c>
      <c r="K125" s="55" t="s">
        <v>436</v>
      </c>
      <c r="L125" s="27">
        <v>132480750</v>
      </c>
      <c r="M125" s="25" t="s">
        <v>122</v>
      </c>
      <c r="N125" s="25" t="s">
        <v>1243</v>
      </c>
      <c r="O125" s="25" t="s">
        <v>867</v>
      </c>
      <c r="P125" s="121">
        <v>0</v>
      </c>
    </row>
    <row r="126" spans="1:17" ht="45" customHeight="1" x14ac:dyDescent="0.25">
      <c r="A126" s="46" t="s">
        <v>39</v>
      </c>
      <c r="B126" s="34" t="s">
        <v>351</v>
      </c>
      <c r="C126" s="34" t="s">
        <v>40</v>
      </c>
      <c r="D126" s="82" t="s">
        <v>434</v>
      </c>
      <c r="E126" s="25" t="s">
        <v>105</v>
      </c>
      <c r="F126" s="26">
        <v>44959</v>
      </c>
      <c r="G126" s="26">
        <v>45290</v>
      </c>
      <c r="H126" s="25">
        <v>100</v>
      </c>
      <c r="I126" s="25" t="s">
        <v>121</v>
      </c>
      <c r="J126" s="123">
        <v>0</v>
      </c>
      <c r="K126" s="55" t="s">
        <v>424</v>
      </c>
      <c r="L126" s="27">
        <v>403188660</v>
      </c>
      <c r="M126" s="25" t="s">
        <v>122</v>
      </c>
      <c r="N126" s="25" t="s">
        <v>1243</v>
      </c>
      <c r="O126" s="25" t="s">
        <v>881</v>
      </c>
      <c r="P126" s="121">
        <v>0</v>
      </c>
    </row>
    <row r="127" spans="1:17" ht="45" customHeight="1" x14ac:dyDescent="0.25">
      <c r="A127" s="46" t="s">
        <v>39</v>
      </c>
      <c r="B127" s="34" t="s">
        <v>351</v>
      </c>
      <c r="C127" s="34" t="s">
        <v>40</v>
      </c>
      <c r="D127" s="82" t="s">
        <v>435</v>
      </c>
      <c r="E127" s="25" t="s">
        <v>105</v>
      </c>
      <c r="F127" s="26">
        <v>44959</v>
      </c>
      <c r="G127" s="26">
        <v>45290</v>
      </c>
      <c r="H127" s="25">
        <v>100</v>
      </c>
      <c r="I127" s="25" t="s">
        <v>121</v>
      </c>
      <c r="J127" s="123">
        <v>10</v>
      </c>
      <c r="K127" s="55" t="s">
        <v>424</v>
      </c>
      <c r="L127" s="27">
        <v>750000000</v>
      </c>
      <c r="M127" s="25" t="s">
        <v>122</v>
      </c>
      <c r="N127" s="25" t="s">
        <v>1243</v>
      </c>
      <c r="O127" s="25" t="s">
        <v>867</v>
      </c>
      <c r="P127" s="121">
        <v>0</v>
      </c>
    </row>
    <row r="128" spans="1:17" ht="45" customHeight="1" x14ac:dyDescent="0.25">
      <c r="A128" s="46" t="s">
        <v>39</v>
      </c>
      <c r="B128" s="34" t="s">
        <v>351</v>
      </c>
      <c r="C128" s="34" t="s">
        <v>40</v>
      </c>
      <c r="D128" s="75" t="s">
        <v>437</v>
      </c>
      <c r="E128" s="25" t="s">
        <v>105</v>
      </c>
      <c r="F128" s="26">
        <v>44959</v>
      </c>
      <c r="G128" s="26">
        <v>45290</v>
      </c>
      <c r="H128" s="25">
        <v>100</v>
      </c>
      <c r="I128" s="25" t="s">
        <v>121</v>
      </c>
      <c r="J128" s="123">
        <v>30</v>
      </c>
      <c r="K128" s="36" t="s">
        <v>417</v>
      </c>
      <c r="L128" s="27">
        <v>650000000</v>
      </c>
      <c r="M128" s="25" t="s">
        <v>122</v>
      </c>
      <c r="N128" s="25" t="s">
        <v>1243</v>
      </c>
      <c r="O128" s="25" t="s">
        <v>882</v>
      </c>
      <c r="P128" s="121">
        <v>0</v>
      </c>
    </row>
    <row r="129" spans="1:17" ht="45" customHeight="1" x14ac:dyDescent="0.25">
      <c r="A129" s="46" t="s">
        <v>39</v>
      </c>
      <c r="B129" s="34" t="s">
        <v>351</v>
      </c>
      <c r="C129" s="34" t="s">
        <v>40</v>
      </c>
      <c r="D129" s="75" t="s">
        <v>438</v>
      </c>
      <c r="E129" s="25" t="s">
        <v>105</v>
      </c>
      <c r="F129" s="26">
        <v>44959</v>
      </c>
      <c r="G129" s="26">
        <v>45290</v>
      </c>
      <c r="H129" s="25">
        <v>100</v>
      </c>
      <c r="I129" s="25" t="s">
        <v>121</v>
      </c>
      <c r="J129" s="123">
        <v>35</v>
      </c>
      <c r="K129" s="35" t="s">
        <v>416</v>
      </c>
      <c r="L129" s="27">
        <v>88760028</v>
      </c>
      <c r="M129" s="25" t="s">
        <v>122</v>
      </c>
      <c r="N129" s="25" t="s">
        <v>1243</v>
      </c>
      <c r="O129" s="25" t="s">
        <v>883</v>
      </c>
      <c r="P129" s="121">
        <v>0</v>
      </c>
    </row>
    <row r="130" spans="1:17" ht="45" customHeight="1" x14ac:dyDescent="0.25">
      <c r="A130" s="46" t="s">
        <v>39</v>
      </c>
      <c r="B130" s="34" t="s">
        <v>351</v>
      </c>
      <c r="C130" s="34" t="s">
        <v>40</v>
      </c>
      <c r="D130" s="75" t="s">
        <v>439</v>
      </c>
      <c r="E130" s="25" t="s">
        <v>105</v>
      </c>
      <c r="F130" s="26">
        <v>44959</v>
      </c>
      <c r="G130" s="26">
        <v>45290</v>
      </c>
      <c r="H130" s="25">
        <v>100</v>
      </c>
      <c r="I130" s="25" t="s">
        <v>121</v>
      </c>
      <c r="J130" s="123">
        <v>35</v>
      </c>
      <c r="K130" s="36" t="s">
        <v>417</v>
      </c>
      <c r="L130" s="27">
        <v>805000000</v>
      </c>
      <c r="M130" s="25" t="s">
        <v>122</v>
      </c>
      <c r="N130" s="25" t="s">
        <v>1243</v>
      </c>
      <c r="O130" s="25" t="s">
        <v>884</v>
      </c>
      <c r="P130" s="121">
        <v>0</v>
      </c>
    </row>
    <row r="131" spans="1:17" ht="45" customHeight="1" x14ac:dyDescent="0.25">
      <c r="A131" s="46" t="s">
        <v>39</v>
      </c>
      <c r="B131" s="34" t="s">
        <v>351</v>
      </c>
      <c r="C131" s="34" t="s">
        <v>40</v>
      </c>
      <c r="D131" s="83" t="s">
        <v>440</v>
      </c>
      <c r="E131" s="25" t="s">
        <v>105</v>
      </c>
      <c r="F131" s="26">
        <v>44959</v>
      </c>
      <c r="G131" s="26">
        <v>45290</v>
      </c>
      <c r="H131" s="25">
        <v>100</v>
      </c>
      <c r="I131" s="25" t="s">
        <v>121</v>
      </c>
      <c r="J131" s="123">
        <v>10</v>
      </c>
      <c r="K131" s="55" t="s">
        <v>424</v>
      </c>
      <c r="L131" s="27">
        <v>400000000</v>
      </c>
      <c r="M131" s="25" t="s">
        <v>122</v>
      </c>
      <c r="N131" s="25" t="s">
        <v>1243</v>
      </c>
      <c r="O131" s="25" t="s">
        <v>886</v>
      </c>
      <c r="P131" s="121">
        <v>0</v>
      </c>
    </row>
    <row r="132" spans="1:17" ht="45" customHeight="1" x14ac:dyDescent="0.25">
      <c r="A132" s="46" t="s">
        <v>39</v>
      </c>
      <c r="B132" s="34" t="s">
        <v>351</v>
      </c>
      <c r="C132" s="34" t="s">
        <v>40</v>
      </c>
      <c r="D132" s="83" t="s">
        <v>441</v>
      </c>
      <c r="E132" s="25" t="s">
        <v>105</v>
      </c>
      <c r="F132" s="26">
        <v>44959</v>
      </c>
      <c r="G132" s="26">
        <v>45290</v>
      </c>
      <c r="H132" s="25">
        <v>100</v>
      </c>
      <c r="I132" s="25" t="s">
        <v>121</v>
      </c>
      <c r="J132" s="123">
        <v>10</v>
      </c>
      <c r="K132" s="55" t="s">
        <v>424</v>
      </c>
      <c r="L132" s="27">
        <v>70000000</v>
      </c>
      <c r="M132" s="25" t="s">
        <v>122</v>
      </c>
      <c r="N132" s="25" t="s">
        <v>1243</v>
      </c>
      <c r="O132" s="25" t="s">
        <v>885</v>
      </c>
      <c r="P132" s="121">
        <v>0</v>
      </c>
    </row>
    <row r="133" spans="1:17" ht="45" customHeight="1" x14ac:dyDescent="0.25">
      <c r="A133" s="46" t="s">
        <v>39</v>
      </c>
      <c r="B133" s="34" t="s">
        <v>351</v>
      </c>
      <c r="C133" s="34" t="s">
        <v>40</v>
      </c>
      <c r="D133" s="75" t="s">
        <v>741</v>
      </c>
      <c r="E133" s="25" t="s">
        <v>442</v>
      </c>
      <c r="F133" s="26">
        <v>44959</v>
      </c>
      <c r="G133" s="26">
        <v>45290</v>
      </c>
      <c r="H133" s="25">
        <v>100</v>
      </c>
      <c r="I133" s="25" t="s">
        <v>121</v>
      </c>
      <c r="J133" s="123">
        <v>25</v>
      </c>
      <c r="K133" s="25" t="s">
        <v>450</v>
      </c>
      <c r="L133" s="27">
        <v>143191125</v>
      </c>
      <c r="M133" s="25" t="s">
        <v>122</v>
      </c>
      <c r="N133" s="25" t="s">
        <v>1243</v>
      </c>
      <c r="O133" s="25" t="s">
        <v>743</v>
      </c>
      <c r="P133" s="121">
        <v>0</v>
      </c>
    </row>
    <row r="134" spans="1:17" ht="45" customHeight="1" x14ac:dyDescent="0.25">
      <c r="A134" s="46" t="s">
        <v>39</v>
      </c>
      <c r="B134" s="34" t="s">
        <v>351</v>
      </c>
      <c r="C134" s="34" t="s">
        <v>40</v>
      </c>
      <c r="D134" s="83" t="s">
        <v>742</v>
      </c>
      <c r="E134" s="25" t="s">
        <v>442</v>
      </c>
      <c r="F134" s="26">
        <v>44959</v>
      </c>
      <c r="G134" s="26">
        <v>45290</v>
      </c>
      <c r="H134" s="25">
        <v>100</v>
      </c>
      <c r="I134" s="25" t="s">
        <v>121</v>
      </c>
      <c r="J134" s="123">
        <v>0</v>
      </c>
      <c r="K134" s="25" t="s">
        <v>450</v>
      </c>
      <c r="L134" s="27">
        <v>16000000</v>
      </c>
      <c r="M134" s="25" t="s">
        <v>122</v>
      </c>
      <c r="N134" s="25" t="s">
        <v>124</v>
      </c>
      <c r="O134" s="25" t="s">
        <v>744</v>
      </c>
      <c r="P134" s="121">
        <v>0</v>
      </c>
      <c r="Q134" s="2" t="s">
        <v>1225</v>
      </c>
    </row>
    <row r="135" spans="1:17" ht="45" customHeight="1" x14ac:dyDescent="0.25">
      <c r="A135" s="46" t="s">
        <v>39</v>
      </c>
      <c r="B135" s="34" t="s">
        <v>351</v>
      </c>
      <c r="C135" s="34" t="s">
        <v>40</v>
      </c>
      <c r="D135" s="83" t="s">
        <v>443</v>
      </c>
      <c r="E135" s="25" t="s">
        <v>442</v>
      </c>
      <c r="F135" s="26">
        <v>44959</v>
      </c>
      <c r="G135" s="26">
        <v>45290</v>
      </c>
      <c r="H135" s="25">
        <v>100</v>
      </c>
      <c r="I135" s="25" t="s">
        <v>121</v>
      </c>
      <c r="J135" s="123">
        <v>0</v>
      </c>
      <c r="K135" s="25" t="s">
        <v>450</v>
      </c>
      <c r="L135" s="27">
        <v>20000000</v>
      </c>
      <c r="M135" s="25" t="s">
        <v>122</v>
      </c>
      <c r="N135" s="25" t="s">
        <v>124</v>
      </c>
      <c r="O135" s="25" t="s">
        <v>744</v>
      </c>
      <c r="P135" s="121">
        <v>0</v>
      </c>
      <c r="Q135" s="2" t="s">
        <v>1225</v>
      </c>
    </row>
    <row r="136" spans="1:17" ht="45" customHeight="1" x14ac:dyDescent="0.25">
      <c r="A136" s="46" t="s">
        <v>39</v>
      </c>
      <c r="B136" s="34" t="s">
        <v>351</v>
      </c>
      <c r="C136" s="34" t="s">
        <v>40</v>
      </c>
      <c r="D136" s="83" t="s">
        <v>444</v>
      </c>
      <c r="E136" s="25" t="s">
        <v>442</v>
      </c>
      <c r="F136" s="26">
        <v>44959</v>
      </c>
      <c r="G136" s="26">
        <v>45290</v>
      </c>
      <c r="H136" s="25">
        <v>100</v>
      </c>
      <c r="I136" s="25" t="s">
        <v>121</v>
      </c>
      <c r="J136" s="123">
        <v>0</v>
      </c>
      <c r="K136" s="25" t="s">
        <v>450</v>
      </c>
      <c r="L136" s="27">
        <v>80000000</v>
      </c>
      <c r="M136" s="25" t="s">
        <v>122</v>
      </c>
      <c r="N136" s="25" t="s">
        <v>124</v>
      </c>
      <c r="O136" s="25" t="s">
        <v>745</v>
      </c>
      <c r="P136" s="121">
        <v>0</v>
      </c>
      <c r="Q136" s="2" t="s">
        <v>1225</v>
      </c>
    </row>
    <row r="137" spans="1:17" ht="45" customHeight="1" x14ac:dyDescent="0.25">
      <c r="A137" s="46" t="s">
        <v>39</v>
      </c>
      <c r="B137" s="34" t="s">
        <v>351</v>
      </c>
      <c r="C137" s="34" t="s">
        <v>40</v>
      </c>
      <c r="D137" s="83" t="s">
        <v>445</v>
      </c>
      <c r="E137" s="25" t="s">
        <v>442</v>
      </c>
      <c r="F137" s="26">
        <v>44959</v>
      </c>
      <c r="G137" s="26">
        <v>45290</v>
      </c>
      <c r="H137" s="25">
        <v>100</v>
      </c>
      <c r="I137" s="25" t="s">
        <v>121</v>
      </c>
      <c r="J137" s="123">
        <v>0</v>
      </c>
      <c r="K137" s="25" t="s">
        <v>450</v>
      </c>
      <c r="L137" s="27">
        <v>18000000</v>
      </c>
      <c r="M137" s="25" t="s">
        <v>122</v>
      </c>
      <c r="N137" s="25" t="s">
        <v>124</v>
      </c>
      <c r="O137" s="25" t="s">
        <v>745</v>
      </c>
      <c r="P137" s="121">
        <v>0</v>
      </c>
      <c r="Q137" s="2" t="s">
        <v>1225</v>
      </c>
    </row>
    <row r="138" spans="1:17" ht="45" customHeight="1" x14ac:dyDescent="0.25">
      <c r="A138" s="46" t="s">
        <v>39</v>
      </c>
      <c r="B138" s="34" t="s">
        <v>351</v>
      </c>
      <c r="C138" s="34" t="s">
        <v>40</v>
      </c>
      <c r="D138" s="83" t="s">
        <v>446</v>
      </c>
      <c r="E138" s="25" t="s">
        <v>442</v>
      </c>
      <c r="F138" s="26">
        <v>44959</v>
      </c>
      <c r="G138" s="26">
        <v>45290</v>
      </c>
      <c r="H138" s="25">
        <v>100</v>
      </c>
      <c r="I138" s="25" t="s">
        <v>121</v>
      </c>
      <c r="J138" s="123">
        <v>0</v>
      </c>
      <c r="K138" s="25" t="s">
        <v>450</v>
      </c>
      <c r="L138" s="27">
        <v>55000000</v>
      </c>
      <c r="M138" s="25" t="s">
        <v>122</v>
      </c>
      <c r="N138" s="25" t="s">
        <v>124</v>
      </c>
      <c r="O138" s="25" t="s">
        <v>745</v>
      </c>
      <c r="P138" s="121">
        <v>0</v>
      </c>
      <c r="Q138" s="2" t="s">
        <v>1225</v>
      </c>
    </row>
    <row r="139" spans="1:17" ht="45" customHeight="1" x14ac:dyDescent="0.25">
      <c r="A139" s="46" t="s">
        <v>39</v>
      </c>
      <c r="B139" s="34" t="s">
        <v>351</v>
      </c>
      <c r="C139" s="34" t="s">
        <v>40</v>
      </c>
      <c r="D139" s="83" t="s">
        <v>447</v>
      </c>
      <c r="E139" s="25" t="s">
        <v>442</v>
      </c>
      <c r="F139" s="26">
        <v>44959</v>
      </c>
      <c r="G139" s="26">
        <v>45290</v>
      </c>
      <c r="H139" s="25">
        <v>100</v>
      </c>
      <c r="I139" s="25" t="s">
        <v>121</v>
      </c>
      <c r="J139" s="123">
        <v>0</v>
      </c>
      <c r="K139" s="25" t="s">
        <v>450</v>
      </c>
      <c r="L139" s="27">
        <v>30000000</v>
      </c>
      <c r="M139" s="25" t="s">
        <v>122</v>
      </c>
      <c r="N139" s="25" t="s">
        <v>124</v>
      </c>
      <c r="O139" s="25" t="s">
        <v>745</v>
      </c>
      <c r="P139" s="121">
        <v>0</v>
      </c>
      <c r="Q139" s="2" t="s">
        <v>1225</v>
      </c>
    </row>
    <row r="140" spans="1:17" ht="45" customHeight="1" x14ac:dyDescent="0.25">
      <c r="A140" s="46" t="s">
        <v>39</v>
      </c>
      <c r="B140" s="34" t="s">
        <v>351</v>
      </c>
      <c r="C140" s="34" t="s">
        <v>40</v>
      </c>
      <c r="D140" s="83" t="s">
        <v>448</v>
      </c>
      <c r="E140" s="25" t="s">
        <v>442</v>
      </c>
      <c r="F140" s="26">
        <v>44959</v>
      </c>
      <c r="G140" s="26">
        <v>45290</v>
      </c>
      <c r="H140" s="25">
        <v>100</v>
      </c>
      <c r="I140" s="25" t="s">
        <v>121</v>
      </c>
      <c r="J140" s="123">
        <v>0</v>
      </c>
      <c r="K140" s="25" t="s">
        <v>450</v>
      </c>
      <c r="L140" s="27">
        <v>130000000</v>
      </c>
      <c r="M140" s="25" t="s">
        <v>122</v>
      </c>
      <c r="N140" s="25" t="s">
        <v>124</v>
      </c>
      <c r="O140" s="25" t="s">
        <v>746</v>
      </c>
      <c r="P140" s="121">
        <v>0</v>
      </c>
      <c r="Q140" s="2" t="s">
        <v>1225</v>
      </c>
    </row>
    <row r="141" spans="1:17" ht="45" customHeight="1" x14ac:dyDescent="0.25">
      <c r="A141" s="46" t="s">
        <v>39</v>
      </c>
      <c r="B141" s="34" t="s">
        <v>351</v>
      </c>
      <c r="C141" s="34" t="s">
        <v>40</v>
      </c>
      <c r="D141" s="83" t="s">
        <v>449</v>
      </c>
      <c r="E141" s="25" t="s">
        <v>442</v>
      </c>
      <c r="F141" s="26">
        <v>44959</v>
      </c>
      <c r="G141" s="26">
        <v>45290</v>
      </c>
      <c r="H141" s="25">
        <v>100</v>
      </c>
      <c r="I141" s="25" t="s">
        <v>121</v>
      </c>
      <c r="J141" s="123">
        <v>0</v>
      </c>
      <c r="K141" s="25" t="s">
        <v>450</v>
      </c>
      <c r="L141" s="27">
        <v>35000000</v>
      </c>
      <c r="M141" s="25" t="s">
        <v>122</v>
      </c>
      <c r="N141" s="25" t="s">
        <v>124</v>
      </c>
      <c r="O141" s="25" t="s">
        <v>747</v>
      </c>
      <c r="P141" s="121">
        <v>0</v>
      </c>
      <c r="Q141" s="2" t="s">
        <v>1225</v>
      </c>
    </row>
    <row r="142" spans="1:17" ht="45" customHeight="1" x14ac:dyDescent="0.25">
      <c r="A142" s="46" t="s">
        <v>39</v>
      </c>
      <c r="B142" s="34" t="s">
        <v>351</v>
      </c>
      <c r="C142" s="34" t="s">
        <v>40</v>
      </c>
      <c r="D142" s="83" t="s">
        <v>530</v>
      </c>
      <c r="E142" s="25" t="s">
        <v>102</v>
      </c>
      <c r="F142" s="26">
        <v>44959</v>
      </c>
      <c r="G142" s="26">
        <v>45290</v>
      </c>
      <c r="H142" s="25">
        <v>100</v>
      </c>
      <c r="I142" s="25" t="s">
        <v>121</v>
      </c>
      <c r="J142" s="123">
        <v>25</v>
      </c>
      <c r="K142" s="25" t="s">
        <v>418</v>
      </c>
      <c r="L142" s="27">
        <v>191400000</v>
      </c>
      <c r="M142" s="25" t="s">
        <v>122</v>
      </c>
      <c r="N142" s="25" t="s">
        <v>1243</v>
      </c>
      <c r="O142" s="25" t="s">
        <v>800</v>
      </c>
      <c r="P142" s="121">
        <v>0</v>
      </c>
    </row>
    <row r="143" spans="1:17" ht="45" customHeight="1" x14ac:dyDescent="0.25">
      <c r="A143" s="46" t="s">
        <v>39</v>
      </c>
      <c r="B143" s="34" t="s">
        <v>351</v>
      </c>
      <c r="C143" s="34" t="s">
        <v>40</v>
      </c>
      <c r="D143" s="80" t="s">
        <v>531</v>
      </c>
      <c r="E143" s="25" t="s">
        <v>102</v>
      </c>
      <c r="F143" s="26">
        <v>44959</v>
      </c>
      <c r="G143" s="26">
        <v>45290</v>
      </c>
      <c r="H143" s="25">
        <v>100</v>
      </c>
      <c r="I143" s="25" t="s">
        <v>121</v>
      </c>
      <c r="J143" s="123">
        <v>20</v>
      </c>
      <c r="K143" s="25" t="s">
        <v>418</v>
      </c>
      <c r="L143" s="27">
        <v>191400000</v>
      </c>
      <c r="M143" s="25" t="s">
        <v>122</v>
      </c>
      <c r="N143" s="25" t="s">
        <v>1243</v>
      </c>
      <c r="O143" s="25" t="s">
        <v>802</v>
      </c>
      <c r="P143" s="121">
        <v>0</v>
      </c>
    </row>
    <row r="144" spans="1:17" ht="45" customHeight="1" x14ac:dyDescent="0.25">
      <c r="A144" s="46" t="s">
        <v>39</v>
      </c>
      <c r="B144" s="34" t="s">
        <v>351</v>
      </c>
      <c r="C144" s="34" t="s">
        <v>40</v>
      </c>
      <c r="D144" s="80" t="s">
        <v>532</v>
      </c>
      <c r="E144" s="25" t="s">
        <v>102</v>
      </c>
      <c r="F144" s="26">
        <v>44959</v>
      </c>
      <c r="G144" s="26">
        <v>45290</v>
      </c>
      <c r="H144" s="25">
        <v>100</v>
      </c>
      <c r="I144" s="25" t="s">
        <v>121</v>
      </c>
      <c r="J144" s="123">
        <v>20</v>
      </c>
      <c r="K144" s="25" t="s">
        <v>418</v>
      </c>
      <c r="L144" s="27">
        <v>70000000</v>
      </c>
      <c r="M144" s="25" t="s">
        <v>122</v>
      </c>
      <c r="N144" s="25" t="s">
        <v>1243</v>
      </c>
      <c r="O144" s="25" t="s">
        <v>802</v>
      </c>
      <c r="P144" s="121">
        <v>0</v>
      </c>
    </row>
    <row r="145" spans="1:17" ht="45" customHeight="1" x14ac:dyDescent="0.25">
      <c r="A145" s="46" t="s">
        <v>39</v>
      </c>
      <c r="B145" s="34" t="s">
        <v>351</v>
      </c>
      <c r="C145" s="34" t="s">
        <v>40</v>
      </c>
      <c r="D145" s="80" t="s">
        <v>533</v>
      </c>
      <c r="E145" s="25" t="s">
        <v>102</v>
      </c>
      <c r="F145" s="26">
        <v>44959</v>
      </c>
      <c r="G145" s="26">
        <v>45290</v>
      </c>
      <c r="H145" s="25">
        <v>100</v>
      </c>
      <c r="I145" s="25" t="s">
        <v>121</v>
      </c>
      <c r="J145" s="123">
        <v>0</v>
      </c>
      <c r="K145" s="25" t="s">
        <v>418</v>
      </c>
      <c r="L145" s="27">
        <v>18000000</v>
      </c>
      <c r="M145" s="25" t="s">
        <v>122</v>
      </c>
      <c r="N145" s="25" t="s">
        <v>124</v>
      </c>
      <c r="O145" s="25" t="s">
        <v>801</v>
      </c>
      <c r="P145" s="121">
        <v>0</v>
      </c>
      <c r="Q145" s="2" t="s">
        <v>1225</v>
      </c>
    </row>
    <row r="146" spans="1:17" ht="45" customHeight="1" x14ac:dyDescent="0.25">
      <c r="A146" s="46" t="s">
        <v>39</v>
      </c>
      <c r="B146" s="34" t="s">
        <v>351</v>
      </c>
      <c r="C146" s="34" t="s">
        <v>40</v>
      </c>
      <c r="D146" s="80" t="s">
        <v>534</v>
      </c>
      <c r="E146" s="25" t="s">
        <v>102</v>
      </c>
      <c r="F146" s="26">
        <v>44959</v>
      </c>
      <c r="G146" s="26">
        <v>45290</v>
      </c>
      <c r="H146" s="25">
        <v>100</v>
      </c>
      <c r="I146" s="25" t="s">
        <v>121</v>
      </c>
      <c r="J146" s="123">
        <v>20</v>
      </c>
      <c r="K146" s="25" t="s">
        <v>418</v>
      </c>
      <c r="L146" s="27">
        <v>35200000</v>
      </c>
      <c r="M146" s="25" t="s">
        <v>122</v>
      </c>
      <c r="N146" s="25" t="s">
        <v>1243</v>
      </c>
      <c r="O146" s="25" t="s">
        <v>802</v>
      </c>
      <c r="P146" s="121">
        <v>0</v>
      </c>
    </row>
    <row r="147" spans="1:17" ht="45" customHeight="1" x14ac:dyDescent="0.25">
      <c r="A147" s="46" t="s">
        <v>39</v>
      </c>
      <c r="B147" s="34" t="s">
        <v>351</v>
      </c>
      <c r="C147" s="34" t="s">
        <v>40</v>
      </c>
      <c r="D147" s="80" t="s">
        <v>535</v>
      </c>
      <c r="E147" s="25" t="s">
        <v>102</v>
      </c>
      <c r="F147" s="26">
        <v>44959</v>
      </c>
      <c r="G147" s="26">
        <v>45290</v>
      </c>
      <c r="H147" s="25">
        <v>100</v>
      </c>
      <c r="I147" s="25" t="s">
        <v>121</v>
      </c>
      <c r="J147" s="123">
        <v>10</v>
      </c>
      <c r="K147" s="25" t="s">
        <v>418</v>
      </c>
      <c r="L147" s="27">
        <v>90000000</v>
      </c>
      <c r="M147" s="25" t="s">
        <v>122</v>
      </c>
      <c r="N147" s="25" t="s">
        <v>1243</v>
      </c>
      <c r="O147" s="25" t="s">
        <v>803</v>
      </c>
      <c r="P147" s="121">
        <v>0</v>
      </c>
    </row>
    <row r="148" spans="1:17" ht="45" customHeight="1" x14ac:dyDescent="0.25">
      <c r="A148" s="46" t="s">
        <v>39</v>
      </c>
      <c r="B148" s="34" t="s">
        <v>351</v>
      </c>
      <c r="C148" s="34" t="s">
        <v>40</v>
      </c>
      <c r="D148" s="80" t="s">
        <v>536</v>
      </c>
      <c r="E148" s="25" t="s">
        <v>102</v>
      </c>
      <c r="F148" s="26">
        <v>44959</v>
      </c>
      <c r="G148" s="26">
        <v>45290</v>
      </c>
      <c r="H148" s="25">
        <v>100</v>
      </c>
      <c r="I148" s="25" t="s">
        <v>121</v>
      </c>
      <c r="J148" s="123">
        <v>35</v>
      </c>
      <c r="K148" s="25" t="s">
        <v>418</v>
      </c>
      <c r="L148" s="27">
        <v>25080697</v>
      </c>
      <c r="M148" s="25" t="s">
        <v>122</v>
      </c>
      <c r="N148" s="25" t="s">
        <v>1243</v>
      </c>
      <c r="O148" s="25" t="s">
        <v>804</v>
      </c>
      <c r="P148" s="121">
        <v>0</v>
      </c>
    </row>
    <row r="149" spans="1:17" ht="45" customHeight="1" x14ac:dyDescent="0.25">
      <c r="A149" s="46" t="s">
        <v>39</v>
      </c>
      <c r="B149" s="34" t="s">
        <v>351</v>
      </c>
      <c r="C149" s="34" t="s">
        <v>40</v>
      </c>
      <c r="D149" s="80" t="s">
        <v>537</v>
      </c>
      <c r="E149" s="25" t="s">
        <v>102</v>
      </c>
      <c r="F149" s="26">
        <v>44959</v>
      </c>
      <c r="G149" s="26">
        <v>45290</v>
      </c>
      <c r="H149" s="25">
        <v>100</v>
      </c>
      <c r="I149" s="25" t="s">
        <v>121</v>
      </c>
      <c r="J149" s="123">
        <v>20</v>
      </c>
      <c r="K149" s="25" t="s">
        <v>418</v>
      </c>
      <c r="L149" s="27">
        <v>91827939</v>
      </c>
      <c r="M149" s="25" t="s">
        <v>122</v>
      </c>
      <c r="N149" s="25" t="s">
        <v>1243</v>
      </c>
      <c r="O149" s="25" t="s">
        <v>805</v>
      </c>
      <c r="P149" s="121">
        <v>0</v>
      </c>
    </row>
    <row r="150" spans="1:17" ht="45" customHeight="1" x14ac:dyDescent="0.25">
      <c r="A150" s="46" t="s">
        <v>39</v>
      </c>
      <c r="B150" s="34" t="s">
        <v>351</v>
      </c>
      <c r="C150" s="34" t="s">
        <v>40</v>
      </c>
      <c r="D150" s="80" t="s">
        <v>806</v>
      </c>
      <c r="E150" s="25" t="s">
        <v>102</v>
      </c>
      <c r="F150" s="26">
        <v>44959</v>
      </c>
      <c r="G150" s="26">
        <v>45290</v>
      </c>
      <c r="H150" s="25">
        <v>100</v>
      </c>
      <c r="I150" s="25" t="s">
        <v>121</v>
      </c>
      <c r="J150" s="123">
        <v>0</v>
      </c>
      <c r="K150" s="25" t="s">
        <v>418</v>
      </c>
      <c r="L150" s="27">
        <v>150000000</v>
      </c>
      <c r="M150" s="25" t="s">
        <v>122</v>
      </c>
      <c r="N150" s="25" t="s">
        <v>124</v>
      </c>
      <c r="O150" s="25" t="s">
        <v>801</v>
      </c>
      <c r="P150" s="121">
        <v>0</v>
      </c>
      <c r="Q150" s="2" t="s">
        <v>1225</v>
      </c>
    </row>
    <row r="151" spans="1:17" ht="45" customHeight="1" x14ac:dyDescent="0.25">
      <c r="A151" s="46" t="s">
        <v>39</v>
      </c>
      <c r="B151" s="34" t="s">
        <v>351</v>
      </c>
      <c r="C151" s="34" t="s">
        <v>40</v>
      </c>
      <c r="D151" s="80" t="s">
        <v>807</v>
      </c>
      <c r="E151" s="25" t="s">
        <v>102</v>
      </c>
      <c r="F151" s="26">
        <v>44959</v>
      </c>
      <c r="G151" s="26">
        <v>45290</v>
      </c>
      <c r="H151" s="25">
        <v>100</v>
      </c>
      <c r="I151" s="25" t="s">
        <v>121</v>
      </c>
      <c r="J151" s="123">
        <v>0</v>
      </c>
      <c r="K151" s="25" t="s">
        <v>418</v>
      </c>
      <c r="L151" s="27">
        <v>120000000</v>
      </c>
      <c r="M151" s="25" t="s">
        <v>122</v>
      </c>
      <c r="N151" s="25" t="s">
        <v>124</v>
      </c>
      <c r="O151" s="25" t="s">
        <v>801</v>
      </c>
      <c r="P151" s="121">
        <v>0</v>
      </c>
      <c r="Q151" s="2" t="s">
        <v>1225</v>
      </c>
    </row>
    <row r="152" spans="1:17" ht="45" customHeight="1" x14ac:dyDescent="0.25">
      <c r="A152" s="46" t="s">
        <v>39</v>
      </c>
      <c r="B152" s="34" t="s">
        <v>351</v>
      </c>
      <c r="C152" s="34" t="s">
        <v>40</v>
      </c>
      <c r="D152" s="80" t="s">
        <v>808</v>
      </c>
      <c r="E152" s="72" t="s">
        <v>102</v>
      </c>
      <c r="F152" s="26">
        <v>44959</v>
      </c>
      <c r="G152" s="26">
        <v>45290</v>
      </c>
      <c r="H152" s="25">
        <v>100</v>
      </c>
      <c r="I152" s="25" t="s">
        <v>121</v>
      </c>
      <c r="J152" s="123">
        <v>0</v>
      </c>
      <c r="K152" s="25" t="s">
        <v>418</v>
      </c>
      <c r="L152" s="27">
        <v>210000000</v>
      </c>
      <c r="M152" s="25" t="s">
        <v>122</v>
      </c>
      <c r="N152" s="25" t="s">
        <v>124</v>
      </c>
      <c r="O152" s="25" t="s">
        <v>801</v>
      </c>
      <c r="P152" s="121">
        <v>0</v>
      </c>
      <c r="Q152" s="2" t="s">
        <v>1225</v>
      </c>
    </row>
    <row r="153" spans="1:17" ht="45" customHeight="1" x14ac:dyDescent="0.25">
      <c r="A153" s="46" t="s">
        <v>39</v>
      </c>
      <c r="B153" s="34" t="s">
        <v>351</v>
      </c>
      <c r="C153" s="34" t="s">
        <v>40</v>
      </c>
      <c r="D153" s="80" t="s">
        <v>809</v>
      </c>
      <c r="E153" s="25" t="s">
        <v>102</v>
      </c>
      <c r="F153" s="26">
        <v>44959</v>
      </c>
      <c r="G153" s="26">
        <v>45290</v>
      </c>
      <c r="H153" s="25">
        <v>100</v>
      </c>
      <c r="I153" s="25" t="s">
        <v>121</v>
      </c>
      <c r="J153" s="123">
        <v>0</v>
      </c>
      <c r="K153" s="25" t="s">
        <v>418</v>
      </c>
      <c r="L153" s="27">
        <v>180000000</v>
      </c>
      <c r="M153" s="25" t="s">
        <v>122</v>
      </c>
      <c r="N153" s="25" t="s">
        <v>124</v>
      </c>
      <c r="O153" s="25" t="s">
        <v>801</v>
      </c>
      <c r="P153" s="121">
        <v>0</v>
      </c>
      <c r="Q153" s="2" t="s">
        <v>1225</v>
      </c>
    </row>
    <row r="154" spans="1:17" ht="45" customHeight="1" x14ac:dyDescent="0.25">
      <c r="A154" s="46" t="s">
        <v>39</v>
      </c>
      <c r="B154" s="34" t="s">
        <v>351</v>
      </c>
      <c r="C154" s="34" t="s">
        <v>40</v>
      </c>
      <c r="D154" s="80" t="s">
        <v>810</v>
      </c>
      <c r="E154" s="25" t="s">
        <v>102</v>
      </c>
      <c r="F154" s="26">
        <v>44959</v>
      </c>
      <c r="G154" s="26">
        <v>45290</v>
      </c>
      <c r="H154" s="25">
        <v>100</v>
      </c>
      <c r="I154" s="25" t="s">
        <v>121</v>
      </c>
      <c r="J154" s="123">
        <v>0</v>
      </c>
      <c r="K154" s="25" t="s">
        <v>418</v>
      </c>
      <c r="L154" s="27">
        <v>150000000</v>
      </c>
      <c r="M154" s="25" t="s">
        <v>122</v>
      </c>
      <c r="N154" s="25" t="s">
        <v>124</v>
      </c>
      <c r="O154" s="25" t="s">
        <v>811</v>
      </c>
      <c r="P154" s="121">
        <v>0</v>
      </c>
      <c r="Q154" s="2" t="s">
        <v>1225</v>
      </c>
    </row>
    <row r="155" spans="1:17" ht="45" customHeight="1" x14ac:dyDescent="0.25">
      <c r="A155" s="46" t="s">
        <v>39</v>
      </c>
      <c r="B155" s="34" t="s">
        <v>351</v>
      </c>
      <c r="C155" s="34" t="s">
        <v>40</v>
      </c>
      <c r="D155" s="80" t="s">
        <v>813</v>
      </c>
      <c r="E155" s="25" t="s">
        <v>102</v>
      </c>
      <c r="F155" s="26">
        <v>44959</v>
      </c>
      <c r="G155" s="26">
        <v>45290</v>
      </c>
      <c r="H155" s="25">
        <v>100</v>
      </c>
      <c r="I155" s="25" t="s">
        <v>121</v>
      </c>
      <c r="J155" s="123">
        <v>0</v>
      </c>
      <c r="K155" s="25" t="s">
        <v>418</v>
      </c>
      <c r="L155" s="27">
        <v>150000000</v>
      </c>
      <c r="M155" s="25" t="s">
        <v>122</v>
      </c>
      <c r="N155" s="25" t="s">
        <v>124</v>
      </c>
      <c r="O155" s="25" t="s">
        <v>801</v>
      </c>
      <c r="P155" s="121">
        <v>0</v>
      </c>
      <c r="Q155" s="2" t="s">
        <v>1225</v>
      </c>
    </row>
    <row r="156" spans="1:17" ht="45" customHeight="1" x14ac:dyDescent="0.25">
      <c r="A156" s="46" t="s">
        <v>39</v>
      </c>
      <c r="B156" s="34" t="s">
        <v>351</v>
      </c>
      <c r="C156" s="34" t="s">
        <v>40</v>
      </c>
      <c r="D156" s="80" t="s">
        <v>814</v>
      </c>
      <c r="E156" s="25" t="s">
        <v>102</v>
      </c>
      <c r="F156" s="26">
        <v>44959</v>
      </c>
      <c r="G156" s="26">
        <v>45290</v>
      </c>
      <c r="H156" s="25">
        <v>100</v>
      </c>
      <c r="I156" s="25" t="s">
        <v>121</v>
      </c>
      <c r="J156" s="123">
        <v>10</v>
      </c>
      <c r="K156" s="25" t="s">
        <v>418</v>
      </c>
      <c r="L156" s="27">
        <v>250000000</v>
      </c>
      <c r="M156" s="25" t="s">
        <v>122</v>
      </c>
      <c r="N156" s="25" t="s">
        <v>1243</v>
      </c>
      <c r="O156" s="25" t="s">
        <v>812</v>
      </c>
      <c r="P156" s="121">
        <v>0</v>
      </c>
    </row>
    <row r="157" spans="1:17" ht="45" customHeight="1" x14ac:dyDescent="0.25">
      <c r="A157" s="46" t="s">
        <v>39</v>
      </c>
      <c r="B157" s="34" t="s">
        <v>351</v>
      </c>
      <c r="C157" s="34" t="s">
        <v>40</v>
      </c>
      <c r="D157" s="83" t="s">
        <v>815</v>
      </c>
      <c r="E157" s="25" t="s">
        <v>102</v>
      </c>
      <c r="F157" s="26">
        <v>44959</v>
      </c>
      <c r="G157" s="26">
        <v>45290</v>
      </c>
      <c r="H157" s="25">
        <v>100</v>
      </c>
      <c r="I157" s="25" t="s">
        <v>121</v>
      </c>
      <c r="J157" s="123">
        <v>0</v>
      </c>
      <c r="K157" s="25" t="s">
        <v>418</v>
      </c>
      <c r="L157" s="27">
        <v>250000000</v>
      </c>
      <c r="M157" s="25" t="s">
        <v>122</v>
      </c>
      <c r="N157" s="25" t="s">
        <v>124</v>
      </c>
      <c r="O157" s="25" t="s">
        <v>801</v>
      </c>
      <c r="P157" s="121">
        <v>0</v>
      </c>
      <c r="Q157" s="2" t="s">
        <v>1225</v>
      </c>
    </row>
    <row r="158" spans="1:17" ht="45" customHeight="1" x14ac:dyDescent="0.25">
      <c r="A158" s="46" t="s">
        <v>39</v>
      </c>
      <c r="B158" s="34" t="s">
        <v>351</v>
      </c>
      <c r="C158" s="34" t="s">
        <v>40</v>
      </c>
      <c r="D158" s="80" t="s">
        <v>551</v>
      </c>
      <c r="E158" s="25" t="s">
        <v>550</v>
      </c>
      <c r="F158" s="26">
        <v>44956</v>
      </c>
      <c r="G158" s="26">
        <v>45044</v>
      </c>
      <c r="H158" s="25">
        <v>100</v>
      </c>
      <c r="I158" s="25" t="s">
        <v>121</v>
      </c>
      <c r="J158" s="123">
        <v>40</v>
      </c>
      <c r="K158" s="54" t="s">
        <v>589</v>
      </c>
      <c r="L158" s="27">
        <v>630000000</v>
      </c>
      <c r="M158" s="25" t="s">
        <v>122</v>
      </c>
      <c r="N158" s="25" t="s">
        <v>1243</v>
      </c>
      <c r="O158" s="25" t="s">
        <v>839</v>
      </c>
      <c r="P158" s="121">
        <v>0</v>
      </c>
    </row>
    <row r="159" spans="1:17" ht="45" customHeight="1" x14ac:dyDescent="0.25">
      <c r="A159" s="46" t="s">
        <v>39</v>
      </c>
      <c r="B159" s="34" t="s">
        <v>351</v>
      </c>
      <c r="C159" s="34" t="s">
        <v>40</v>
      </c>
      <c r="D159" s="80" t="s">
        <v>552</v>
      </c>
      <c r="E159" s="25" t="s">
        <v>550</v>
      </c>
      <c r="F159" s="56">
        <v>44986</v>
      </c>
      <c r="G159" s="56">
        <v>45168</v>
      </c>
      <c r="H159" s="25">
        <v>100</v>
      </c>
      <c r="I159" s="25" t="s">
        <v>121</v>
      </c>
      <c r="J159" s="123">
        <v>0</v>
      </c>
      <c r="K159" s="52" t="s">
        <v>579</v>
      </c>
      <c r="L159" s="27">
        <v>18000000</v>
      </c>
      <c r="M159" s="25" t="s">
        <v>122</v>
      </c>
      <c r="N159" s="25" t="s">
        <v>1243</v>
      </c>
      <c r="O159" s="25" t="s">
        <v>840</v>
      </c>
      <c r="P159" s="121">
        <v>0</v>
      </c>
    </row>
    <row r="160" spans="1:17" ht="45" customHeight="1" x14ac:dyDescent="0.25">
      <c r="A160" s="46" t="s">
        <v>39</v>
      </c>
      <c r="B160" s="34" t="s">
        <v>351</v>
      </c>
      <c r="C160" s="34" t="s">
        <v>40</v>
      </c>
      <c r="D160" s="80" t="s">
        <v>553</v>
      </c>
      <c r="E160" s="25" t="s">
        <v>550</v>
      </c>
      <c r="F160" s="53">
        <v>45019</v>
      </c>
      <c r="G160" s="53">
        <v>45076</v>
      </c>
      <c r="H160" s="25">
        <v>100</v>
      </c>
      <c r="I160" s="25" t="s">
        <v>121</v>
      </c>
      <c r="J160" s="123">
        <v>10</v>
      </c>
      <c r="K160" s="52" t="s">
        <v>580</v>
      </c>
      <c r="L160" s="27">
        <v>32000000</v>
      </c>
      <c r="M160" s="25" t="s">
        <v>122</v>
      </c>
      <c r="N160" s="25" t="s">
        <v>1243</v>
      </c>
      <c r="O160" s="25" t="s">
        <v>841</v>
      </c>
      <c r="P160" s="121">
        <v>0</v>
      </c>
    </row>
    <row r="161" spans="1:17" ht="45" customHeight="1" x14ac:dyDescent="0.25">
      <c r="A161" s="46" t="s">
        <v>39</v>
      </c>
      <c r="B161" s="34" t="s">
        <v>351</v>
      </c>
      <c r="C161" s="34" t="s">
        <v>40</v>
      </c>
      <c r="D161" s="80" t="s">
        <v>554</v>
      </c>
      <c r="E161" s="25" t="s">
        <v>550</v>
      </c>
      <c r="F161" s="53">
        <v>44963</v>
      </c>
      <c r="G161" s="53">
        <v>44986</v>
      </c>
      <c r="H161" s="25">
        <v>100</v>
      </c>
      <c r="I161" s="25" t="s">
        <v>121</v>
      </c>
      <c r="J161" s="123">
        <v>0</v>
      </c>
      <c r="K161" s="52" t="s">
        <v>580</v>
      </c>
      <c r="L161" s="27">
        <v>28000000</v>
      </c>
      <c r="M161" s="25" t="s">
        <v>122</v>
      </c>
      <c r="N161" s="25" t="s">
        <v>1243</v>
      </c>
      <c r="O161" s="25" t="s">
        <v>842</v>
      </c>
      <c r="P161" s="121">
        <v>0</v>
      </c>
    </row>
    <row r="162" spans="1:17" ht="45" customHeight="1" x14ac:dyDescent="0.25">
      <c r="A162" s="46" t="s">
        <v>39</v>
      </c>
      <c r="B162" s="34" t="s">
        <v>351</v>
      </c>
      <c r="C162" s="34" t="s">
        <v>40</v>
      </c>
      <c r="D162" s="80" t="s">
        <v>555</v>
      </c>
      <c r="E162" s="25" t="s">
        <v>550</v>
      </c>
      <c r="F162" s="53">
        <v>45005</v>
      </c>
      <c r="G162" s="53">
        <v>45037</v>
      </c>
      <c r="H162" s="25">
        <v>100</v>
      </c>
      <c r="I162" s="25" t="s">
        <v>121</v>
      </c>
      <c r="J162" s="123">
        <v>80</v>
      </c>
      <c r="K162" s="52" t="s">
        <v>580</v>
      </c>
      <c r="L162" s="27">
        <v>17509660</v>
      </c>
      <c r="M162" s="25" t="s">
        <v>122</v>
      </c>
      <c r="N162" s="25" t="s">
        <v>1243</v>
      </c>
      <c r="O162" s="25" t="s">
        <v>844</v>
      </c>
      <c r="P162" s="121">
        <v>0</v>
      </c>
    </row>
    <row r="163" spans="1:17" ht="45" customHeight="1" x14ac:dyDescent="0.25">
      <c r="A163" s="46" t="s">
        <v>39</v>
      </c>
      <c r="B163" s="34" t="s">
        <v>351</v>
      </c>
      <c r="C163" s="34" t="s">
        <v>40</v>
      </c>
      <c r="D163" s="80" t="s">
        <v>556</v>
      </c>
      <c r="E163" s="25" t="s">
        <v>550</v>
      </c>
      <c r="F163" s="53">
        <v>45005</v>
      </c>
      <c r="G163" s="53">
        <v>45044</v>
      </c>
      <c r="H163" s="25">
        <v>100</v>
      </c>
      <c r="I163" s="25" t="s">
        <v>121</v>
      </c>
      <c r="J163" s="123">
        <v>80</v>
      </c>
      <c r="K163" s="52" t="s">
        <v>580</v>
      </c>
      <c r="L163" s="27">
        <v>13283470</v>
      </c>
      <c r="M163" s="25" t="s">
        <v>122</v>
      </c>
      <c r="N163" s="25" t="s">
        <v>1243</v>
      </c>
      <c r="O163" s="25" t="s">
        <v>843</v>
      </c>
      <c r="P163" s="121">
        <v>0</v>
      </c>
    </row>
    <row r="164" spans="1:17" ht="45" customHeight="1" x14ac:dyDescent="0.25">
      <c r="A164" s="46" t="s">
        <v>39</v>
      </c>
      <c r="B164" s="34" t="s">
        <v>351</v>
      </c>
      <c r="C164" s="34" t="s">
        <v>40</v>
      </c>
      <c r="D164" s="80" t="s">
        <v>557</v>
      </c>
      <c r="E164" s="25" t="s">
        <v>550</v>
      </c>
      <c r="F164" s="53">
        <v>45019</v>
      </c>
      <c r="G164" s="53">
        <v>45057</v>
      </c>
      <c r="H164" s="25">
        <v>100</v>
      </c>
      <c r="I164" s="25" t="s">
        <v>121</v>
      </c>
      <c r="J164" s="123">
        <v>0</v>
      </c>
      <c r="K164" s="52" t="s">
        <v>580</v>
      </c>
      <c r="L164" s="27">
        <v>32000000</v>
      </c>
      <c r="M164" s="25" t="s">
        <v>122</v>
      </c>
      <c r="N164" s="25" t="s">
        <v>124</v>
      </c>
      <c r="O164" s="25" t="s">
        <v>847</v>
      </c>
      <c r="P164" s="121">
        <v>0</v>
      </c>
      <c r="Q164" s="2" t="s">
        <v>1225</v>
      </c>
    </row>
    <row r="165" spans="1:17" ht="45" customHeight="1" x14ac:dyDescent="0.25">
      <c r="A165" s="46" t="s">
        <v>39</v>
      </c>
      <c r="B165" s="34" t="s">
        <v>351</v>
      </c>
      <c r="C165" s="34" t="s">
        <v>40</v>
      </c>
      <c r="D165" s="80" t="s">
        <v>845</v>
      </c>
      <c r="E165" s="25" t="s">
        <v>550</v>
      </c>
      <c r="F165" s="53">
        <v>45180</v>
      </c>
      <c r="G165" s="53">
        <v>45160</v>
      </c>
      <c r="H165" s="25">
        <v>100</v>
      </c>
      <c r="I165" s="25" t="s">
        <v>121</v>
      </c>
      <c r="J165" s="123">
        <v>0</v>
      </c>
      <c r="K165" s="52" t="s">
        <v>582</v>
      </c>
      <c r="L165" s="27">
        <v>56287000</v>
      </c>
      <c r="M165" s="25" t="s">
        <v>122</v>
      </c>
      <c r="N165" s="25" t="s">
        <v>124</v>
      </c>
      <c r="O165" s="25" t="s">
        <v>846</v>
      </c>
      <c r="P165" s="121">
        <v>0</v>
      </c>
      <c r="Q165" s="2" t="s">
        <v>1225</v>
      </c>
    </row>
    <row r="166" spans="1:17" ht="45" customHeight="1" x14ac:dyDescent="0.25">
      <c r="A166" s="46" t="s">
        <v>39</v>
      </c>
      <c r="B166" s="34" t="s">
        <v>351</v>
      </c>
      <c r="C166" s="34" t="s">
        <v>40</v>
      </c>
      <c r="D166" s="80" t="s">
        <v>558</v>
      </c>
      <c r="E166" s="25" t="s">
        <v>550</v>
      </c>
      <c r="F166" s="53">
        <v>45121</v>
      </c>
      <c r="G166" s="53">
        <v>45169</v>
      </c>
      <c r="H166" s="25">
        <v>100</v>
      </c>
      <c r="I166" s="25" t="s">
        <v>121</v>
      </c>
      <c r="J166" s="123">
        <v>0</v>
      </c>
      <c r="K166" s="52" t="s">
        <v>580</v>
      </c>
      <c r="L166" s="27">
        <v>29392286</v>
      </c>
      <c r="M166" s="25" t="s">
        <v>122</v>
      </c>
      <c r="N166" s="25" t="s">
        <v>124</v>
      </c>
      <c r="O166" s="25" t="s">
        <v>848</v>
      </c>
      <c r="P166" s="121">
        <v>0</v>
      </c>
      <c r="Q166" s="2" t="s">
        <v>1225</v>
      </c>
    </row>
    <row r="167" spans="1:17" ht="45" customHeight="1" x14ac:dyDescent="0.25">
      <c r="A167" s="46" t="s">
        <v>39</v>
      </c>
      <c r="B167" s="34" t="s">
        <v>351</v>
      </c>
      <c r="C167" s="34" t="s">
        <v>40</v>
      </c>
      <c r="D167" s="80" t="s">
        <v>559</v>
      </c>
      <c r="E167" s="25" t="s">
        <v>550</v>
      </c>
      <c r="F167" s="53">
        <v>44780</v>
      </c>
      <c r="G167" s="53">
        <v>45185</v>
      </c>
      <c r="H167" s="25">
        <v>100</v>
      </c>
      <c r="I167" s="25" t="s">
        <v>121</v>
      </c>
      <c r="J167" s="123">
        <v>0</v>
      </c>
      <c r="K167" s="52" t="s">
        <v>702</v>
      </c>
      <c r="L167" s="27">
        <v>50000000</v>
      </c>
      <c r="M167" s="25" t="s">
        <v>122</v>
      </c>
      <c r="N167" s="25" t="s">
        <v>124</v>
      </c>
      <c r="O167" s="25" t="s">
        <v>849</v>
      </c>
      <c r="P167" s="121">
        <v>0</v>
      </c>
      <c r="Q167" s="2" t="s">
        <v>1225</v>
      </c>
    </row>
    <row r="168" spans="1:17" ht="45" customHeight="1" x14ac:dyDescent="0.25">
      <c r="A168" s="46" t="s">
        <v>39</v>
      </c>
      <c r="B168" s="34" t="s">
        <v>351</v>
      </c>
      <c r="C168" s="34" t="s">
        <v>40</v>
      </c>
      <c r="D168" s="80" t="s">
        <v>560</v>
      </c>
      <c r="E168" s="25" t="s">
        <v>550</v>
      </c>
      <c r="F168" s="53">
        <v>45145</v>
      </c>
      <c r="G168" s="53">
        <v>45188</v>
      </c>
      <c r="H168" s="25">
        <v>100</v>
      </c>
      <c r="I168" s="25" t="s">
        <v>121</v>
      </c>
      <c r="J168" s="123">
        <v>0</v>
      </c>
      <c r="K168" s="52" t="s">
        <v>580</v>
      </c>
      <c r="L168" s="27">
        <v>8000000</v>
      </c>
      <c r="M168" s="25" t="s">
        <v>122</v>
      </c>
      <c r="N168" s="25" t="s">
        <v>124</v>
      </c>
      <c r="O168" s="25" t="s">
        <v>850</v>
      </c>
      <c r="P168" s="121">
        <v>0</v>
      </c>
      <c r="Q168" s="2" t="s">
        <v>1225</v>
      </c>
    </row>
    <row r="169" spans="1:17" ht="45" customHeight="1" x14ac:dyDescent="0.25">
      <c r="A169" s="46" t="s">
        <v>39</v>
      </c>
      <c r="B169" s="34" t="s">
        <v>351</v>
      </c>
      <c r="C169" s="34" t="s">
        <v>40</v>
      </c>
      <c r="D169" s="80" t="s">
        <v>561</v>
      </c>
      <c r="E169" s="25" t="s">
        <v>550</v>
      </c>
      <c r="F169" s="53">
        <v>45139</v>
      </c>
      <c r="G169" s="53">
        <v>45171</v>
      </c>
      <c r="H169" s="25">
        <v>100</v>
      </c>
      <c r="I169" s="25" t="s">
        <v>121</v>
      </c>
      <c r="J169" s="123">
        <v>0</v>
      </c>
      <c r="K169" s="52" t="s">
        <v>580</v>
      </c>
      <c r="L169" s="27">
        <v>26500000</v>
      </c>
      <c r="M169" s="25" t="s">
        <v>122</v>
      </c>
      <c r="N169" s="25" t="s">
        <v>124</v>
      </c>
      <c r="O169" s="25" t="s">
        <v>851</v>
      </c>
      <c r="P169" s="121">
        <v>0</v>
      </c>
      <c r="Q169" s="2" t="s">
        <v>1225</v>
      </c>
    </row>
    <row r="170" spans="1:17" ht="45" customHeight="1" x14ac:dyDescent="0.25">
      <c r="A170" s="46" t="s">
        <v>39</v>
      </c>
      <c r="B170" s="34" t="s">
        <v>351</v>
      </c>
      <c r="C170" s="34" t="s">
        <v>40</v>
      </c>
      <c r="D170" s="80" t="s">
        <v>562</v>
      </c>
      <c r="E170" s="25" t="s">
        <v>550</v>
      </c>
      <c r="F170" s="53">
        <v>45139</v>
      </c>
      <c r="G170" s="53">
        <v>45171</v>
      </c>
      <c r="H170" s="25">
        <v>100</v>
      </c>
      <c r="I170" s="25" t="s">
        <v>121</v>
      </c>
      <c r="J170" s="123">
        <v>0</v>
      </c>
      <c r="K170" s="52" t="s">
        <v>580</v>
      </c>
      <c r="L170" s="27">
        <v>28500000</v>
      </c>
      <c r="M170" s="25" t="s">
        <v>122</v>
      </c>
      <c r="N170" s="25" t="s">
        <v>124</v>
      </c>
      <c r="O170" s="25" t="s">
        <v>851</v>
      </c>
      <c r="P170" s="121">
        <v>0</v>
      </c>
      <c r="Q170" s="2" t="s">
        <v>1225</v>
      </c>
    </row>
    <row r="171" spans="1:17" ht="45" customHeight="1" x14ac:dyDescent="0.25">
      <c r="A171" s="46" t="s">
        <v>39</v>
      </c>
      <c r="B171" s="34" t="s">
        <v>351</v>
      </c>
      <c r="C171" s="34" t="s">
        <v>40</v>
      </c>
      <c r="D171" s="80" t="s">
        <v>563</v>
      </c>
      <c r="E171" s="25" t="s">
        <v>550</v>
      </c>
      <c r="F171" s="53">
        <v>45145</v>
      </c>
      <c r="G171" s="53">
        <v>45199</v>
      </c>
      <c r="H171" s="25">
        <v>100</v>
      </c>
      <c r="I171" s="25" t="s">
        <v>121</v>
      </c>
      <c r="J171" s="123">
        <v>0</v>
      </c>
      <c r="K171" s="52" t="s">
        <v>580</v>
      </c>
      <c r="L171" s="27">
        <v>56400000</v>
      </c>
      <c r="M171" s="25" t="s">
        <v>122</v>
      </c>
      <c r="N171" s="25" t="s">
        <v>124</v>
      </c>
      <c r="O171" s="25" t="s">
        <v>852</v>
      </c>
      <c r="P171" s="121">
        <v>0</v>
      </c>
      <c r="Q171" s="2" t="s">
        <v>1225</v>
      </c>
    </row>
    <row r="172" spans="1:17" ht="45" customHeight="1" x14ac:dyDescent="0.25">
      <c r="A172" s="46" t="s">
        <v>39</v>
      </c>
      <c r="B172" s="34" t="s">
        <v>351</v>
      </c>
      <c r="C172" s="34" t="s">
        <v>40</v>
      </c>
      <c r="D172" s="80" t="s">
        <v>564</v>
      </c>
      <c r="E172" s="25" t="s">
        <v>550</v>
      </c>
      <c r="F172" s="53">
        <v>45180</v>
      </c>
      <c r="G172" s="53">
        <v>45226</v>
      </c>
      <c r="H172" s="25">
        <v>100</v>
      </c>
      <c r="I172" s="25" t="s">
        <v>121</v>
      </c>
      <c r="J172" s="123">
        <v>0</v>
      </c>
      <c r="K172" s="52" t="s">
        <v>581</v>
      </c>
      <c r="L172" s="27">
        <v>16500000</v>
      </c>
      <c r="M172" s="25" t="s">
        <v>122</v>
      </c>
      <c r="N172" s="25" t="s">
        <v>124</v>
      </c>
      <c r="O172" s="25" t="s">
        <v>853</v>
      </c>
      <c r="P172" s="121">
        <v>0</v>
      </c>
      <c r="Q172" s="2" t="s">
        <v>1225</v>
      </c>
    </row>
    <row r="173" spans="1:17" ht="45" customHeight="1" x14ac:dyDescent="0.25">
      <c r="A173" s="46" t="s">
        <v>39</v>
      </c>
      <c r="B173" s="34" t="s">
        <v>351</v>
      </c>
      <c r="C173" s="34" t="s">
        <v>40</v>
      </c>
      <c r="D173" s="80" t="s">
        <v>565</v>
      </c>
      <c r="E173" s="25" t="s">
        <v>550</v>
      </c>
      <c r="F173" s="53">
        <v>45208</v>
      </c>
      <c r="G173" s="53">
        <v>45252</v>
      </c>
      <c r="H173" s="25">
        <v>100</v>
      </c>
      <c r="I173" s="25" t="s">
        <v>121</v>
      </c>
      <c r="J173" s="123">
        <v>0</v>
      </c>
      <c r="K173" s="52" t="s">
        <v>580</v>
      </c>
      <c r="L173" s="27">
        <v>5000000</v>
      </c>
      <c r="M173" s="25" t="s">
        <v>122</v>
      </c>
      <c r="N173" s="25" t="s">
        <v>124</v>
      </c>
      <c r="O173" s="25" t="s">
        <v>854</v>
      </c>
      <c r="P173" s="121">
        <v>0</v>
      </c>
      <c r="Q173" s="2" t="s">
        <v>1225</v>
      </c>
    </row>
    <row r="174" spans="1:17" ht="45" customHeight="1" x14ac:dyDescent="0.25">
      <c r="A174" s="46" t="s">
        <v>39</v>
      </c>
      <c r="B174" s="34" t="s">
        <v>351</v>
      </c>
      <c r="C174" s="34" t="s">
        <v>40</v>
      </c>
      <c r="D174" s="80" t="s">
        <v>566</v>
      </c>
      <c r="E174" s="25" t="s">
        <v>550</v>
      </c>
      <c r="F174" s="53">
        <v>45208</v>
      </c>
      <c r="G174" s="53">
        <v>45260</v>
      </c>
      <c r="H174" s="25">
        <v>100</v>
      </c>
      <c r="I174" s="25" t="s">
        <v>121</v>
      </c>
      <c r="J174" s="123">
        <v>0</v>
      </c>
      <c r="K174" s="52" t="s">
        <v>580</v>
      </c>
      <c r="L174" s="27">
        <v>15315888</v>
      </c>
      <c r="M174" s="25" t="s">
        <v>122</v>
      </c>
      <c r="N174" s="25" t="s">
        <v>124</v>
      </c>
      <c r="O174" s="25" t="s">
        <v>855</v>
      </c>
      <c r="P174" s="121">
        <v>0</v>
      </c>
      <c r="Q174" s="2" t="s">
        <v>1225</v>
      </c>
    </row>
    <row r="175" spans="1:17" ht="45" customHeight="1" x14ac:dyDescent="0.25">
      <c r="A175" s="46" t="s">
        <v>39</v>
      </c>
      <c r="B175" s="34" t="s">
        <v>351</v>
      </c>
      <c r="C175" s="34" t="s">
        <v>40</v>
      </c>
      <c r="D175" s="80" t="s">
        <v>567</v>
      </c>
      <c r="E175" s="25" t="s">
        <v>550</v>
      </c>
      <c r="F175" s="53">
        <v>44963</v>
      </c>
      <c r="G175" s="53">
        <v>44995</v>
      </c>
      <c r="H175" s="25">
        <v>100</v>
      </c>
      <c r="I175" s="25" t="s">
        <v>121</v>
      </c>
      <c r="J175" s="123">
        <v>100</v>
      </c>
      <c r="K175" s="52" t="s">
        <v>580</v>
      </c>
      <c r="L175" s="27">
        <v>21000000</v>
      </c>
      <c r="M175" s="25" t="s">
        <v>122</v>
      </c>
      <c r="N175" s="25" t="s">
        <v>1243</v>
      </c>
      <c r="O175" s="25" t="s">
        <v>856</v>
      </c>
      <c r="P175" s="121">
        <v>0</v>
      </c>
    </row>
    <row r="176" spans="1:17" ht="45" customHeight="1" x14ac:dyDescent="0.25">
      <c r="A176" s="46" t="s">
        <v>39</v>
      </c>
      <c r="B176" s="34" t="s">
        <v>351</v>
      </c>
      <c r="C176" s="34" t="s">
        <v>40</v>
      </c>
      <c r="D176" s="80" t="s">
        <v>568</v>
      </c>
      <c r="E176" s="25" t="s">
        <v>550</v>
      </c>
      <c r="F176" s="53">
        <v>45180</v>
      </c>
      <c r="G176" s="53">
        <v>45260</v>
      </c>
      <c r="H176" s="25">
        <v>100</v>
      </c>
      <c r="I176" s="25" t="s">
        <v>121</v>
      </c>
      <c r="J176" s="123">
        <v>0</v>
      </c>
      <c r="K176" s="52" t="s">
        <v>583</v>
      </c>
      <c r="L176" s="27">
        <v>88000000</v>
      </c>
      <c r="M176" s="25" t="s">
        <v>122</v>
      </c>
      <c r="N176" s="25" t="s">
        <v>124</v>
      </c>
      <c r="O176" s="25" t="s">
        <v>857</v>
      </c>
      <c r="P176" s="121">
        <v>0</v>
      </c>
      <c r="Q176" s="2" t="s">
        <v>1225</v>
      </c>
    </row>
    <row r="177" spans="1:17" ht="45" customHeight="1" x14ac:dyDescent="0.25">
      <c r="A177" s="46" t="s">
        <v>39</v>
      </c>
      <c r="B177" s="34" t="s">
        <v>351</v>
      </c>
      <c r="C177" s="34" t="s">
        <v>40</v>
      </c>
      <c r="D177" s="80" t="s">
        <v>569</v>
      </c>
      <c r="E177" s="25" t="s">
        <v>550</v>
      </c>
      <c r="F177" s="53">
        <v>45189</v>
      </c>
      <c r="G177" s="53">
        <v>45554</v>
      </c>
      <c r="H177" s="25">
        <v>100</v>
      </c>
      <c r="I177" s="25" t="s">
        <v>121</v>
      </c>
      <c r="J177" s="123">
        <v>0</v>
      </c>
      <c r="K177" s="52" t="s">
        <v>584</v>
      </c>
      <c r="L177" s="27">
        <v>150000000</v>
      </c>
      <c r="M177" s="25" t="s">
        <v>122</v>
      </c>
      <c r="N177" s="25" t="s">
        <v>124</v>
      </c>
      <c r="O177" s="25" t="s">
        <v>850</v>
      </c>
      <c r="P177" s="121">
        <v>0</v>
      </c>
      <c r="Q177" s="2" t="s">
        <v>1225</v>
      </c>
    </row>
    <row r="178" spans="1:17" ht="45" customHeight="1" x14ac:dyDescent="0.25">
      <c r="A178" s="46" t="s">
        <v>39</v>
      </c>
      <c r="B178" s="34" t="s">
        <v>351</v>
      </c>
      <c r="C178" s="34" t="s">
        <v>40</v>
      </c>
      <c r="D178" s="80" t="s">
        <v>570</v>
      </c>
      <c r="E178" s="25" t="s">
        <v>550</v>
      </c>
      <c r="F178" s="53">
        <v>45078</v>
      </c>
      <c r="G178" s="53">
        <v>44827</v>
      </c>
      <c r="H178" s="25">
        <v>100</v>
      </c>
      <c r="I178" s="25" t="s">
        <v>121</v>
      </c>
      <c r="J178" s="123">
        <v>0</v>
      </c>
      <c r="K178" s="54" t="s">
        <v>585</v>
      </c>
      <c r="L178" s="27">
        <v>15000000</v>
      </c>
      <c r="M178" s="25" t="s">
        <v>122</v>
      </c>
      <c r="N178" s="25" t="s">
        <v>124</v>
      </c>
      <c r="O178" s="25" t="s">
        <v>858</v>
      </c>
      <c r="P178" s="121">
        <v>0</v>
      </c>
      <c r="Q178" s="2" t="s">
        <v>1225</v>
      </c>
    </row>
    <row r="179" spans="1:17" ht="45" customHeight="1" x14ac:dyDescent="0.25">
      <c r="A179" s="46" t="s">
        <v>39</v>
      </c>
      <c r="B179" s="34" t="s">
        <v>351</v>
      </c>
      <c r="C179" s="34" t="s">
        <v>40</v>
      </c>
      <c r="D179" s="80" t="s">
        <v>571</v>
      </c>
      <c r="E179" s="25" t="s">
        <v>550</v>
      </c>
      <c r="F179" s="56">
        <v>44958</v>
      </c>
      <c r="G179" s="56">
        <v>45110</v>
      </c>
      <c r="H179" s="25">
        <v>100</v>
      </c>
      <c r="I179" s="25" t="s">
        <v>121</v>
      </c>
      <c r="J179" s="123">
        <v>0</v>
      </c>
      <c r="K179" s="54" t="s">
        <v>586</v>
      </c>
      <c r="L179" s="27">
        <v>300000000</v>
      </c>
      <c r="M179" s="25" t="s">
        <v>122</v>
      </c>
      <c r="N179" s="25" t="s">
        <v>124</v>
      </c>
      <c r="O179" s="25" t="s">
        <v>859</v>
      </c>
      <c r="P179" s="121">
        <v>0</v>
      </c>
      <c r="Q179" s="2" t="s">
        <v>1225</v>
      </c>
    </row>
    <row r="180" spans="1:17" ht="45" customHeight="1" x14ac:dyDescent="0.25">
      <c r="A180" s="46" t="s">
        <v>39</v>
      </c>
      <c r="B180" s="34" t="s">
        <v>351</v>
      </c>
      <c r="C180" s="34" t="s">
        <v>40</v>
      </c>
      <c r="D180" s="80" t="s">
        <v>572</v>
      </c>
      <c r="E180" s="25" t="s">
        <v>550</v>
      </c>
      <c r="F180" s="56">
        <v>44958</v>
      </c>
      <c r="G180" s="56">
        <v>44986</v>
      </c>
      <c r="H180" s="25">
        <v>100</v>
      </c>
      <c r="I180" s="25" t="s">
        <v>121</v>
      </c>
      <c r="J180" s="123">
        <v>15</v>
      </c>
      <c r="K180" s="54" t="s">
        <v>587</v>
      </c>
      <c r="L180" s="27">
        <v>70000000</v>
      </c>
      <c r="M180" s="25" t="s">
        <v>122</v>
      </c>
      <c r="N180" s="25" t="s">
        <v>1243</v>
      </c>
      <c r="O180" s="25" t="s">
        <v>860</v>
      </c>
      <c r="P180" s="121">
        <v>0</v>
      </c>
    </row>
    <row r="181" spans="1:17" ht="45" customHeight="1" x14ac:dyDescent="0.25">
      <c r="A181" s="46" t="s">
        <v>39</v>
      </c>
      <c r="B181" s="34" t="s">
        <v>351</v>
      </c>
      <c r="C181" s="34" t="s">
        <v>40</v>
      </c>
      <c r="D181" s="80" t="s">
        <v>704</v>
      </c>
      <c r="E181" s="25" t="s">
        <v>550</v>
      </c>
      <c r="F181" s="56">
        <v>44942</v>
      </c>
      <c r="G181" s="56">
        <v>45276</v>
      </c>
      <c r="H181" s="25">
        <v>100</v>
      </c>
      <c r="I181" s="25" t="s">
        <v>121</v>
      </c>
      <c r="J181" s="123">
        <v>25</v>
      </c>
      <c r="K181" s="54" t="s">
        <v>588</v>
      </c>
      <c r="L181" s="27">
        <v>44854100.5</v>
      </c>
      <c r="M181" s="25" t="s">
        <v>122</v>
      </c>
      <c r="N181" s="25" t="s">
        <v>1243</v>
      </c>
      <c r="O181" s="25" t="s">
        <v>861</v>
      </c>
      <c r="P181" s="121">
        <v>0</v>
      </c>
    </row>
    <row r="182" spans="1:17" ht="45" customHeight="1" x14ac:dyDescent="0.25">
      <c r="A182" s="46" t="s">
        <v>39</v>
      </c>
      <c r="B182" s="34" t="s">
        <v>351</v>
      </c>
      <c r="C182" s="34" t="s">
        <v>40</v>
      </c>
      <c r="D182" s="80" t="s">
        <v>573</v>
      </c>
      <c r="E182" s="25" t="s">
        <v>550</v>
      </c>
      <c r="F182" s="56">
        <v>44986</v>
      </c>
      <c r="G182" s="56">
        <v>45260</v>
      </c>
      <c r="H182" s="25">
        <v>100</v>
      </c>
      <c r="I182" s="25" t="s">
        <v>121</v>
      </c>
      <c r="J182" s="123">
        <v>10</v>
      </c>
      <c r="K182" s="54" t="s">
        <v>588</v>
      </c>
      <c r="L182" s="27">
        <v>70000000</v>
      </c>
      <c r="M182" s="25" t="s">
        <v>122</v>
      </c>
      <c r="N182" s="25" t="s">
        <v>1243</v>
      </c>
      <c r="O182" s="25" t="s">
        <v>862</v>
      </c>
      <c r="P182" s="121">
        <v>0</v>
      </c>
    </row>
    <row r="183" spans="1:17" ht="45" customHeight="1" x14ac:dyDescent="0.25">
      <c r="A183" s="46" t="s">
        <v>39</v>
      </c>
      <c r="B183" s="34" t="s">
        <v>351</v>
      </c>
      <c r="C183" s="34" t="s">
        <v>40</v>
      </c>
      <c r="D183" s="80" t="s">
        <v>574</v>
      </c>
      <c r="E183" s="25" t="s">
        <v>550</v>
      </c>
      <c r="F183" s="56">
        <v>44958</v>
      </c>
      <c r="G183" s="56">
        <v>45137</v>
      </c>
      <c r="H183" s="25">
        <v>100</v>
      </c>
      <c r="I183" s="25" t="s">
        <v>121</v>
      </c>
      <c r="J183" s="123">
        <v>0</v>
      </c>
      <c r="K183" s="54" t="s">
        <v>588</v>
      </c>
      <c r="L183" s="27">
        <v>50000000</v>
      </c>
      <c r="M183" s="25" t="s">
        <v>122</v>
      </c>
      <c r="N183" s="25" t="s">
        <v>124</v>
      </c>
      <c r="O183" s="25" t="s">
        <v>863</v>
      </c>
      <c r="P183" s="121">
        <v>0</v>
      </c>
      <c r="Q183" s="2" t="s">
        <v>1225</v>
      </c>
    </row>
    <row r="184" spans="1:17" ht="45" customHeight="1" x14ac:dyDescent="0.25">
      <c r="A184" s="46" t="s">
        <v>39</v>
      </c>
      <c r="B184" s="34" t="s">
        <v>351</v>
      </c>
      <c r="C184" s="34" t="s">
        <v>40</v>
      </c>
      <c r="D184" s="80" t="s">
        <v>575</v>
      </c>
      <c r="E184" s="25" t="s">
        <v>550</v>
      </c>
      <c r="F184" s="56">
        <v>44986</v>
      </c>
      <c r="G184" s="56">
        <v>45260</v>
      </c>
      <c r="H184" s="25">
        <v>100</v>
      </c>
      <c r="I184" s="25" t="s">
        <v>121</v>
      </c>
      <c r="J184" s="123">
        <v>10</v>
      </c>
      <c r="K184" s="54" t="s">
        <v>588</v>
      </c>
      <c r="L184" s="27">
        <v>10000000</v>
      </c>
      <c r="M184" s="25" t="s">
        <v>122</v>
      </c>
      <c r="N184" s="25" t="s">
        <v>124</v>
      </c>
      <c r="O184" s="25" t="s">
        <v>864</v>
      </c>
      <c r="P184" s="121">
        <v>0</v>
      </c>
      <c r="Q184" s="2" t="s">
        <v>1225</v>
      </c>
    </row>
    <row r="185" spans="1:17" ht="45" customHeight="1" x14ac:dyDescent="0.25">
      <c r="A185" s="46" t="s">
        <v>39</v>
      </c>
      <c r="B185" s="34" t="s">
        <v>351</v>
      </c>
      <c r="C185" s="34" t="s">
        <v>40</v>
      </c>
      <c r="D185" s="80" t="s">
        <v>576</v>
      </c>
      <c r="E185" s="25" t="s">
        <v>550</v>
      </c>
      <c r="F185" s="56">
        <v>44986</v>
      </c>
      <c r="G185" s="56">
        <v>45260</v>
      </c>
      <c r="H185" s="25">
        <v>100</v>
      </c>
      <c r="I185" s="25" t="s">
        <v>121</v>
      </c>
      <c r="J185" s="123">
        <v>0</v>
      </c>
      <c r="K185" s="54" t="s">
        <v>588</v>
      </c>
      <c r="L185" s="27">
        <v>10000000</v>
      </c>
      <c r="M185" s="25" t="s">
        <v>122</v>
      </c>
      <c r="N185" s="25" t="s">
        <v>124</v>
      </c>
      <c r="O185" s="25" t="s">
        <v>863</v>
      </c>
      <c r="P185" s="121">
        <v>0</v>
      </c>
      <c r="Q185" s="2" t="s">
        <v>1225</v>
      </c>
    </row>
    <row r="186" spans="1:17" ht="45" customHeight="1" x14ac:dyDescent="0.25">
      <c r="A186" s="46" t="s">
        <v>39</v>
      </c>
      <c r="B186" s="34" t="s">
        <v>351</v>
      </c>
      <c r="C186" s="34" t="s">
        <v>40</v>
      </c>
      <c r="D186" s="80" t="s">
        <v>577</v>
      </c>
      <c r="E186" s="25" t="s">
        <v>550</v>
      </c>
      <c r="F186" s="56">
        <v>45078</v>
      </c>
      <c r="G186" s="56">
        <v>45290</v>
      </c>
      <c r="H186" s="25">
        <v>100</v>
      </c>
      <c r="I186" s="25" t="s">
        <v>121</v>
      </c>
      <c r="J186" s="123">
        <v>40</v>
      </c>
      <c r="K186" s="54" t="s">
        <v>588</v>
      </c>
      <c r="L186" s="27">
        <v>20797190</v>
      </c>
      <c r="M186" s="25" t="s">
        <v>122</v>
      </c>
      <c r="N186" s="25" t="s">
        <v>1243</v>
      </c>
      <c r="O186" s="25" t="s">
        <v>865</v>
      </c>
      <c r="P186" s="121">
        <v>0</v>
      </c>
    </row>
    <row r="187" spans="1:17" ht="45" customHeight="1" x14ac:dyDescent="0.25">
      <c r="A187" s="46" t="s">
        <v>39</v>
      </c>
      <c r="B187" s="34" t="s">
        <v>351</v>
      </c>
      <c r="C187" s="34" t="s">
        <v>40</v>
      </c>
      <c r="D187" s="80" t="s">
        <v>578</v>
      </c>
      <c r="E187" s="25" t="s">
        <v>550</v>
      </c>
      <c r="F187" s="56">
        <v>44958</v>
      </c>
      <c r="G187" s="56">
        <v>45290</v>
      </c>
      <c r="H187" s="25">
        <v>100</v>
      </c>
      <c r="I187" s="25" t="s">
        <v>121</v>
      </c>
      <c r="J187" s="123">
        <v>0</v>
      </c>
      <c r="K187" s="25" t="s">
        <v>588</v>
      </c>
      <c r="L187" s="27">
        <v>24000000</v>
      </c>
      <c r="M187" s="25" t="s">
        <v>122</v>
      </c>
      <c r="N187" s="25" t="s">
        <v>124</v>
      </c>
      <c r="O187" s="25" t="s">
        <v>863</v>
      </c>
      <c r="P187" s="121">
        <v>0</v>
      </c>
      <c r="Q187" s="2" t="s">
        <v>1225</v>
      </c>
    </row>
    <row r="188" spans="1:17" ht="45" customHeight="1" x14ac:dyDescent="0.25">
      <c r="A188" s="46" t="s">
        <v>39</v>
      </c>
      <c r="B188" s="33" t="s">
        <v>352</v>
      </c>
      <c r="C188" s="34" t="s">
        <v>41</v>
      </c>
      <c r="D188" s="75" t="s">
        <v>209</v>
      </c>
      <c r="E188" s="25" t="s">
        <v>103</v>
      </c>
      <c r="F188" s="26">
        <v>44959</v>
      </c>
      <c r="G188" s="26">
        <v>45290</v>
      </c>
      <c r="H188" s="25">
        <v>80</v>
      </c>
      <c r="I188" s="25" t="s">
        <v>121</v>
      </c>
      <c r="J188" s="157">
        <v>10</v>
      </c>
      <c r="K188" s="25" t="s">
        <v>210</v>
      </c>
      <c r="L188" s="27">
        <v>35253232</v>
      </c>
      <c r="M188" s="25" t="s">
        <v>122</v>
      </c>
      <c r="N188" s="25" t="s">
        <v>1243</v>
      </c>
      <c r="O188" s="25" t="s">
        <v>1140</v>
      </c>
      <c r="P188" s="121">
        <v>1</v>
      </c>
    </row>
    <row r="189" spans="1:17" ht="45" customHeight="1" x14ac:dyDescent="0.25">
      <c r="A189" s="46" t="s">
        <v>39</v>
      </c>
      <c r="B189" s="33" t="s">
        <v>352</v>
      </c>
      <c r="C189" s="20" t="s">
        <v>276</v>
      </c>
      <c r="D189" s="79" t="s">
        <v>277</v>
      </c>
      <c r="E189" s="25" t="s">
        <v>275</v>
      </c>
      <c r="F189" s="26">
        <v>44959</v>
      </c>
      <c r="G189" s="26">
        <v>45290</v>
      </c>
      <c r="H189" s="25">
        <v>100</v>
      </c>
      <c r="I189" s="25" t="s">
        <v>121</v>
      </c>
      <c r="J189" s="123">
        <v>0</v>
      </c>
      <c r="K189" s="20" t="s">
        <v>281</v>
      </c>
      <c r="L189" s="23">
        <v>7290000</v>
      </c>
      <c r="M189" s="25" t="s">
        <v>122</v>
      </c>
      <c r="N189" s="25" t="s">
        <v>1243</v>
      </c>
      <c r="O189" s="25" t="s">
        <v>1126</v>
      </c>
      <c r="P189" s="121">
        <v>0</v>
      </c>
    </row>
    <row r="190" spans="1:17" ht="45" customHeight="1" x14ac:dyDescent="0.25">
      <c r="A190" s="46" t="s">
        <v>39</v>
      </c>
      <c r="B190" s="33" t="s">
        <v>352</v>
      </c>
      <c r="C190" s="20" t="s">
        <v>278</v>
      </c>
      <c r="D190" s="76" t="s">
        <v>279</v>
      </c>
      <c r="E190" s="25" t="s">
        <v>275</v>
      </c>
      <c r="F190" s="26">
        <v>44959</v>
      </c>
      <c r="G190" s="26">
        <v>45290</v>
      </c>
      <c r="H190" s="25">
        <v>100</v>
      </c>
      <c r="I190" s="25" t="s">
        <v>121</v>
      </c>
      <c r="J190" s="123">
        <v>0</v>
      </c>
      <c r="K190" s="20" t="s">
        <v>282</v>
      </c>
      <c r="L190" s="23">
        <v>3915000</v>
      </c>
      <c r="M190" s="25" t="s">
        <v>122</v>
      </c>
      <c r="N190" s="25" t="s">
        <v>124</v>
      </c>
      <c r="O190" s="25" t="s">
        <v>1127</v>
      </c>
      <c r="P190" s="121">
        <v>0</v>
      </c>
      <c r="Q190" s="2" t="s">
        <v>1225</v>
      </c>
    </row>
    <row r="191" spans="1:17" ht="45" customHeight="1" x14ac:dyDescent="0.25">
      <c r="A191" s="46" t="s">
        <v>39</v>
      </c>
      <c r="B191" s="33" t="s">
        <v>352</v>
      </c>
      <c r="C191" s="20" t="s">
        <v>278</v>
      </c>
      <c r="D191" s="76" t="s">
        <v>280</v>
      </c>
      <c r="E191" s="25" t="s">
        <v>275</v>
      </c>
      <c r="F191" s="26">
        <v>44959</v>
      </c>
      <c r="G191" s="26">
        <v>45290</v>
      </c>
      <c r="H191" s="25">
        <v>100</v>
      </c>
      <c r="I191" s="25" t="s">
        <v>121</v>
      </c>
      <c r="J191" s="123">
        <v>25</v>
      </c>
      <c r="K191" s="20" t="s">
        <v>283</v>
      </c>
      <c r="L191" s="27">
        <v>10000000</v>
      </c>
      <c r="M191" s="25" t="s">
        <v>122</v>
      </c>
      <c r="N191" s="25" t="s">
        <v>1243</v>
      </c>
      <c r="O191" s="25" t="s">
        <v>1128</v>
      </c>
      <c r="P191" s="121">
        <v>0</v>
      </c>
    </row>
    <row r="192" spans="1:17" ht="45" customHeight="1" x14ac:dyDescent="0.25">
      <c r="A192" s="46" t="s">
        <v>39</v>
      </c>
      <c r="B192" s="33" t="s">
        <v>352</v>
      </c>
      <c r="C192" s="20" t="s">
        <v>294</v>
      </c>
      <c r="D192" s="79" t="s">
        <v>295</v>
      </c>
      <c r="E192" s="25" t="s">
        <v>120</v>
      </c>
      <c r="F192" s="26">
        <v>44959</v>
      </c>
      <c r="G192" s="26">
        <v>45290</v>
      </c>
      <c r="H192" s="25">
        <v>100</v>
      </c>
      <c r="I192" s="25" t="s">
        <v>121</v>
      </c>
      <c r="J192" s="123">
        <v>10</v>
      </c>
      <c r="K192" s="20" t="s">
        <v>298</v>
      </c>
      <c r="L192" s="27">
        <v>150000000</v>
      </c>
      <c r="M192" s="25" t="s">
        <v>122</v>
      </c>
      <c r="N192" s="25" t="s">
        <v>1243</v>
      </c>
      <c r="O192" s="25" t="s">
        <v>904</v>
      </c>
      <c r="P192" s="121">
        <v>0</v>
      </c>
    </row>
    <row r="193" spans="1:16" ht="45" customHeight="1" x14ac:dyDescent="0.25">
      <c r="A193" s="46" t="s">
        <v>39</v>
      </c>
      <c r="B193" s="33" t="s">
        <v>352</v>
      </c>
      <c r="C193" s="20" t="s">
        <v>296</v>
      </c>
      <c r="D193" s="79" t="s">
        <v>297</v>
      </c>
      <c r="E193" s="72" t="s">
        <v>120</v>
      </c>
      <c r="F193" s="26">
        <v>44959</v>
      </c>
      <c r="G193" s="26">
        <v>45290</v>
      </c>
      <c r="H193" s="25">
        <v>100</v>
      </c>
      <c r="I193" s="25" t="s">
        <v>121</v>
      </c>
      <c r="J193" s="123">
        <v>10</v>
      </c>
      <c r="K193" s="20" t="s">
        <v>299</v>
      </c>
      <c r="L193" s="27">
        <v>20000000</v>
      </c>
      <c r="M193" s="25" t="s">
        <v>122</v>
      </c>
      <c r="N193" s="25" t="s">
        <v>1243</v>
      </c>
      <c r="O193" s="25" t="s">
        <v>905</v>
      </c>
      <c r="P193" s="121">
        <v>0</v>
      </c>
    </row>
    <row r="194" spans="1:16" ht="45" customHeight="1" x14ac:dyDescent="0.25">
      <c r="A194" s="46" t="s">
        <v>42</v>
      </c>
      <c r="B194" s="34" t="s">
        <v>353</v>
      </c>
      <c r="C194" s="34" t="s">
        <v>43</v>
      </c>
      <c r="D194" s="75" t="s">
        <v>866</v>
      </c>
      <c r="E194" s="25" t="s">
        <v>103</v>
      </c>
      <c r="F194" s="26">
        <v>44959</v>
      </c>
      <c r="G194" s="26">
        <v>45290</v>
      </c>
      <c r="H194" s="25">
        <v>95</v>
      </c>
      <c r="I194" s="25" t="s">
        <v>121</v>
      </c>
      <c r="J194" s="157">
        <v>0</v>
      </c>
      <c r="K194" s="25" t="s">
        <v>616</v>
      </c>
      <c r="L194" s="27">
        <v>26869427</v>
      </c>
      <c r="M194" s="25" t="s">
        <v>122</v>
      </c>
      <c r="N194" s="25" t="s">
        <v>1243</v>
      </c>
      <c r="O194" s="25" t="s">
        <v>1141</v>
      </c>
      <c r="P194" s="121">
        <v>1</v>
      </c>
    </row>
    <row r="195" spans="1:16" ht="45" customHeight="1" x14ac:dyDescent="0.25">
      <c r="A195" s="46" t="s">
        <v>42</v>
      </c>
      <c r="B195" s="34" t="s">
        <v>354</v>
      </c>
      <c r="C195" s="34" t="s">
        <v>44</v>
      </c>
      <c r="D195" s="75" t="s">
        <v>617</v>
      </c>
      <c r="E195" s="25" t="s">
        <v>108</v>
      </c>
      <c r="F195" s="26">
        <v>44959</v>
      </c>
      <c r="G195" s="26">
        <v>45290</v>
      </c>
      <c r="H195" s="25">
        <v>100</v>
      </c>
      <c r="I195" s="25" t="s">
        <v>121</v>
      </c>
      <c r="J195" s="157">
        <v>0</v>
      </c>
      <c r="K195" s="25" t="s">
        <v>618</v>
      </c>
      <c r="L195" s="27">
        <v>0</v>
      </c>
      <c r="M195" s="25" t="s">
        <v>122</v>
      </c>
      <c r="N195" s="25" t="s">
        <v>1243</v>
      </c>
      <c r="O195" s="25" t="s">
        <v>1142</v>
      </c>
      <c r="P195" s="121">
        <v>1</v>
      </c>
    </row>
    <row r="196" spans="1:16" ht="45" customHeight="1" x14ac:dyDescent="0.25">
      <c r="A196" s="46" t="s">
        <v>42</v>
      </c>
      <c r="B196" s="34" t="s">
        <v>354</v>
      </c>
      <c r="C196" s="25" t="s">
        <v>1245</v>
      </c>
      <c r="D196" s="74" t="s">
        <v>1244</v>
      </c>
      <c r="E196" s="25" t="s">
        <v>125</v>
      </c>
      <c r="F196" s="26">
        <v>45066</v>
      </c>
      <c r="G196" s="26">
        <v>45290</v>
      </c>
      <c r="H196" s="25">
        <v>100</v>
      </c>
      <c r="I196" s="25" t="s">
        <v>121</v>
      </c>
      <c r="J196" s="123">
        <v>0</v>
      </c>
      <c r="K196" s="33" t="s">
        <v>753</v>
      </c>
      <c r="L196" s="27">
        <v>36000000</v>
      </c>
      <c r="M196" s="25" t="s">
        <v>122</v>
      </c>
      <c r="N196" s="25" t="s">
        <v>1243</v>
      </c>
      <c r="O196" s="25" t="s">
        <v>754</v>
      </c>
      <c r="P196" s="121">
        <v>0</v>
      </c>
    </row>
    <row r="197" spans="1:16" ht="45" customHeight="1" x14ac:dyDescent="0.25">
      <c r="A197" s="46" t="s">
        <v>42</v>
      </c>
      <c r="B197" s="34" t="s">
        <v>354</v>
      </c>
      <c r="C197" s="34" t="s">
        <v>158</v>
      </c>
      <c r="D197" s="74" t="s">
        <v>157</v>
      </c>
      <c r="E197" s="25" t="s">
        <v>125</v>
      </c>
      <c r="F197" s="26">
        <v>44987</v>
      </c>
      <c r="G197" s="26">
        <v>45290</v>
      </c>
      <c r="H197" s="25">
        <v>100</v>
      </c>
      <c r="I197" s="25" t="s">
        <v>121</v>
      </c>
      <c r="J197" s="123">
        <v>15</v>
      </c>
      <c r="K197" s="34" t="s">
        <v>158</v>
      </c>
      <c r="L197" s="23">
        <v>18000000</v>
      </c>
      <c r="M197" s="25" t="s">
        <v>122</v>
      </c>
      <c r="N197" s="25" t="s">
        <v>1243</v>
      </c>
      <c r="O197" s="25" t="s">
        <v>755</v>
      </c>
      <c r="P197" s="121">
        <v>0</v>
      </c>
    </row>
    <row r="198" spans="1:16" ht="45" customHeight="1" x14ac:dyDescent="0.25">
      <c r="A198" s="46" t="s">
        <v>42</v>
      </c>
      <c r="B198" s="34" t="s">
        <v>354</v>
      </c>
      <c r="C198" s="34" t="s">
        <v>161</v>
      </c>
      <c r="D198" s="74" t="s">
        <v>756</v>
      </c>
      <c r="E198" s="25" t="s">
        <v>125</v>
      </c>
      <c r="F198" s="26">
        <v>44959</v>
      </c>
      <c r="G198" s="26">
        <v>45290</v>
      </c>
      <c r="H198" s="25">
        <v>100</v>
      </c>
      <c r="I198" s="25" t="s">
        <v>121</v>
      </c>
      <c r="J198" s="123">
        <v>5</v>
      </c>
      <c r="K198" s="34" t="s">
        <v>161</v>
      </c>
      <c r="L198" s="24">
        <v>65000000</v>
      </c>
      <c r="M198" s="25" t="s">
        <v>122</v>
      </c>
      <c r="N198" s="25" t="s">
        <v>1243</v>
      </c>
      <c r="O198" s="25" t="s">
        <v>757</v>
      </c>
      <c r="P198" s="121">
        <v>0</v>
      </c>
    </row>
    <row r="199" spans="1:16" ht="45" customHeight="1" x14ac:dyDescent="0.25">
      <c r="A199" s="46" t="s">
        <v>42</v>
      </c>
      <c r="B199" s="34" t="s">
        <v>354</v>
      </c>
      <c r="C199" s="34" t="s">
        <v>160</v>
      </c>
      <c r="D199" s="74" t="s">
        <v>758</v>
      </c>
      <c r="E199" s="25" t="s">
        <v>125</v>
      </c>
      <c r="F199" s="26">
        <v>44959</v>
      </c>
      <c r="G199" s="26">
        <v>45290</v>
      </c>
      <c r="H199" s="25">
        <v>100</v>
      </c>
      <c r="I199" s="25" t="s">
        <v>121</v>
      </c>
      <c r="J199" s="123">
        <v>15</v>
      </c>
      <c r="K199" s="34" t="s">
        <v>160</v>
      </c>
      <c r="L199" s="24">
        <v>36000000</v>
      </c>
      <c r="M199" s="25" t="s">
        <v>122</v>
      </c>
      <c r="N199" s="25" t="s">
        <v>1243</v>
      </c>
      <c r="O199" s="25" t="s">
        <v>759</v>
      </c>
      <c r="P199" s="121">
        <v>0</v>
      </c>
    </row>
    <row r="200" spans="1:16" ht="45" customHeight="1" x14ac:dyDescent="0.25">
      <c r="A200" s="46" t="s">
        <v>42</v>
      </c>
      <c r="B200" s="34" t="s">
        <v>354</v>
      </c>
      <c r="C200" s="34" t="s">
        <v>162</v>
      </c>
      <c r="D200" s="75" t="s">
        <v>159</v>
      </c>
      <c r="E200" s="25" t="s">
        <v>125</v>
      </c>
      <c r="F200" s="26">
        <v>45140</v>
      </c>
      <c r="G200" s="26">
        <v>45290</v>
      </c>
      <c r="H200" s="25">
        <v>100</v>
      </c>
      <c r="I200" s="25" t="s">
        <v>121</v>
      </c>
      <c r="J200" s="123">
        <v>0</v>
      </c>
      <c r="K200" s="34" t="s">
        <v>162</v>
      </c>
      <c r="L200" s="23">
        <v>9000000</v>
      </c>
      <c r="M200" s="25" t="s">
        <v>122</v>
      </c>
      <c r="N200" s="25" t="s">
        <v>1243</v>
      </c>
      <c r="O200" s="25" t="s">
        <v>821</v>
      </c>
      <c r="P200" s="121">
        <v>0</v>
      </c>
    </row>
    <row r="201" spans="1:16" ht="61.5" customHeight="1" x14ac:dyDescent="0.25">
      <c r="A201" s="50" t="s">
        <v>45</v>
      </c>
      <c r="B201" s="29" t="s">
        <v>355</v>
      </c>
      <c r="C201" s="34" t="s">
        <v>46</v>
      </c>
      <c r="D201" s="75" t="s">
        <v>887</v>
      </c>
      <c r="E201" s="25" t="s">
        <v>109</v>
      </c>
      <c r="F201" s="26">
        <v>44959</v>
      </c>
      <c r="G201" s="26">
        <v>45290</v>
      </c>
      <c r="H201" s="25">
        <v>80</v>
      </c>
      <c r="I201" s="25" t="s">
        <v>121</v>
      </c>
      <c r="J201" s="157">
        <v>25</v>
      </c>
      <c r="K201" s="25" t="s">
        <v>152</v>
      </c>
      <c r="L201" s="27" t="s">
        <v>106</v>
      </c>
      <c r="M201" s="25" t="s">
        <v>122</v>
      </c>
      <c r="N201" s="25" t="s">
        <v>1243</v>
      </c>
      <c r="O201" s="25" t="s">
        <v>1159</v>
      </c>
      <c r="P201" s="121">
        <v>1</v>
      </c>
    </row>
    <row r="202" spans="1:16" ht="45" customHeight="1" x14ac:dyDescent="0.25">
      <c r="A202" s="50" t="s">
        <v>45</v>
      </c>
      <c r="B202" s="29" t="s">
        <v>355</v>
      </c>
      <c r="C202" s="34" t="s">
        <v>147</v>
      </c>
      <c r="D202" s="75" t="s">
        <v>140</v>
      </c>
      <c r="E202" s="25" t="s">
        <v>109</v>
      </c>
      <c r="F202" s="26">
        <v>44959</v>
      </c>
      <c r="G202" s="26">
        <v>45290</v>
      </c>
      <c r="H202" s="25">
        <v>100</v>
      </c>
      <c r="I202" s="25" t="s">
        <v>121</v>
      </c>
      <c r="J202" s="123">
        <v>0</v>
      </c>
      <c r="K202" s="25" t="s">
        <v>149</v>
      </c>
      <c r="L202" s="27">
        <v>300000000</v>
      </c>
      <c r="M202" s="25" t="s">
        <v>122</v>
      </c>
      <c r="N202" s="25" t="s">
        <v>1243</v>
      </c>
      <c r="O202" s="25" t="s">
        <v>889</v>
      </c>
      <c r="P202" s="121">
        <v>0</v>
      </c>
    </row>
    <row r="203" spans="1:16" ht="45" customHeight="1" x14ac:dyDescent="0.25">
      <c r="A203" s="50" t="s">
        <v>45</v>
      </c>
      <c r="B203" s="29" t="s">
        <v>355</v>
      </c>
      <c r="C203" s="34" t="s">
        <v>148</v>
      </c>
      <c r="D203" s="75" t="s">
        <v>141</v>
      </c>
      <c r="E203" s="25" t="s">
        <v>109</v>
      </c>
      <c r="F203" s="26">
        <v>44959</v>
      </c>
      <c r="G203" s="26">
        <v>45290</v>
      </c>
      <c r="H203" s="25">
        <v>100</v>
      </c>
      <c r="I203" s="25" t="s">
        <v>121</v>
      </c>
      <c r="J203" s="123">
        <v>0</v>
      </c>
      <c r="K203" s="34" t="s">
        <v>148</v>
      </c>
      <c r="L203" s="27">
        <v>2000000</v>
      </c>
      <c r="M203" s="25" t="s">
        <v>122</v>
      </c>
      <c r="N203" s="25" t="s">
        <v>1243</v>
      </c>
      <c r="O203" s="25" t="s">
        <v>889</v>
      </c>
      <c r="P203" s="121">
        <v>0</v>
      </c>
    </row>
    <row r="204" spans="1:16" ht="45" customHeight="1" x14ac:dyDescent="0.25">
      <c r="A204" s="50" t="s">
        <v>45</v>
      </c>
      <c r="B204" s="29" t="s">
        <v>355</v>
      </c>
      <c r="C204" s="25" t="s">
        <v>150</v>
      </c>
      <c r="D204" s="75" t="s">
        <v>142</v>
      </c>
      <c r="E204" s="25" t="s">
        <v>109</v>
      </c>
      <c r="F204" s="26">
        <v>44959</v>
      </c>
      <c r="G204" s="26">
        <v>45290</v>
      </c>
      <c r="H204" s="25">
        <v>100</v>
      </c>
      <c r="I204" s="25" t="s">
        <v>121</v>
      </c>
      <c r="J204" s="123">
        <v>0</v>
      </c>
      <c r="K204" s="34" t="s">
        <v>151</v>
      </c>
      <c r="L204" s="27">
        <v>70000000</v>
      </c>
      <c r="M204" s="25" t="s">
        <v>122</v>
      </c>
      <c r="N204" s="25" t="s">
        <v>1243</v>
      </c>
      <c r="O204" s="25" t="s">
        <v>889</v>
      </c>
      <c r="P204" s="121">
        <v>0</v>
      </c>
    </row>
    <row r="205" spans="1:16" ht="45" customHeight="1" x14ac:dyDescent="0.25">
      <c r="A205" s="50" t="s">
        <v>45</v>
      </c>
      <c r="B205" s="29" t="s">
        <v>355</v>
      </c>
      <c r="C205" s="34" t="s">
        <v>148</v>
      </c>
      <c r="D205" s="75" t="s">
        <v>143</v>
      </c>
      <c r="E205" s="25" t="s">
        <v>109</v>
      </c>
      <c r="F205" s="26">
        <v>44959</v>
      </c>
      <c r="G205" s="26">
        <v>45290</v>
      </c>
      <c r="H205" s="25">
        <v>100</v>
      </c>
      <c r="I205" s="25" t="s">
        <v>121</v>
      </c>
      <c r="J205" s="123">
        <v>0</v>
      </c>
      <c r="K205" s="34" t="s">
        <v>148</v>
      </c>
      <c r="L205" s="27">
        <v>50000000</v>
      </c>
      <c r="M205" s="25" t="s">
        <v>122</v>
      </c>
      <c r="N205" s="25" t="s">
        <v>1243</v>
      </c>
      <c r="O205" s="25" t="s">
        <v>889</v>
      </c>
      <c r="P205" s="121">
        <v>0</v>
      </c>
    </row>
    <row r="206" spans="1:16" ht="45" customHeight="1" x14ac:dyDescent="0.25">
      <c r="A206" s="50" t="s">
        <v>45</v>
      </c>
      <c r="B206" s="29" t="s">
        <v>355</v>
      </c>
      <c r="C206" s="34" t="s">
        <v>148</v>
      </c>
      <c r="D206" s="75" t="s">
        <v>144</v>
      </c>
      <c r="E206" s="25" t="s">
        <v>109</v>
      </c>
      <c r="F206" s="26">
        <v>44959</v>
      </c>
      <c r="G206" s="26">
        <v>45290</v>
      </c>
      <c r="H206" s="25">
        <v>100</v>
      </c>
      <c r="I206" s="25" t="s">
        <v>121</v>
      </c>
      <c r="J206" s="123">
        <v>0</v>
      </c>
      <c r="K206" s="34" t="s">
        <v>148</v>
      </c>
      <c r="L206" s="27">
        <v>60000000</v>
      </c>
      <c r="M206" s="25" t="s">
        <v>122</v>
      </c>
      <c r="N206" s="25" t="s">
        <v>1243</v>
      </c>
      <c r="O206" s="25" t="s">
        <v>888</v>
      </c>
      <c r="P206" s="121">
        <v>0</v>
      </c>
    </row>
    <row r="207" spans="1:16" ht="45" customHeight="1" x14ac:dyDescent="0.25">
      <c r="A207" s="50" t="s">
        <v>45</v>
      </c>
      <c r="B207" s="29" t="s">
        <v>355</v>
      </c>
      <c r="C207" s="34" t="s">
        <v>148</v>
      </c>
      <c r="D207" s="75" t="s">
        <v>145</v>
      </c>
      <c r="E207" s="25" t="s">
        <v>109</v>
      </c>
      <c r="F207" s="26">
        <v>44959</v>
      </c>
      <c r="G207" s="26">
        <v>45290</v>
      </c>
      <c r="H207" s="25">
        <v>100</v>
      </c>
      <c r="I207" s="25" t="s">
        <v>121</v>
      </c>
      <c r="J207" s="123">
        <v>0</v>
      </c>
      <c r="K207" s="34" t="s">
        <v>148</v>
      </c>
      <c r="L207" s="27">
        <v>15000000</v>
      </c>
      <c r="M207" s="25" t="s">
        <v>122</v>
      </c>
      <c r="N207" s="25" t="s">
        <v>1243</v>
      </c>
      <c r="O207" s="25" t="s">
        <v>889</v>
      </c>
      <c r="P207" s="121">
        <v>0</v>
      </c>
    </row>
    <row r="208" spans="1:16" ht="45" customHeight="1" x14ac:dyDescent="0.25">
      <c r="A208" s="50" t="s">
        <v>45</v>
      </c>
      <c r="B208" s="29" t="s">
        <v>355</v>
      </c>
      <c r="C208" s="34" t="s">
        <v>148</v>
      </c>
      <c r="D208" s="75" t="s">
        <v>146</v>
      </c>
      <c r="E208" s="25" t="s">
        <v>109</v>
      </c>
      <c r="F208" s="26">
        <v>44959</v>
      </c>
      <c r="G208" s="26">
        <v>45290</v>
      </c>
      <c r="H208" s="25">
        <v>100</v>
      </c>
      <c r="I208" s="25" t="s">
        <v>121</v>
      </c>
      <c r="J208" s="123">
        <v>0</v>
      </c>
      <c r="K208" s="34" t="s">
        <v>148</v>
      </c>
      <c r="L208" s="27">
        <v>2000000</v>
      </c>
      <c r="M208" s="25" t="s">
        <v>122</v>
      </c>
      <c r="N208" s="25" t="s">
        <v>1243</v>
      </c>
      <c r="O208" s="25" t="s">
        <v>889</v>
      </c>
      <c r="P208" s="121">
        <v>0</v>
      </c>
    </row>
    <row r="209" spans="1:17" ht="45" customHeight="1" x14ac:dyDescent="0.25">
      <c r="A209" s="50" t="s">
        <v>45</v>
      </c>
      <c r="B209" s="34" t="s">
        <v>356</v>
      </c>
      <c r="C209" s="34" t="s">
        <v>47</v>
      </c>
      <c r="D209" s="75" t="s">
        <v>538</v>
      </c>
      <c r="E209" s="25" t="s">
        <v>104</v>
      </c>
      <c r="F209" s="26">
        <v>44959</v>
      </c>
      <c r="G209" s="26">
        <v>45290</v>
      </c>
      <c r="H209" s="25">
        <v>100</v>
      </c>
      <c r="I209" s="25" t="s">
        <v>121</v>
      </c>
      <c r="J209" s="157">
        <v>15</v>
      </c>
      <c r="K209" s="25" t="s">
        <v>539</v>
      </c>
      <c r="L209" s="27">
        <v>0</v>
      </c>
      <c r="M209" s="25" t="s">
        <v>122</v>
      </c>
      <c r="N209" s="25" t="s">
        <v>1243</v>
      </c>
      <c r="O209" s="25" t="s">
        <v>1160</v>
      </c>
      <c r="P209" s="121">
        <v>1</v>
      </c>
    </row>
    <row r="210" spans="1:17" ht="45" customHeight="1" x14ac:dyDescent="0.25">
      <c r="A210" s="50" t="s">
        <v>45</v>
      </c>
      <c r="B210" s="34" t="s">
        <v>356</v>
      </c>
      <c r="C210" s="34" t="s">
        <v>47</v>
      </c>
      <c r="D210" s="80" t="s">
        <v>540</v>
      </c>
      <c r="E210" s="25" t="s">
        <v>104</v>
      </c>
      <c r="F210" s="26">
        <v>44959</v>
      </c>
      <c r="G210" s="26">
        <v>45290</v>
      </c>
      <c r="H210" s="25">
        <v>100</v>
      </c>
      <c r="I210" s="25" t="s">
        <v>121</v>
      </c>
      <c r="J210" s="123">
        <v>0</v>
      </c>
      <c r="K210" s="25" t="s">
        <v>450</v>
      </c>
      <c r="L210" s="27">
        <v>39000000</v>
      </c>
      <c r="M210" s="25" t="s">
        <v>122</v>
      </c>
      <c r="N210" s="25" t="s">
        <v>1243</v>
      </c>
      <c r="O210" s="25" t="s">
        <v>881</v>
      </c>
      <c r="P210" s="121">
        <v>0</v>
      </c>
    </row>
    <row r="211" spans="1:17" ht="45" customHeight="1" x14ac:dyDescent="0.25">
      <c r="A211" s="50" t="s">
        <v>45</v>
      </c>
      <c r="B211" s="34" t="s">
        <v>356</v>
      </c>
      <c r="C211" s="34" t="s">
        <v>47</v>
      </c>
      <c r="D211" s="80" t="s">
        <v>541</v>
      </c>
      <c r="E211" s="25" t="s">
        <v>104</v>
      </c>
      <c r="F211" s="26">
        <v>44959</v>
      </c>
      <c r="G211" s="26">
        <v>45290</v>
      </c>
      <c r="H211" s="25">
        <v>100</v>
      </c>
      <c r="I211" s="25" t="s">
        <v>121</v>
      </c>
      <c r="J211" s="123">
        <v>0</v>
      </c>
      <c r="K211" s="25" t="s">
        <v>416</v>
      </c>
      <c r="L211" s="27">
        <v>12000000</v>
      </c>
      <c r="M211" s="25" t="s">
        <v>122</v>
      </c>
      <c r="N211" s="25" t="s">
        <v>1243</v>
      </c>
      <c r="O211" s="25" t="s">
        <v>881</v>
      </c>
      <c r="P211" s="121">
        <v>0</v>
      </c>
    </row>
    <row r="212" spans="1:17" ht="45" customHeight="1" x14ac:dyDescent="0.25">
      <c r="A212" s="50" t="s">
        <v>45</v>
      </c>
      <c r="B212" s="34" t="s">
        <v>356</v>
      </c>
      <c r="C212" s="34" t="s">
        <v>47</v>
      </c>
      <c r="D212" s="80" t="s">
        <v>542</v>
      </c>
      <c r="E212" s="25" t="s">
        <v>104</v>
      </c>
      <c r="F212" s="26">
        <v>44959</v>
      </c>
      <c r="G212" s="26">
        <v>45290</v>
      </c>
      <c r="H212" s="25">
        <v>100</v>
      </c>
      <c r="I212" s="25" t="s">
        <v>121</v>
      </c>
      <c r="J212" s="123">
        <v>5</v>
      </c>
      <c r="K212" s="25" t="s">
        <v>539</v>
      </c>
      <c r="L212" s="27">
        <v>200000000</v>
      </c>
      <c r="M212" s="25" t="s">
        <v>122</v>
      </c>
      <c r="N212" s="25" t="s">
        <v>1243</v>
      </c>
      <c r="O212" s="25" t="s">
        <v>1133</v>
      </c>
      <c r="P212" s="121">
        <v>0</v>
      </c>
    </row>
    <row r="213" spans="1:17" ht="45" customHeight="1" x14ac:dyDescent="0.25">
      <c r="A213" s="50" t="s">
        <v>45</v>
      </c>
      <c r="B213" s="34" t="s">
        <v>356</v>
      </c>
      <c r="C213" s="34" t="s">
        <v>47</v>
      </c>
      <c r="D213" s="80" t="s">
        <v>543</v>
      </c>
      <c r="E213" s="25" t="s">
        <v>104</v>
      </c>
      <c r="F213" s="26">
        <v>44959</v>
      </c>
      <c r="G213" s="26">
        <v>45290</v>
      </c>
      <c r="H213" s="25">
        <v>100</v>
      </c>
      <c r="I213" s="25" t="s">
        <v>121</v>
      </c>
      <c r="J213" s="123">
        <v>0</v>
      </c>
      <c r="K213" s="25" t="s">
        <v>450</v>
      </c>
      <c r="L213" s="27">
        <v>16000000</v>
      </c>
      <c r="M213" s="25" t="s">
        <v>122</v>
      </c>
      <c r="N213" s="25" t="s">
        <v>1243</v>
      </c>
      <c r="O213" s="25" t="s">
        <v>881</v>
      </c>
      <c r="P213" s="121">
        <v>0</v>
      </c>
    </row>
    <row r="214" spans="1:17" ht="45" customHeight="1" x14ac:dyDescent="0.25">
      <c r="A214" s="46" t="s">
        <v>48</v>
      </c>
      <c r="B214" s="30" t="s">
        <v>357</v>
      </c>
      <c r="C214" s="34" t="s">
        <v>49</v>
      </c>
      <c r="D214" s="74" t="s">
        <v>1210</v>
      </c>
      <c r="E214" s="25" t="s">
        <v>113</v>
      </c>
      <c r="F214" s="26">
        <v>44959</v>
      </c>
      <c r="G214" s="26">
        <v>45290</v>
      </c>
      <c r="H214" s="25">
        <v>80</v>
      </c>
      <c r="I214" s="25" t="s">
        <v>121</v>
      </c>
      <c r="J214" s="157">
        <v>25</v>
      </c>
      <c r="K214" s="19" t="s">
        <v>216</v>
      </c>
      <c r="L214" s="27" t="s">
        <v>106</v>
      </c>
      <c r="M214" s="25" t="s">
        <v>122</v>
      </c>
      <c r="N214" s="25" t="s">
        <v>1243</v>
      </c>
      <c r="O214" s="25" t="s">
        <v>1161</v>
      </c>
      <c r="P214" s="121">
        <v>1</v>
      </c>
    </row>
    <row r="215" spans="1:17" ht="92.25" customHeight="1" x14ac:dyDescent="0.25">
      <c r="A215" s="46" t="s">
        <v>48</v>
      </c>
      <c r="B215" s="107" t="s">
        <v>357</v>
      </c>
      <c r="C215" s="106" t="s">
        <v>218</v>
      </c>
      <c r="D215" s="74" t="s">
        <v>773</v>
      </c>
      <c r="E215" s="25" t="s">
        <v>113</v>
      </c>
      <c r="F215" s="19" t="s">
        <v>217</v>
      </c>
      <c r="G215" s="27" t="s">
        <v>106</v>
      </c>
      <c r="H215" s="25" t="s">
        <v>122</v>
      </c>
      <c r="I215" s="25" t="s">
        <v>124</v>
      </c>
      <c r="J215" s="123">
        <v>25</v>
      </c>
      <c r="K215" s="19" t="s">
        <v>217</v>
      </c>
      <c r="L215" s="27" t="s">
        <v>106</v>
      </c>
      <c r="M215" s="25" t="s">
        <v>122</v>
      </c>
      <c r="N215" s="25" t="s">
        <v>1243</v>
      </c>
      <c r="O215" s="25" t="s">
        <v>797</v>
      </c>
      <c r="P215" s="121">
        <v>0</v>
      </c>
    </row>
    <row r="216" spans="1:17" ht="70.5" customHeight="1" x14ac:dyDescent="0.25">
      <c r="A216" s="46" t="s">
        <v>48</v>
      </c>
      <c r="B216" s="30" t="s">
        <v>357</v>
      </c>
      <c r="C216" s="34" t="s">
        <v>218</v>
      </c>
      <c r="D216" s="74" t="s">
        <v>775</v>
      </c>
      <c r="E216" s="25" t="s">
        <v>113</v>
      </c>
      <c r="F216" s="26">
        <v>44959</v>
      </c>
      <c r="G216" s="26">
        <v>45290</v>
      </c>
      <c r="H216" s="25">
        <v>100</v>
      </c>
      <c r="I216" s="25" t="s">
        <v>121</v>
      </c>
      <c r="J216" s="123">
        <v>25</v>
      </c>
      <c r="K216" s="19" t="s">
        <v>217</v>
      </c>
      <c r="L216" s="27" t="s">
        <v>106</v>
      </c>
      <c r="M216" s="25" t="s">
        <v>122</v>
      </c>
      <c r="N216" s="25" t="s">
        <v>1243</v>
      </c>
      <c r="O216" s="25" t="s">
        <v>798</v>
      </c>
      <c r="P216" s="121">
        <v>0</v>
      </c>
    </row>
    <row r="217" spans="1:17" ht="140.25" customHeight="1" x14ac:dyDescent="0.25">
      <c r="A217" s="46" t="s">
        <v>48</v>
      </c>
      <c r="B217" s="30" t="s">
        <v>357</v>
      </c>
      <c r="C217" s="34" t="s">
        <v>218</v>
      </c>
      <c r="D217" s="74" t="s">
        <v>774</v>
      </c>
      <c r="E217" s="25" t="s">
        <v>113</v>
      </c>
      <c r="F217" s="26">
        <v>44959</v>
      </c>
      <c r="G217" s="26">
        <v>45290</v>
      </c>
      <c r="H217" s="25">
        <v>100</v>
      </c>
      <c r="I217" s="25" t="s">
        <v>121</v>
      </c>
      <c r="J217" s="123">
        <v>25</v>
      </c>
      <c r="K217" s="19" t="s">
        <v>217</v>
      </c>
      <c r="L217" s="27" t="s">
        <v>106</v>
      </c>
      <c r="M217" s="25" t="s">
        <v>122</v>
      </c>
      <c r="N217" s="25" t="s">
        <v>1243</v>
      </c>
      <c r="O217" s="25" t="s">
        <v>799</v>
      </c>
      <c r="P217" s="121">
        <v>0</v>
      </c>
    </row>
    <row r="218" spans="1:17" ht="45" customHeight="1" x14ac:dyDescent="0.25">
      <c r="A218" s="46" t="s">
        <v>48</v>
      </c>
      <c r="B218" s="30" t="s">
        <v>357</v>
      </c>
      <c r="C218" s="18" t="s">
        <v>49</v>
      </c>
      <c r="D218" s="76" t="s">
        <v>256</v>
      </c>
      <c r="E218" s="25" t="s">
        <v>259</v>
      </c>
      <c r="F218" s="26">
        <v>44959</v>
      </c>
      <c r="G218" s="26">
        <v>45290</v>
      </c>
      <c r="H218" s="25">
        <v>100</v>
      </c>
      <c r="I218" s="25" t="s">
        <v>121</v>
      </c>
      <c r="J218" s="123">
        <v>0</v>
      </c>
      <c r="K218" s="18" t="s">
        <v>260</v>
      </c>
      <c r="L218" s="28">
        <v>5000000</v>
      </c>
      <c r="M218" s="25" t="s">
        <v>122</v>
      </c>
      <c r="N218" s="25" t="s">
        <v>1243</v>
      </c>
      <c r="O218" s="25" t="s">
        <v>792</v>
      </c>
      <c r="P218" s="121">
        <v>0</v>
      </c>
    </row>
    <row r="219" spans="1:17" ht="45" customHeight="1" x14ac:dyDescent="0.25">
      <c r="A219" s="46" t="s">
        <v>48</v>
      </c>
      <c r="B219" s="30" t="s">
        <v>357</v>
      </c>
      <c r="C219" s="18" t="s">
        <v>49</v>
      </c>
      <c r="D219" s="76" t="s">
        <v>257</v>
      </c>
      <c r="E219" s="25" t="s">
        <v>259</v>
      </c>
      <c r="F219" s="26">
        <v>44959</v>
      </c>
      <c r="G219" s="26">
        <v>45290</v>
      </c>
      <c r="H219" s="25">
        <v>100</v>
      </c>
      <c r="I219" s="25" t="s">
        <v>121</v>
      </c>
      <c r="J219" s="123">
        <v>30</v>
      </c>
      <c r="K219" s="18" t="s">
        <v>261</v>
      </c>
      <c r="L219" s="28">
        <v>15000000</v>
      </c>
      <c r="M219" s="25" t="s">
        <v>122</v>
      </c>
      <c r="N219" s="25" t="s">
        <v>1243</v>
      </c>
      <c r="O219" s="25" t="s">
        <v>793</v>
      </c>
      <c r="P219" s="121">
        <v>0</v>
      </c>
    </row>
    <row r="220" spans="1:17" ht="45" customHeight="1" x14ac:dyDescent="0.25">
      <c r="A220" s="46" t="s">
        <v>48</v>
      </c>
      <c r="B220" s="30" t="s">
        <v>357</v>
      </c>
      <c r="C220" s="18" t="s">
        <v>49</v>
      </c>
      <c r="D220" s="76" t="s">
        <v>258</v>
      </c>
      <c r="E220" s="25" t="s">
        <v>259</v>
      </c>
      <c r="F220" s="26">
        <v>44959</v>
      </c>
      <c r="G220" s="26">
        <v>45290</v>
      </c>
      <c r="H220" s="25">
        <v>100</v>
      </c>
      <c r="I220" s="25" t="s">
        <v>121</v>
      </c>
      <c r="J220" s="123">
        <v>100</v>
      </c>
      <c r="K220" s="18" t="s">
        <v>261</v>
      </c>
      <c r="L220" s="28">
        <v>15000000</v>
      </c>
      <c r="M220" s="25" t="s">
        <v>122</v>
      </c>
      <c r="N220" s="25" t="s">
        <v>1243</v>
      </c>
      <c r="O220" s="25" t="s">
        <v>795</v>
      </c>
      <c r="P220" s="121">
        <v>0</v>
      </c>
    </row>
    <row r="221" spans="1:17" ht="45" customHeight="1" x14ac:dyDescent="0.25">
      <c r="A221" s="46" t="s">
        <v>48</v>
      </c>
      <c r="B221" s="30" t="s">
        <v>357</v>
      </c>
      <c r="C221" s="18" t="s">
        <v>49</v>
      </c>
      <c r="D221" s="76" t="s">
        <v>262</v>
      </c>
      <c r="E221" s="25" t="s">
        <v>259</v>
      </c>
      <c r="F221" s="26">
        <v>44959</v>
      </c>
      <c r="G221" s="26">
        <v>45290</v>
      </c>
      <c r="H221" s="25">
        <v>100</v>
      </c>
      <c r="I221" s="25" t="s">
        <v>121</v>
      </c>
      <c r="J221" s="123">
        <v>0</v>
      </c>
      <c r="K221" s="18" t="s">
        <v>261</v>
      </c>
      <c r="L221" s="28">
        <v>1600000</v>
      </c>
      <c r="M221" s="25" t="s">
        <v>122</v>
      </c>
      <c r="N221" s="25" t="s">
        <v>1243</v>
      </c>
      <c r="O221" s="25" t="s">
        <v>794</v>
      </c>
      <c r="P221" s="121">
        <v>0</v>
      </c>
    </row>
    <row r="222" spans="1:17" ht="45" customHeight="1" x14ac:dyDescent="0.25">
      <c r="A222" s="46" t="s">
        <v>48</v>
      </c>
      <c r="B222" s="30" t="s">
        <v>357</v>
      </c>
      <c r="C222" s="20" t="s">
        <v>34</v>
      </c>
      <c r="D222" s="76" t="s">
        <v>286</v>
      </c>
      <c r="E222" s="25" t="s">
        <v>275</v>
      </c>
      <c r="F222" s="26">
        <v>44959</v>
      </c>
      <c r="G222" s="26">
        <v>45290</v>
      </c>
      <c r="H222" s="25">
        <v>100</v>
      </c>
      <c r="I222" s="25" t="s">
        <v>121</v>
      </c>
      <c r="J222" s="123">
        <v>0</v>
      </c>
      <c r="K222" s="20" t="s">
        <v>288</v>
      </c>
      <c r="L222" s="28">
        <v>19575000</v>
      </c>
      <c r="M222" s="25" t="s">
        <v>122</v>
      </c>
      <c r="N222" s="25" t="s">
        <v>124</v>
      </c>
      <c r="O222" s="25" t="s">
        <v>1129</v>
      </c>
      <c r="P222" s="121">
        <v>0</v>
      </c>
      <c r="Q222" s="2" t="s">
        <v>1225</v>
      </c>
    </row>
    <row r="223" spans="1:17" ht="45" customHeight="1" x14ac:dyDescent="0.25">
      <c r="A223" s="46" t="s">
        <v>48</v>
      </c>
      <c r="B223" s="30" t="s">
        <v>357</v>
      </c>
      <c r="C223" s="20" t="s">
        <v>34</v>
      </c>
      <c r="D223" s="76" t="s">
        <v>287</v>
      </c>
      <c r="E223" s="25" t="s">
        <v>275</v>
      </c>
      <c r="F223" s="26">
        <v>44959</v>
      </c>
      <c r="G223" s="26">
        <v>45290</v>
      </c>
      <c r="H223" s="25">
        <v>100</v>
      </c>
      <c r="I223" s="25" t="s">
        <v>121</v>
      </c>
      <c r="J223" s="123">
        <v>0</v>
      </c>
      <c r="K223" s="20" t="s">
        <v>289</v>
      </c>
      <c r="L223" s="28">
        <v>4000000</v>
      </c>
      <c r="M223" s="25" t="s">
        <v>122</v>
      </c>
      <c r="N223" s="25" t="s">
        <v>124</v>
      </c>
      <c r="O223" s="25" t="s">
        <v>1129</v>
      </c>
      <c r="P223" s="121">
        <v>0</v>
      </c>
      <c r="Q223" s="2" t="s">
        <v>1225</v>
      </c>
    </row>
    <row r="224" spans="1:17" ht="45" customHeight="1" x14ac:dyDescent="0.25">
      <c r="A224" s="46" t="s">
        <v>48</v>
      </c>
      <c r="B224" s="30" t="s">
        <v>357</v>
      </c>
      <c r="C224" s="20" t="s">
        <v>49</v>
      </c>
      <c r="D224" s="76" t="s">
        <v>307</v>
      </c>
      <c r="E224" s="25" t="s">
        <v>99</v>
      </c>
      <c r="F224" s="26">
        <v>44959</v>
      </c>
      <c r="G224" s="26">
        <v>45290</v>
      </c>
      <c r="H224" s="25">
        <v>100</v>
      </c>
      <c r="I224" s="25" t="s">
        <v>121</v>
      </c>
      <c r="J224" s="123">
        <v>0</v>
      </c>
      <c r="K224" s="20" t="s">
        <v>260</v>
      </c>
      <c r="L224" s="28">
        <v>420000000</v>
      </c>
      <c r="M224" s="25" t="s">
        <v>122</v>
      </c>
      <c r="N224" s="25" t="s">
        <v>124</v>
      </c>
      <c r="O224" s="25" t="s">
        <v>796</v>
      </c>
      <c r="P224" s="121">
        <v>0</v>
      </c>
      <c r="Q224" s="2" t="s">
        <v>1225</v>
      </c>
    </row>
    <row r="225" spans="1:17" ht="45" customHeight="1" x14ac:dyDescent="0.25">
      <c r="A225" s="46" t="s">
        <v>48</v>
      </c>
      <c r="B225" s="30" t="s">
        <v>357</v>
      </c>
      <c r="C225" s="20" t="s">
        <v>49</v>
      </c>
      <c r="D225" s="76" t="s">
        <v>300</v>
      </c>
      <c r="E225" s="25" t="s">
        <v>99</v>
      </c>
      <c r="F225" s="26">
        <v>44959</v>
      </c>
      <c r="G225" s="26">
        <v>45290</v>
      </c>
      <c r="H225" s="25">
        <v>101</v>
      </c>
      <c r="I225" s="25" t="s">
        <v>121</v>
      </c>
      <c r="J225" s="123">
        <v>0</v>
      </c>
      <c r="K225" s="20" t="s">
        <v>260</v>
      </c>
      <c r="L225" s="28">
        <v>240000000</v>
      </c>
      <c r="M225" s="25" t="s">
        <v>122</v>
      </c>
      <c r="N225" s="25" t="s">
        <v>124</v>
      </c>
      <c r="O225" s="25" t="s">
        <v>796</v>
      </c>
      <c r="P225" s="121">
        <v>0</v>
      </c>
      <c r="Q225" s="2" t="s">
        <v>1225</v>
      </c>
    </row>
    <row r="226" spans="1:17" ht="45" customHeight="1" x14ac:dyDescent="0.25">
      <c r="A226" s="46" t="s">
        <v>48</v>
      </c>
      <c r="B226" s="30" t="s">
        <v>357</v>
      </c>
      <c r="C226" s="20" t="s">
        <v>49</v>
      </c>
      <c r="D226" s="76" t="s">
        <v>301</v>
      </c>
      <c r="E226" s="25" t="s">
        <v>99</v>
      </c>
      <c r="F226" s="26">
        <v>44959</v>
      </c>
      <c r="G226" s="26">
        <v>45290</v>
      </c>
      <c r="H226" s="25">
        <v>102</v>
      </c>
      <c r="I226" s="25" t="s">
        <v>121</v>
      </c>
      <c r="J226" s="123">
        <v>0</v>
      </c>
      <c r="K226" s="20" t="s">
        <v>260</v>
      </c>
      <c r="L226" s="28">
        <v>600000000</v>
      </c>
      <c r="M226" s="25" t="s">
        <v>122</v>
      </c>
      <c r="N226" s="25" t="s">
        <v>124</v>
      </c>
      <c r="O226" s="25" t="s">
        <v>796</v>
      </c>
      <c r="P226" s="121">
        <v>0</v>
      </c>
      <c r="Q226" s="2" t="s">
        <v>1225</v>
      </c>
    </row>
    <row r="227" spans="1:17" ht="45" customHeight="1" x14ac:dyDescent="0.25">
      <c r="A227" s="46" t="s">
        <v>48</v>
      </c>
      <c r="B227" s="30" t="s">
        <v>357</v>
      </c>
      <c r="C227" s="20" t="s">
        <v>49</v>
      </c>
      <c r="D227" s="76" t="s">
        <v>302</v>
      </c>
      <c r="E227" s="25" t="s">
        <v>99</v>
      </c>
      <c r="F227" s="26">
        <v>44959</v>
      </c>
      <c r="G227" s="26">
        <v>45290</v>
      </c>
      <c r="H227" s="25">
        <v>103</v>
      </c>
      <c r="I227" s="25" t="s">
        <v>121</v>
      </c>
      <c r="J227" s="123">
        <v>0</v>
      </c>
      <c r="K227" s="20" t="s">
        <v>260</v>
      </c>
      <c r="L227" s="28">
        <v>360000000</v>
      </c>
      <c r="M227" s="25" t="s">
        <v>122</v>
      </c>
      <c r="N227" s="25" t="s">
        <v>124</v>
      </c>
      <c r="O227" s="25" t="s">
        <v>796</v>
      </c>
      <c r="P227" s="121">
        <v>0</v>
      </c>
      <c r="Q227" s="2" t="s">
        <v>1225</v>
      </c>
    </row>
    <row r="228" spans="1:17" ht="45" customHeight="1" x14ac:dyDescent="0.25">
      <c r="A228" s="46" t="s">
        <v>48</v>
      </c>
      <c r="B228" s="30" t="s">
        <v>357</v>
      </c>
      <c r="C228" s="20" t="s">
        <v>49</v>
      </c>
      <c r="D228" s="76" t="s">
        <v>303</v>
      </c>
      <c r="E228" s="25" t="s">
        <v>99</v>
      </c>
      <c r="F228" s="26">
        <v>44959</v>
      </c>
      <c r="G228" s="26">
        <v>45290</v>
      </c>
      <c r="H228" s="25">
        <v>104</v>
      </c>
      <c r="I228" s="25" t="s">
        <v>121</v>
      </c>
      <c r="J228" s="123">
        <v>0</v>
      </c>
      <c r="K228" s="20" t="s">
        <v>260</v>
      </c>
      <c r="L228" s="28">
        <v>350000000</v>
      </c>
      <c r="M228" s="25" t="s">
        <v>122</v>
      </c>
      <c r="N228" s="25" t="s">
        <v>124</v>
      </c>
      <c r="O228" s="25" t="s">
        <v>791</v>
      </c>
      <c r="P228" s="121">
        <v>0</v>
      </c>
      <c r="Q228" s="2" t="s">
        <v>1225</v>
      </c>
    </row>
    <row r="229" spans="1:17" ht="45" customHeight="1" x14ac:dyDescent="0.25">
      <c r="A229" s="46" t="s">
        <v>48</v>
      </c>
      <c r="B229" s="30" t="s">
        <v>357</v>
      </c>
      <c r="C229" s="20" t="s">
        <v>49</v>
      </c>
      <c r="D229" s="76" t="s">
        <v>304</v>
      </c>
      <c r="E229" s="25" t="s">
        <v>99</v>
      </c>
      <c r="F229" s="26">
        <v>44959</v>
      </c>
      <c r="G229" s="26">
        <v>45290</v>
      </c>
      <c r="H229" s="25">
        <v>105</v>
      </c>
      <c r="I229" s="25" t="s">
        <v>121</v>
      </c>
      <c r="J229" s="123">
        <v>0</v>
      </c>
      <c r="K229" s="20" t="s">
        <v>308</v>
      </c>
      <c r="L229" s="28">
        <v>90000000</v>
      </c>
      <c r="M229" s="25" t="s">
        <v>122</v>
      </c>
      <c r="N229" s="25" t="s">
        <v>124</v>
      </c>
      <c r="O229" s="25" t="s">
        <v>1130</v>
      </c>
      <c r="P229" s="121">
        <v>0</v>
      </c>
      <c r="Q229" s="2" t="s">
        <v>1225</v>
      </c>
    </row>
    <row r="230" spans="1:17" ht="45" customHeight="1" x14ac:dyDescent="0.25">
      <c r="A230" s="46" t="s">
        <v>48</v>
      </c>
      <c r="B230" s="30" t="s">
        <v>357</v>
      </c>
      <c r="C230" s="18" t="s">
        <v>46</v>
      </c>
      <c r="D230" s="76" t="s">
        <v>305</v>
      </c>
      <c r="E230" s="25" t="s">
        <v>99</v>
      </c>
      <c r="F230" s="26">
        <v>44959</v>
      </c>
      <c r="G230" s="26">
        <v>45290</v>
      </c>
      <c r="H230" s="25">
        <v>106</v>
      </c>
      <c r="I230" s="25" t="s">
        <v>121</v>
      </c>
      <c r="J230" s="123">
        <v>0</v>
      </c>
      <c r="K230" s="20" t="s">
        <v>246</v>
      </c>
      <c r="L230" s="28">
        <v>150000000</v>
      </c>
      <c r="M230" s="25" t="s">
        <v>122</v>
      </c>
      <c r="N230" s="25" t="s">
        <v>124</v>
      </c>
      <c r="O230" s="25" t="s">
        <v>909</v>
      </c>
      <c r="P230" s="121">
        <v>0</v>
      </c>
      <c r="Q230" s="2" t="s">
        <v>1225</v>
      </c>
    </row>
    <row r="231" spans="1:17" ht="45" customHeight="1" x14ac:dyDescent="0.25">
      <c r="A231" s="46" t="s">
        <v>48</v>
      </c>
      <c r="B231" s="30" t="s">
        <v>357</v>
      </c>
      <c r="C231" s="18" t="s">
        <v>30</v>
      </c>
      <c r="D231" s="76" t="s">
        <v>306</v>
      </c>
      <c r="E231" s="25" t="s">
        <v>99</v>
      </c>
      <c r="F231" s="26">
        <v>44959</v>
      </c>
      <c r="G231" s="26">
        <v>45290</v>
      </c>
      <c r="H231" s="25">
        <v>107</v>
      </c>
      <c r="I231" s="25" t="s">
        <v>121</v>
      </c>
      <c r="J231" s="123">
        <v>25</v>
      </c>
      <c r="K231" s="20" t="s">
        <v>309</v>
      </c>
      <c r="L231" s="28">
        <v>360000000</v>
      </c>
      <c r="M231" s="25" t="s">
        <v>122</v>
      </c>
      <c r="N231" s="25" t="s">
        <v>1243</v>
      </c>
      <c r="O231" s="25" t="s">
        <v>1131</v>
      </c>
      <c r="P231" s="121">
        <v>0</v>
      </c>
    </row>
    <row r="232" spans="1:17" ht="45" customHeight="1" x14ac:dyDescent="0.25">
      <c r="A232" s="57" t="s">
        <v>50</v>
      </c>
      <c r="B232" s="34" t="s">
        <v>358</v>
      </c>
      <c r="C232" s="34" t="s">
        <v>51</v>
      </c>
      <c r="D232" s="75" t="s">
        <v>619</v>
      </c>
      <c r="E232" s="25" t="s">
        <v>114</v>
      </c>
      <c r="F232" s="26">
        <v>44959</v>
      </c>
      <c r="G232" s="26">
        <v>45290</v>
      </c>
      <c r="H232" s="25">
        <v>80</v>
      </c>
      <c r="I232" s="25" t="s">
        <v>121</v>
      </c>
      <c r="J232" s="157">
        <v>0</v>
      </c>
      <c r="K232" s="25" t="s">
        <v>705</v>
      </c>
      <c r="L232" s="27">
        <v>0</v>
      </c>
      <c r="M232" s="25" t="s">
        <v>122</v>
      </c>
      <c r="N232" s="25" t="s">
        <v>1243</v>
      </c>
      <c r="O232" s="25" t="s">
        <v>816</v>
      </c>
      <c r="P232" s="121">
        <v>1</v>
      </c>
    </row>
    <row r="233" spans="1:17" ht="45" customHeight="1" x14ac:dyDescent="0.25">
      <c r="A233" s="57" t="s">
        <v>50</v>
      </c>
      <c r="B233" s="272" t="s">
        <v>359</v>
      </c>
      <c r="C233" s="34" t="s">
        <v>52</v>
      </c>
      <c r="D233" s="75" t="s">
        <v>621</v>
      </c>
      <c r="E233" s="25" t="s">
        <v>114</v>
      </c>
      <c r="F233" s="26">
        <v>44959</v>
      </c>
      <c r="G233" s="26">
        <v>45290</v>
      </c>
      <c r="H233" s="25">
        <v>90</v>
      </c>
      <c r="I233" s="25" t="s">
        <v>121</v>
      </c>
      <c r="J233" s="157">
        <v>25</v>
      </c>
      <c r="K233" s="25" t="s">
        <v>620</v>
      </c>
      <c r="L233" s="27">
        <v>0</v>
      </c>
      <c r="M233" s="25" t="s">
        <v>122</v>
      </c>
      <c r="N233" s="25" t="s">
        <v>1243</v>
      </c>
      <c r="O233" s="25" t="s">
        <v>1162</v>
      </c>
      <c r="P233" s="121">
        <v>1</v>
      </c>
    </row>
    <row r="234" spans="1:17" ht="45" customHeight="1" x14ac:dyDescent="0.25">
      <c r="A234" s="57" t="s">
        <v>50</v>
      </c>
      <c r="B234" s="272"/>
      <c r="C234" s="34" t="s">
        <v>53</v>
      </c>
      <c r="D234" s="75" t="s">
        <v>706</v>
      </c>
      <c r="E234" s="25" t="s">
        <v>114</v>
      </c>
      <c r="F234" s="26">
        <v>44959</v>
      </c>
      <c r="G234" s="26">
        <v>45290</v>
      </c>
      <c r="H234" s="25">
        <v>85</v>
      </c>
      <c r="I234" s="25" t="s">
        <v>121</v>
      </c>
      <c r="J234" s="157">
        <v>25</v>
      </c>
      <c r="K234" s="25" t="s">
        <v>620</v>
      </c>
      <c r="L234" s="27">
        <v>146459081</v>
      </c>
      <c r="M234" s="25" t="s">
        <v>122</v>
      </c>
      <c r="N234" s="25" t="s">
        <v>1243</v>
      </c>
      <c r="O234" s="25" t="s">
        <v>1163</v>
      </c>
      <c r="P234" s="121">
        <v>1</v>
      </c>
    </row>
    <row r="235" spans="1:17" ht="45" customHeight="1" x14ac:dyDescent="0.25">
      <c r="A235" s="57" t="s">
        <v>50</v>
      </c>
      <c r="B235" s="273" t="s">
        <v>360</v>
      </c>
      <c r="C235" s="34" t="s">
        <v>54</v>
      </c>
      <c r="D235" s="75" t="s">
        <v>623</v>
      </c>
      <c r="E235" s="25" t="s">
        <v>114</v>
      </c>
      <c r="F235" s="26">
        <v>44959</v>
      </c>
      <c r="G235" s="26">
        <v>45290</v>
      </c>
      <c r="H235" s="25">
        <v>100</v>
      </c>
      <c r="I235" s="25" t="s">
        <v>121</v>
      </c>
      <c r="J235" s="157">
        <v>20</v>
      </c>
      <c r="K235" s="25" t="s">
        <v>620</v>
      </c>
      <c r="L235" s="27">
        <v>0</v>
      </c>
      <c r="M235" s="25" t="s">
        <v>122</v>
      </c>
      <c r="N235" s="25" t="s">
        <v>1243</v>
      </c>
      <c r="O235" s="25" t="s">
        <v>1164</v>
      </c>
      <c r="P235" s="121">
        <v>1</v>
      </c>
    </row>
    <row r="236" spans="1:17" ht="45" customHeight="1" x14ac:dyDescent="0.25">
      <c r="A236" s="57" t="s">
        <v>50</v>
      </c>
      <c r="B236" s="273"/>
      <c r="C236" s="34" t="s">
        <v>55</v>
      </c>
      <c r="D236" s="75" t="s">
        <v>622</v>
      </c>
      <c r="E236" s="25" t="s">
        <v>114</v>
      </c>
      <c r="F236" s="26">
        <v>44959</v>
      </c>
      <c r="G236" s="26">
        <v>45290</v>
      </c>
      <c r="H236" s="25">
        <v>80</v>
      </c>
      <c r="I236" s="25" t="s">
        <v>121</v>
      </c>
      <c r="J236" s="157">
        <v>20</v>
      </c>
      <c r="K236" s="25" t="s">
        <v>620</v>
      </c>
      <c r="L236" s="27">
        <v>0</v>
      </c>
      <c r="M236" s="25" t="s">
        <v>122</v>
      </c>
      <c r="N236" s="25" t="s">
        <v>1243</v>
      </c>
      <c r="O236" s="25" t="s">
        <v>1165</v>
      </c>
      <c r="P236" s="121">
        <v>1</v>
      </c>
    </row>
    <row r="237" spans="1:17" ht="45" customHeight="1" x14ac:dyDescent="0.25">
      <c r="A237" s="57" t="s">
        <v>50</v>
      </c>
      <c r="B237" s="34" t="s">
        <v>361</v>
      </c>
      <c r="C237" s="34" t="s">
        <v>56</v>
      </c>
      <c r="D237" s="75" t="s">
        <v>624</v>
      </c>
      <c r="E237" s="25" t="s">
        <v>114</v>
      </c>
      <c r="F237" s="26">
        <v>44959</v>
      </c>
      <c r="G237" s="26">
        <v>45290</v>
      </c>
      <c r="H237" s="25">
        <v>100</v>
      </c>
      <c r="I237" s="25" t="s">
        <v>121</v>
      </c>
      <c r="J237" s="157">
        <v>20</v>
      </c>
      <c r="K237" s="25" t="s">
        <v>620</v>
      </c>
      <c r="L237" s="27">
        <v>0</v>
      </c>
      <c r="M237" s="25" t="s">
        <v>122</v>
      </c>
      <c r="N237" s="25" t="s">
        <v>1243</v>
      </c>
      <c r="O237" s="25" t="s">
        <v>1164</v>
      </c>
      <c r="P237" s="121">
        <v>1</v>
      </c>
    </row>
    <row r="238" spans="1:17" ht="93.75" customHeight="1" x14ac:dyDescent="0.25">
      <c r="A238" s="57" t="s">
        <v>50</v>
      </c>
      <c r="B238" s="33" t="s">
        <v>362</v>
      </c>
      <c r="C238" s="33" t="s">
        <v>57</v>
      </c>
      <c r="D238" s="75" t="s">
        <v>625</v>
      </c>
      <c r="E238" s="152" t="s">
        <v>114</v>
      </c>
      <c r="F238" s="153">
        <v>44959</v>
      </c>
      <c r="G238" s="153">
        <v>45290</v>
      </c>
      <c r="H238" s="152">
        <v>100</v>
      </c>
      <c r="I238" s="152" t="s">
        <v>121</v>
      </c>
      <c r="J238" s="158">
        <v>50</v>
      </c>
      <c r="K238" s="152" t="s">
        <v>620</v>
      </c>
      <c r="L238" s="154">
        <v>0</v>
      </c>
      <c r="M238" s="152" t="s">
        <v>122</v>
      </c>
      <c r="N238" s="152" t="s">
        <v>1243</v>
      </c>
      <c r="O238" s="25" t="s">
        <v>1145</v>
      </c>
      <c r="P238" s="121">
        <v>1</v>
      </c>
    </row>
    <row r="239" spans="1:17" s="8" customFormat="1" ht="206.25" customHeight="1" x14ac:dyDescent="0.25">
      <c r="A239" s="135" t="s">
        <v>1237</v>
      </c>
      <c r="B239" s="275" t="s">
        <v>1238</v>
      </c>
      <c r="C239" s="276"/>
      <c r="D239" s="150" t="s">
        <v>1239</v>
      </c>
      <c r="E239" s="12"/>
      <c r="F239" s="12"/>
      <c r="G239" s="12"/>
      <c r="H239" s="12"/>
      <c r="I239" s="12"/>
      <c r="J239" s="165">
        <f>AVERAGE(J4:J12,J14:J19,J39:J53,J55:J61,J63,J65:J71,J73,J75,J77:J112,J117:J133,J142:J144,J146:J149,J156,J158:J163,J175,J180:J182,J186,J188:J189,J191:J221,J231:J238)</f>
        <v>19.5625</v>
      </c>
      <c r="K239" s="12"/>
      <c r="L239" s="12"/>
      <c r="M239" s="12"/>
      <c r="N239" s="12"/>
      <c r="O239" s="151" t="s">
        <v>1251</v>
      </c>
      <c r="P239" s="4"/>
    </row>
    <row r="240" spans="1:17" ht="56.25" customHeight="1" thickBot="1" x14ac:dyDescent="0.3">
      <c r="A240" s="127"/>
      <c r="B240" s="99"/>
      <c r="C240" s="99"/>
      <c r="D240" s="95"/>
      <c r="E240" s="119"/>
      <c r="F240" s="128"/>
      <c r="G240" s="128"/>
      <c r="H240" s="119"/>
      <c r="I240" s="119"/>
      <c r="J240" s="129"/>
      <c r="K240" s="119"/>
      <c r="L240" s="130"/>
      <c r="M240" s="119"/>
      <c r="N240" s="119"/>
      <c r="O240" s="119"/>
    </row>
    <row r="241" spans="1:10" ht="45" customHeight="1" thickBot="1" x14ac:dyDescent="0.3">
      <c r="A241" s="58" t="s">
        <v>639</v>
      </c>
      <c r="B241" s="59" t="s">
        <v>640</v>
      </c>
      <c r="C241" s="60" t="s">
        <v>641</v>
      </c>
      <c r="D241" s="61" t="s">
        <v>642</v>
      </c>
      <c r="E241" s="60" t="s">
        <v>643</v>
      </c>
      <c r="F241" s="61">
        <v>1</v>
      </c>
      <c r="J241" s="4"/>
    </row>
    <row r="242" spans="1:10" ht="45" customHeight="1" x14ac:dyDescent="0.25">
      <c r="A242" s="10"/>
      <c r="B242" s="10"/>
      <c r="C242" s="10"/>
    </row>
    <row r="243" spans="1:10" ht="45" customHeight="1" x14ac:dyDescent="0.25">
      <c r="A243" s="10"/>
      <c r="B243" s="10"/>
      <c r="C243" s="10"/>
    </row>
    <row r="244" spans="1:10" ht="45" customHeight="1" x14ac:dyDescent="0.25">
      <c r="A244" s="10"/>
      <c r="B244" s="10"/>
      <c r="C244" s="10"/>
    </row>
    <row r="245" spans="1:10" ht="45" customHeight="1" x14ac:dyDescent="0.25">
      <c r="A245" s="10"/>
      <c r="B245" s="10"/>
      <c r="C245" s="10"/>
    </row>
    <row r="246" spans="1:10" ht="45" customHeight="1" x14ac:dyDescent="0.25">
      <c r="A246" s="10"/>
      <c r="B246" s="10"/>
      <c r="C246" s="10"/>
    </row>
    <row r="247" spans="1:10" ht="45" customHeight="1" x14ac:dyDescent="0.25">
      <c r="A247" s="10"/>
      <c r="B247" s="10"/>
      <c r="C247" s="10"/>
    </row>
    <row r="248" spans="1:10" ht="45" customHeight="1" x14ac:dyDescent="0.25">
      <c r="A248" s="10"/>
      <c r="B248" s="10"/>
      <c r="C248" s="10"/>
    </row>
    <row r="249" spans="1:10" ht="45" customHeight="1" x14ac:dyDescent="0.25">
      <c r="A249" s="10"/>
      <c r="B249" s="10"/>
      <c r="C249" s="10"/>
    </row>
    <row r="250" spans="1:10" ht="45" customHeight="1" x14ac:dyDescent="0.25">
      <c r="A250" s="10"/>
      <c r="B250" s="10"/>
      <c r="C250" s="10"/>
    </row>
    <row r="251" spans="1:10" ht="45" customHeight="1" x14ac:dyDescent="0.25">
      <c r="A251" s="10"/>
      <c r="B251" s="10"/>
      <c r="C251" s="10"/>
    </row>
    <row r="252" spans="1:10" ht="45" customHeight="1" x14ac:dyDescent="0.25">
      <c r="A252" s="10"/>
      <c r="B252" s="10"/>
      <c r="C252" s="10"/>
    </row>
    <row r="253" spans="1:10" ht="45" customHeight="1" x14ac:dyDescent="0.25">
      <c r="A253" s="10"/>
      <c r="B253" s="10"/>
      <c r="C253" s="10"/>
    </row>
    <row r="254" spans="1:10" ht="45" customHeight="1" x14ac:dyDescent="0.25">
      <c r="A254" s="10"/>
      <c r="B254" s="10"/>
      <c r="C254" s="10"/>
    </row>
  </sheetData>
  <autoFilter ref="A3:Q241"/>
  <mergeCells count="5">
    <mergeCell ref="D1:O1"/>
    <mergeCell ref="B233:B234"/>
    <mergeCell ref="B235:B236"/>
    <mergeCell ref="A1:C1"/>
    <mergeCell ref="B239:C239"/>
  </mergeCells>
  <dataValidations count="1">
    <dataValidation type="list" allowBlank="1" showInputMessage="1" showErrorMessage="1" sqref="C50 C105:C106 C14 C222:C229 C53">
      <formula1>IN</formula1>
    </dataValidation>
  </dataValidations>
  <pageMargins left="0.7" right="0.7" top="0.75" bottom="0.75" header="0.3" footer="0.3"/>
  <pageSetup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118"/>
  <sheetViews>
    <sheetView zoomScale="98" zoomScaleNormal="71" workbookViewId="0">
      <pane ySplit="2" topLeftCell="A110" activePane="bottomLeft" state="frozen"/>
      <selection activeCell="B1" sqref="B1"/>
      <selection pane="bottomLeft" activeCell="B115" sqref="B115"/>
    </sheetView>
  </sheetViews>
  <sheetFormatPr baseColWidth="10" defaultRowHeight="35.1" customHeight="1" x14ac:dyDescent="0.25"/>
  <cols>
    <col min="1" max="1" width="13.42578125" style="8" customWidth="1"/>
    <col min="2" max="2" width="19.85546875" style="8" customWidth="1"/>
    <col min="3" max="3" width="12.7109375" style="8" customWidth="1"/>
    <col min="4" max="4" width="27.5703125" style="4" customWidth="1"/>
    <col min="5" max="5" width="5.140625" style="6" customWidth="1"/>
    <col min="6" max="6" width="5.42578125" style="8" customWidth="1"/>
    <col min="7" max="7" width="3.5703125" style="8" customWidth="1"/>
    <col min="8" max="8" width="4.42578125" style="8" customWidth="1"/>
    <col min="9" max="9" width="5.85546875" style="8" customWidth="1"/>
    <col min="10" max="10" width="7.140625" style="160" customWidth="1"/>
    <col min="11" max="11" width="9.7109375" style="4" customWidth="1"/>
    <col min="12" max="12" width="5.140625" style="15" customWidth="1"/>
    <col min="13" max="13" width="8.5703125" style="8" customWidth="1"/>
    <col min="14" max="14" width="11.42578125" style="8" customWidth="1"/>
    <col min="15" max="15" width="52.7109375" style="8" customWidth="1"/>
    <col min="16" max="16" width="4.7109375" style="4" hidden="1" customWidth="1"/>
    <col min="17" max="17" width="4.7109375" style="8" hidden="1" customWidth="1"/>
    <col min="18" max="16384" width="11.42578125" style="8"/>
  </cols>
  <sheetData>
    <row r="1" spans="1:16" s="4" customFormat="1" ht="35.1" customHeight="1" x14ac:dyDescent="0.25">
      <c r="A1" s="274"/>
      <c r="B1" s="274"/>
      <c r="C1" s="3"/>
      <c r="D1" s="269" t="s">
        <v>219</v>
      </c>
      <c r="E1" s="269"/>
      <c r="F1" s="269"/>
      <c r="G1" s="269"/>
      <c r="H1" s="269"/>
      <c r="I1" s="269"/>
      <c r="J1" s="270"/>
      <c r="K1" s="269"/>
      <c r="L1" s="269"/>
      <c r="M1" s="269"/>
      <c r="N1" s="269"/>
      <c r="O1" s="271"/>
    </row>
    <row r="2" spans="1:16" s="4" customFormat="1" ht="19.5" customHeight="1" x14ac:dyDescent="0.25">
      <c r="A2" s="11" t="s">
        <v>0</v>
      </c>
      <c r="B2" s="11" t="s">
        <v>1</v>
      </c>
      <c r="C2" s="11" t="s">
        <v>12</v>
      </c>
      <c r="D2" s="5" t="s">
        <v>2</v>
      </c>
      <c r="E2" s="7" t="s">
        <v>19</v>
      </c>
      <c r="F2" s="5" t="s">
        <v>3</v>
      </c>
      <c r="G2" s="5" t="s">
        <v>4</v>
      </c>
      <c r="H2" s="5" t="s">
        <v>5</v>
      </c>
      <c r="I2" s="5" t="s">
        <v>6</v>
      </c>
      <c r="J2" s="155" t="s">
        <v>7</v>
      </c>
      <c r="K2" s="5" t="s">
        <v>8</v>
      </c>
      <c r="L2" s="16" t="s">
        <v>9</v>
      </c>
      <c r="M2" s="5" t="s">
        <v>10</v>
      </c>
      <c r="N2" s="5" t="s">
        <v>11</v>
      </c>
      <c r="O2" s="5" t="s">
        <v>739</v>
      </c>
      <c r="P2" s="4" t="s">
        <v>1233</v>
      </c>
    </row>
    <row r="3" spans="1:16" s="4" customFormat="1" ht="7.5" customHeight="1" x14ac:dyDescent="0.25">
      <c r="A3" s="12"/>
      <c r="B3" s="12"/>
      <c r="C3" s="12"/>
      <c r="D3" s="12"/>
      <c r="E3" s="13"/>
      <c r="F3" s="12"/>
      <c r="G3" s="12"/>
      <c r="H3" s="12"/>
      <c r="I3" s="12"/>
      <c r="J3" s="156"/>
      <c r="K3" s="12"/>
      <c r="L3" s="17"/>
      <c r="M3" s="12"/>
      <c r="N3" s="12"/>
      <c r="O3" s="12"/>
    </row>
    <row r="4" spans="1:16" ht="35.1" customHeight="1" x14ac:dyDescent="0.25">
      <c r="A4" s="273" t="s">
        <v>363</v>
      </c>
      <c r="B4" s="33" t="s">
        <v>364</v>
      </c>
      <c r="C4" s="33" t="s">
        <v>58</v>
      </c>
      <c r="D4" s="117" t="s">
        <v>707</v>
      </c>
      <c r="E4" s="39" t="s">
        <v>115</v>
      </c>
      <c r="F4" s="40">
        <v>44959</v>
      </c>
      <c r="G4" s="40">
        <v>45290</v>
      </c>
      <c r="H4" s="39">
        <v>50</v>
      </c>
      <c r="I4" s="39" t="s">
        <v>121</v>
      </c>
      <c r="J4" s="159">
        <v>55</v>
      </c>
      <c r="K4" s="39" t="s">
        <v>123</v>
      </c>
      <c r="L4" s="41">
        <v>280000000</v>
      </c>
      <c r="M4" s="39" t="s">
        <v>106</v>
      </c>
      <c r="N4" s="39" t="s">
        <v>1243</v>
      </c>
      <c r="O4" s="39" t="s">
        <v>1166</v>
      </c>
      <c r="P4" s="8">
        <v>1</v>
      </c>
    </row>
    <row r="5" spans="1:16" ht="35.1" customHeight="1" x14ac:dyDescent="0.25">
      <c r="A5" s="273"/>
      <c r="B5" s="113" t="s">
        <v>708</v>
      </c>
      <c r="C5" s="113" t="s">
        <v>626</v>
      </c>
      <c r="D5" s="117" t="s">
        <v>220</v>
      </c>
      <c r="E5" s="39" t="s">
        <v>115</v>
      </c>
      <c r="F5" s="40">
        <v>44959</v>
      </c>
      <c r="G5" s="40">
        <v>45290</v>
      </c>
      <c r="H5" s="39">
        <v>60</v>
      </c>
      <c r="I5" s="39" t="s">
        <v>121</v>
      </c>
      <c r="J5" s="159">
        <v>25</v>
      </c>
      <c r="K5" s="39" t="s">
        <v>221</v>
      </c>
      <c r="L5" s="41">
        <v>88543353.799999997</v>
      </c>
      <c r="M5" s="39" t="s">
        <v>106</v>
      </c>
      <c r="N5" s="39" t="s">
        <v>1243</v>
      </c>
      <c r="O5" s="39" t="s">
        <v>903</v>
      </c>
      <c r="P5" s="8">
        <v>1</v>
      </c>
    </row>
    <row r="6" spans="1:16" ht="51.75" customHeight="1" x14ac:dyDescent="0.25">
      <c r="A6" s="277" t="s">
        <v>365</v>
      </c>
      <c r="B6" s="114" t="s">
        <v>366</v>
      </c>
      <c r="C6" s="114" t="s">
        <v>59</v>
      </c>
      <c r="D6" s="118" t="s">
        <v>1168</v>
      </c>
      <c r="E6" s="39" t="s">
        <v>1169</v>
      </c>
      <c r="F6" s="40">
        <v>44959</v>
      </c>
      <c r="G6" s="40">
        <v>45290</v>
      </c>
      <c r="H6" s="39">
        <v>85</v>
      </c>
      <c r="I6" s="39" t="s">
        <v>121</v>
      </c>
      <c r="J6" s="159">
        <v>0</v>
      </c>
      <c r="K6" s="39" t="s">
        <v>245</v>
      </c>
      <c r="L6" s="41">
        <v>0</v>
      </c>
      <c r="M6" s="39" t="s">
        <v>106</v>
      </c>
      <c r="N6" s="39" t="s">
        <v>1243</v>
      </c>
      <c r="O6" s="39" t="s">
        <v>1167</v>
      </c>
      <c r="P6" s="8">
        <v>1</v>
      </c>
    </row>
    <row r="7" spans="1:16" ht="57.75" customHeight="1" x14ac:dyDescent="0.25">
      <c r="A7" s="272"/>
      <c r="B7" s="34" t="s">
        <v>367</v>
      </c>
      <c r="C7" s="34" t="s">
        <v>60</v>
      </c>
      <c r="D7" s="85" t="s">
        <v>630</v>
      </c>
      <c r="E7" s="39" t="s">
        <v>112</v>
      </c>
      <c r="F7" s="40">
        <v>44959</v>
      </c>
      <c r="G7" s="40">
        <v>45290</v>
      </c>
      <c r="H7" s="39">
        <v>80</v>
      </c>
      <c r="I7" s="39" t="s">
        <v>121</v>
      </c>
      <c r="J7" s="159">
        <v>25</v>
      </c>
      <c r="K7" s="39" t="s">
        <v>631</v>
      </c>
      <c r="L7" s="41">
        <v>0</v>
      </c>
      <c r="M7" s="39" t="s">
        <v>106</v>
      </c>
      <c r="N7" s="39" t="s">
        <v>1243</v>
      </c>
      <c r="O7" s="39" t="s">
        <v>1170</v>
      </c>
      <c r="P7" s="8">
        <v>1</v>
      </c>
    </row>
    <row r="8" spans="1:16" ht="84.75" customHeight="1" x14ac:dyDescent="0.25">
      <c r="A8" s="272"/>
      <c r="B8" s="33" t="s">
        <v>368</v>
      </c>
      <c r="C8" s="34" t="s">
        <v>61</v>
      </c>
      <c r="D8" s="85" t="s">
        <v>627</v>
      </c>
      <c r="E8" s="39" t="s">
        <v>112</v>
      </c>
      <c r="F8" s="40">
        <v>44959</v>
      </c>
      <c r="G8" s="40">
        <v>45290</v>
      </c>
      <c r="H8" s="39">
        <v>90</v>
      </c>
      <c r="I8" s="39" t="s">
        <v>121</v>
      </c>
      <c r="J8" s="159">
        <v>25</v>
      </c>
      <c r="K8" s="39" t="s">
        <v>598</v>
      </c>
      <c r="L8" s="41">
        <v>0</v>
      </c>
      <c r="M8" s="39" t="s">
        <v>106</v>
      </c>
      <c r="N8" s="39" t="s">
        <v>1243</v>
      </c>
      <c r="O8" s="39" t="s">
        <v>1172</v>
      </c>
      <c r="P8" s="8">
        <v>1</v>
      </c>
    </row>
    <row r="9" spans="1:16" ht="35.1" customHeight="1" x14ac:dyDescent="0.25">
      <c r="A9" s="66" t="s">
        <v>369</v>
      </c>
      <c r="B9" s="33" t="s">
        <v>370</v>
      </c>
      <c r="C9" s="33" t="s">
        <v>62</v>
      </c>
      <c r="D9" s="85" t="s">
        <v>628</v>
      </c>
      <c r="E9" s="39" t="s">
        <v>116</v>
      </c>
      <c r="F9" s="40">
        <v>44959</v>
      </c>
      <c r="G9" s="40">
        <v>45290</v>
      </c>
      <c r="H9" s="39">
        <v>75</v>
      </c>
      <c r="I9" s="39" t="s">
        <v>121</v>
      </c>
      <c r="J9" s="159">
        <v>25</v>
      </c>
      <c r="K9" s="39" t="s">
        <v>598</v>
      </c>
      <c r="L9" s="41">
        <v>0</v>
      </c>
      <c r="M9" s="39" t="s">
        <v>106</v>
      </c>
      <c r="N9" s="39" t="s">
        <v>1243</v>
      </c>
      <c r="O9" s="39" t="s">
        <v>1173</v>
      </c>
      <c r="P9" s="8">
        <v>1</v>
      </c>
    </row>
    <row r="10" spans="1:16" ht="35.1" customHeight="1" x14ac:dyDescent="0.25">
      <c r="A10" s="66" t="s">
        <v>369</v>
      </c>
      <c r="B10" s="64" t="s">
        <v>370</v>
      </c>
      <c r="C10" s="62" t="s">
        <v>678</v>
      </c>
      <c r="D10" s="85" t="s">
        <v>645</v>
      </c>
      <c r="E10" s="39" t="s">
        <v>116</v>
      </c>
      <c r="F10" s="40">
        <v>44959</v>
      </c>
      <c r="G10" s="40">
        <v>45290</v>
      </c>
      <c r="H10" s="39">
        <v>100</v>
      </c>
      <c r="I10" s="39" t="s">
        <v>121</v>
      </c>
      <c r="J10" s="124">
        <v>25</v>
      </c>
      <c r="K10" s="39" t="s">
        <v>598</v>
      </c>
      <c r="L10" s="41">
        <v>0</v>
      </c>
      <c r="M10" s="39" t="s">
        <v>106</v>
      </c>
      <c r="N10" s="39" t="s">
        <v>1243</v>
      </c>
      <c r="O10" s="39" t="s">
        <v>922</v>
      </c>
      <c r="P10" s="8">
        <v>0</v>
      </c>
    </row>
    <row r="11" spans="1:16" ht="35.1" customHeight="1" x14ac:dyDescent="0.25">
      <c r="A11" s="66" t="s">
        <v>369</v>
      </c>
      <c r="B11" s="64" t="s">
        <v>370</v>
      </c>
      <c r="C11" s="64" t="s">
        <v>678</v>
      </c>
      <c r="D11" s="85" t="s">
        <v>646</v>
      </c>
      <c r="E11" s="39" t="s">
        <v>116</v>
      </c>
      <c r="F11" s="40">
        <v>44959</v>
      </c>
      <c r="G11" s="40">
        <v>45290</v>
      </c>
      <c r="H11" s="39">
        <v>100</v>
      </c>
      <c r="I11" s="39" t="s">
        <v>121</v>
      </c>
      <c r="J11" s="124">
        <v>25</v>
      </c>
      <c r="K11" s="39" t="s">
        <v>598</v>
      </c>
      <c r="L11" s="41">
        <v>0</v>
      </c>
      <c r="M11" s="39" t="s">
        <v>106</v>
      </c>
      <c r="N11" s="39" t="s">
        <v>1243</v>
      </c>
      <c r="O11" s="39" t="s">
        <v>923</v>
      </c>
      <c r="P11" s="8">
        <v>0</v>
      </c>
    </row>
    <row r="12" spans="1:16" ht="35.1" customHeight="1" x14ac:dyDescent="0.25">
      <c r="A12" s="66" t="s">
        <v>369</v>
      </c>
      <c r="B12" s="64" t="s">
        <v>370</v>
      </c>
      <c r="C12" s="64" t="s">
        <v>678</v>
      </c>
      <c r="D12" s="85" t="s">
        <v>647</v>
      </c>
      <c r="E12" s="39" t="s">
        <v>116</v>
      </c>
      <c r="F12" s="40">
        <v>44959</v>
      </c>
      <c r="G12" s="40">
        <v>45290</v>
      </c>
      <c r="H12" s="39">
        <v>100</v>
      </c>
      <c r="I12" s="39" t="s">
        <v>121</v>
      </c>
      <c r="J12" s="124">
        <v>25</v>
      </c>
      <c r="K12" s="39" t="s">
        <v>598</v>
      </c>
      <c r="L12" s="41">
        <v>0</v>
      </c>
      <c r="M12" s="39" t="s">
        <v>106</v>
      </c>
      <c r="N12" s="39" t="s">
        <v>1243</v>
      </c>
      <c r="O12" s="39" t="s">
        <v>910</v>
      </c>
      <c r="P12" s="8">
        <v>0</v>
      </c>
    </row>
    <row r="13" spans="1:16" ht="35.1" customHeight="1" x14ac:dyDescent="0.25">
      <c r="A13" s="66" t="s">
        <v>369</v>
      </c>
      <c r="B13" s="64" t="s">
        <v>370</v>
      </c>
      <c r="C13" s="64" t="s">
        <v>678</v>
      </c>
      <c r="D13" s="85" t="s">
        <v>648</v>
      </c>
      <c r="E13" s="39" t="s">
        <v>116</v>
      </c>
      <c r="F13" s="40">
        <v>44959</v>
      </c>
      <c r="G13" s="40">
        <v>45290</v>
      </c>
      <c r="H13" s="39">
        <v>100</v>
      </c>
      <c r="I13" s="39" t="s">
        <v>121</v>
      </c>
      <c r="J13" s="124">
        <v>25</v>
      </c>
      <c r="K13" s="39" t="s">
        <v>598</v>
      </c>
      <c r="L13" s="41">
        <v>0</v>
      </c>
      <c r="M13" s="39" t="s">
        <v>106</v>
      </c>
      <c r="N13" s="39" t="s">
        <v>1243</v>
      </c>
      <c r="O13" s="39" t="s">
        <v>911</v>
      </c>
      <c r="P13" s="8">
        <v>0</v>
      </c>
    </row>
    <row r="14" spans="1:16" ht="35.1" customHeight="1" x14ac:dyDescent="0.25">
      <c r="A14" s="66" t="s">
        <v>369</v>
      </c>
      <c r="B14" s="64" t="s">
        <v>370</v>
      </c>
      <c r="C14" s="64" t="s">
        <v>678</v>
      </c>
      <c r="D14" s="85" t="s">
        <v>651</v>
      </c>
      <c r="E14" s="39" t="s">
        <v>116</v>
      </c>
      <c r="F14" s="40">
        <v>44959</v>
      </c>
      <c r="G14" s="40">
        <v>45290</v>
      </c>
      <c r="H14" s="39">
        <v>100</v>
      </c>
      <c r="I14" s="39" t="s">
        <v>121</v>
      </c>
      <c r="J14" s="124">
        <v>25</v>
      </c>
      <c r="K14" s="39" t="s">
        <v>598</v>
      </c>
      <c r="L14" s="41">
        <v>0</v>
      </c>
      <c r="M14" s="39" t="s">
        <v>106</v>
      </c>
      <c r="N14" s="39" t="s">
        <v>1243</v>
      </c>
      <c r="O14" s="39" t="s">
        <v>912</v>
      </c>
      <c r="P14" s="8">
        <v>0</v>
      </c>
    </row>
    <row r="15" spans="1:16" ht="35.1" customHeight="1" x14ac:dyDescent="0.25">
      <c r="A15" s="66" t="s">
        <v>369</v>
      </c>
      <c r="B15" s="115" t="s">
        <v>370</v>
      </c>
      <c r="C15" s="115" t="s">
        <v>678</v>
      </c>
      <c r="D15" s="85" t="s">
        <v>913</v>
      </c>
      <c r="E15" s="39" t="s">
        <v>116</v>
      </c>
      <c r="F15" s="40">
        <v>44959</v>
      </c>
      <c r="G15" s="40">
        <v>45290</v>
      </c>
      <c r="H15" s="39">
        <v>100</v>
      </c>
      <c r="I15" s="39" t="s">
        <v>121</v>
      </c>
      <c r="J15" s="124">
        <v>25</v>
      </c>
      <c r="K15" s="39" t="s">
        <v>598</v>
      </c>
      <c r="L15" s="41">
        <v>0</v>
      </c>
      <c r="M15" s="39" t="s">
        <v>106</v>
      </c>
      <c r="N15" s="39" t="s">
        <v>1243</v>
      </c>
      <c r="O15" s="39" t="s">
        <v>914</v>
      </c>
      <c r="P15" s="8">
        <v>0</v>
      </c>
    </row>
    <row r="16" spans="1:16" ht="35.1" customHeight="1" x14ac:dyDescent="0.25">
      <c r="A16" s="66" t="s">
        <v>369</v>
      </c>
      <c r="B16" s="115" t="s">
        <v>370</v>
      </c>
      <c r="C16" s="115" t="s">
        <v>678</v>
      </c>
      <c r="D16" s="85" t="s">
        <v>915</v>
      </c>
      <c r="E16" s="39" t="s">
        <v>116</v>
      </c>
      <c r="F16" s="40">
        <v>44959</v>
      </c>
      <c r="G16" s="40">
        <v>45290</v>
      </c>
      <c r="H16" s="39">
        <v>100</v>
      </c>
      <c r="I16" s="39" t="s">
        <v>121</v>
      </c>
      <c r="J16" s="124">
        <v>25</v>
      </c>
      <c r="K16" s="39" t="s">
        <v>598</v>
      </c>
      <c r="L16" s="41">
        <v>0</v>
      </c>
      <c r="M16" s="39" t="s">
        <v>106</v>
      </c>
      <c r="N16" s="39" t="s">
        <v>1243</v>
      </c>
      <c r="O16" s="39" t="s">
        <v>916</v>
      </c>
      <c r="P16" s="8">
        <v>0</v>
      </c>
    </row>
    <row r="17" spans="1:17" ht="35.1" customHeight="1" x14ac:dyDescent="0.25">
      <c r="A17" s="66" t="s">
        <v>369</v>
      </c>
      <c r="B17" s="64" t="s">
        <v>370</v>
      </c>
      <c r="C17" s="64" t="s">
        <v>678</v>
      </c>
      <c r="D17" s="85" t="s">
        <v>649</v>
      </c>
      <c r="E17" s="39" t="s">
        <v>116</v>
      </c>
      <c r="F17" s="40">
        <v>44959</v>
      </c>
      <c r="G17" s="40">
        <v>45290</v>
      </c>
      <c r="H17" s="39">
        <v>100</v>
      </c>
      <c r="I17" s="39" t="s">
        <v>121</v>
      </c>
      <c r="J17" s="124">
        <v>25</v>
      </c>
      <c r="K17" s="39" t="s">
        <v>598</v>
      </c>
      <c r="L17" s="41">
        <v>0</v>
      </c>
      <c r="M17" s="39" t="s">
        <v>106</v>
      </c>
      <c r="N17" s="39" t="s">
        <v>1243</v>
      </c>
      <c r="O17" s="39" t="s">
        <v>925</v>
      </c>
      <c r="P17" s="8">
        <v>0</v>
      </c>
    </row>
    <row r="18" spans="1:17" ht="35.1" customHeight="1" x14ac:dyDescent="0.25">
      <c r="A18" s="66" t="s">
        <v>369</v>
      </c>
      <c r="B18" s="64" t="s">
        <v>370</v>
      </c>
      <c r="C18" s="64" t="s">
        <v>217</v>
      </c>
      <c r="D18" s="85" t="s">
        <v>650</v>
      </c>
      <c r="E18" s="39" t="s">
        <v>116</v>
      </c>
      <c r="F18" s="40">
        <v>44959</v>
      </c>
      <c r="G18" s="40">
        <v>45290</v>
      </c>
      <c r="H18" s="39">
        <v>100</v>
      </c>
      <c r="I18" s="39" t="s">
        <v>121</v>
      </c>
      <c r="J18" s="124">
        <v>0</v>
      </c>
      <c r="K18" s="39" t="s">
        <v>598</v>
      </c>
      <c r="L18" s="41">
        <v>0</v>
      </c>
      <c r="M18" s="39" t="s">
        <v>106</v>
      </c>
      <c r="N18" s="39" t="s">
        <v>124</v>
      </c>
      <c r="O18" s="39" t="s">
        <v>926</v>
      </c>
      <c r="P18" s="8">
        <v>0</v>
      </c>
      <c r="Q18" s="8" t="s">
        <v>1225</v>
      </c>
    </row>
    <row r="19" spans="1:17" ht="35.1" customHeight="1" x14ac:dyDescent="0.25">
      <c r="A19" s="66" t="s">
        <v>369</v>
      </c>
      <c r="B19" s="64" t="s">
        <v>370</v>
      </c>
      <c r="C19" s="64" t="s">
        <v>678</v>
      </c>
      <c r="D19" s="85" t="s">
        <v>652</v>
      </c>
      <c r="E19" s="39" t="s">
        <v>116</v>
      </c>
      <c r="F19" s="40">
        <v>44959</v>
      </c>
      <c r="G19" s="40">
        <v>45290</v>
      </c>
      <c r="H19" s="39">
        <v>100</v>
      </c>
      <c r="I19" s="39" t="s">
        <v>121</v>
      </c>
      <c r="J19" s="8">
        <v>25</v>
      </c>
      <c r="K19" s="39" t="s">
        <v>598</v>
      </c>
      <c r="L19" s="41">
        <v>0</v>
      </c>
      <c r="M19" s="39" t="s">
        <v>106</v>
      </c>
      <c r="N19" s="39" t="s">
        <v>1243</v>
      </c>
      <c r="O19" s="39" t="s">
        <v>924</v>
      </c>
      <c r="P19" s="4">
        <v>0</v>
      </c>
    </row>
    <row r="20" spans="1:17" ht="35.1" customHeight="1" x14ac:dyDescent="0.25">
      <c r="A20" s="66" t="s">
        <v>369</v>
      </c>
      <c r="B20" s="64" t="s">
        <v>370</v>
      </c>
      <c r="C20" s="64" t="s">
        <v>678</v>
      </c>
      <c r="D20" s="85" t="s">
        <v>653</v>
      </c>
      <c r="E20" s="39" t="s">
        <v>116</v>
      </c>
      <c r="F20" s="40">
        <v>44959</v>
      </c>
      <c r="G20" s="40">
        <v>45290</v>
      </c>
      <c r="H20" s="39">
        <v>100</v>
      </c>
      <c r="I20" s="39" t="s">
        <v>121</v>
      </c>
      <c r="J20" s="8">
        <v>25</v>
      </c>
      <c r="K20" s="39" t="s">
        <v>598</v>
      </c>
      <c r="L20" s="41">
        <v>0</v>
      </c>
      <c r="M20" s="39" t="s">
        <v>106</v>
      </c>
      <c r="N20" s="39" t="s">
        <v>1243</v>
      </c>
      <c r="O20" s="39" t="s">
        <v>927</v>
      </c>
      <c r="P20" s="4">
        <v>0</v>
      </c>
    </row>
    <row r="21" spans="1:17" ht="35.1" customHeight="1" x14ac:dyDescent="0.25">
      <c r="A21" s="66" t="s">
        <v>369</v>
      </c>
      <c r="B21" s="64" t="s">
        <v>370</v>
      </c>
      <c r="C21" s="64" t="s">
        <v>598</v>
      </c>
      <c r="D21" s="85" t="s">
        <v>654</v>
      </c>
      <c r="E21" s="39" t="s">
        <v>116</v>
      </c>
      <c r="F21" s="40">
        <v>44959</v>
      </c>
      <c r="G21" s="40">
        <v>45290</v>
      </c>
      <c r="H21" s="39">
        <v>100</v>
      </c>
      <c r="I21" s="39" t="s">
        <v>121</v>
      </c>
      <c r="J21" s="8">
        <v>25</v>
      </c>
      <c r="K21" s="39" t="s">
        <v>598</v>
      </c>
      <c r="L21" s="41">
        <v>0</v>
      </c>
      <c r="M21" s="39" t="s">
        <v>106</v>
      </c>
      <c r="N21" s="39" t="s">
        <v>1243</v>
      </c>
      <c r="O21" s="39" t="s">
        <v>917</v>
      </c>
      <c r="P21" s="4">
        <v>0</v>
      </c>
    </row>
    <row r="22" spans="1:17" ht="35.1" customHeight="1" x14ac:dyDescent="0.25">
      <c r="A22" s="66" t="s">
        <v>369</v>
      </c>
      <c r="B22" s="64" t="s">
        <v>370</v>
      </c>
      <c r="C22" s="64" t="s">
        <v>678</v>
      </c>
      <c r="D22" s="85" t="s">
        <v>655</v>
      </c>
      <c r="E22" s="39" t="s">
        <v>116</v>
      </c>
      <c r="F22" s="40">
        <v>44959</v>
      </c>
      <c r="G22" s="40">
        <v>45290</v>
      </c>
      <c r="H22" s="39">
        <v>100</v>
      </c>
      <c r="I22" s="39" t="s">
        <v>121</v>
      </c>
      <c r="J22" s="8">
        <v>25</v>
      </c>
      <c r="K22" s="39" t="s">
        <v>598</v>
      </c>
      <c r="L22" s="41">
        <v>0</v>
      </c>
      <c r="M22" s="39" t="s">
        <v>106</v>
      </c>
      <c r="N22" s="39" t="s">
        <v>1243</v>
      </c>
      <c r="O22" s="39" t="s">
        <v>918</v>
      </c>
      <c r="P22" s="4">
        <v>0</v>
      </c>
    </row>
    <row r="23" spans="1:17" ht="35.1" customHeight="1" x14ac:dyDescent="0.25">
      <c r="A23" s="66" t="s">
        <v>369</v>
      </c>
      <c r="B23" s="64" t="s">
        <v>370</v>
      </c>
      <c r="C23" s="64" t="s">
        <v>678</v>
      </c>
      <c r="D23" s="85" t="s">
        <v>656</v>
      </c>
      <c r="E23" s="39" t="s">
        <v>116</v>
      </c>
      <c r="F23" s="40">
        <v>44959</v>
      </c>
      <c r="G23" s="40">
        <v>45290</v>
      </c>
      <c r="H23" s="39">
        <v>100</v>
      </c>
      <c r="I23" s="39" t="s">
        <v>121</v>
      </c>
      <c r="J23" s="8">
        <v>25</v>
      </c>
      <c r="K23" s="39" t="s">
        <v>598</v>
      </c>
      <c r="L23" s="41">
        <v>0</v>
      </c>
      <c r="M23" s="39" t="s">
        <v>106</v>
      </c>
      <c r="N23" s="39" t="s">
        <v>1243</v>
      </c>
      <c r="O23" s="39" t="s">
        <v>1211</v>
      </c>
      <c r="P23" s="4">
        <v>0</v>
      </c>
    </row>
    <row r="24" spans="1:17" ht="35.1" customHeight="1" x14ac:dyDescent="0.25">
      <c r="A24" s="66" t="s">
        <v>369</v>
      </c>
      <c r="B24" s="64" t="s">
        <v>370</v>
      </c>
      <c r="C24" s="64" t="s">
        <v>678</v>
      </c>
      <c r="D24" s="85" t="s">
        <v>657</v>
      </c>
      <c r="E24" s="39" t="s">
        <v>116</v>
      </c>
      <c r="F24" s="40">
        <v>44959</v>
      </c>
      <c r="G24" s="40">
        <v>45290</v>
      </c>
      <c r="H24" s="39">
        <v>100</v>
      </c>
      <c r="I24" s="39" t="s">
        <v>121</v>
      </c>
      <c r="J24" s="8">
        <v>25</v>
      </c>
      <c r="K24" s="39" t="s">
        <v>598</v>
      </c>
      <c r="L24" s="41">
        <v>0</v>
      </c>
      <c r="M24" s="39" t="s">
        <v>106</v>
      </c>
      <c r="N24" s="39" t="s">
        <v>1243</v>
      </c>
      <c r="O24" s="39" t="s">
        <v>1212</v>
      </c>
      <c r="P24" s="4">
        <v>0</v>
      </c>
    </row>
    <row r="25" spans="1:17" ht="35.1" customHeight="1" x14ac:dyDescent="0.25">
      <c r="A25" s="66" t="s">
        <v>369</v>
      </c>
      <c r="B25" s="64" t="s">
        <v>370</v>
      </c>
      <c r="C25" s="64" t="s">
        <v>678</v>
      </c>
      <c r="D25" s="85" t="s">
        <v>658</v>
      </c>
      <c r="E25" s="39" t="s">
        <v>116</v>
      </c>
      <c r="F25" s="40">
        <v>44959</v>
      </c>
      <c r="G25" s="40">
        <v>45290</v>
      </c>
      <c r="H25" s="39">
        <v>100</v>
      </c>
      <c r="I25" s="39" t="s">
        <v>121</v>
      </c>
      <c r="J25" s="8">
        <v>25</v>
      </c>
      <c r="K25" s="39" t="s">
        <v>598</v>
      </c>
      <c r="L25" s="41">
        <v>0</v>
      </c>
      <c r="M25" s="39" t="s">
        <v>106</v>
      </c>
      <c r="N25" s="39" t="s">
        <v>1243</v>
      </c>
      <c r="O25" s="39" t="s">
        <v>1213</v>
      </c>
      <c r="P25" s="4">
        <v>0</v>
      </c>
    </row>
    <row r="26" spans="1:17" ht="35.1" customHeight="1" x14ac:dyDescent="0.25">
      <c r="A26" s="66" t="s">
        <v>369</v>
      </c>
      <c r="B26" s="64" t="s">
        <v>370</v>
      </c>
      <c r="C26" s="64" t="s">
        <v>678</v>
      </c>
      <c r="D26" s="85" t="s">
        <v>659</v>
      </c>
      <c r="E26" s="39" t="s">
        <v>116</v>
      </c>
      <c r="F26" s="40">
        <v>44959</v>
      </c>
      <c r="G26" s="40">
        <v>45290</v>
      </c>
      <c r="H26" s="39">
        <v>100</v>
      </c>
      <c r="I26" s="39" t="s">
        <v>121</v>
      </c>
      <c r="J26" s="8">
        <v>25</v>
      </c>
      <c r="K26" s="39" t="s">
        <v>598</v>
      </c>
      <c r="L26" s="41">
        <v>0</v>
      </c>
      <c r="M26" s="39" t="s">
        <v>106</v>
      </c>
      <c r="N26" s="39" t="s">
        <v>1243</v>
      </c>
      <c r="O26" s="39" t="s">
        <v>919</v>
      </c>
      <c r="P26" s="4">
        <v>0</v>
      </c>
    </row>
    <row r="27" spans="1:17" ht="35.1" customHeight="1" x14ac:dyDescent="0.25">
      <c r="A27" s="66" t="s">
        <v>369</v>
      </c>
      <c r="B27" s="64" t="s">
        <v>370</v>
      </c>
      <c r="C27" s="64" t="s">
        <v>678</v>
      </c>
      <c r="D27" s="85" t="s">
        <v>660</v>
      </c>
      <c r="E27" s="39" t="s">
        <v>116</v>
      </c>
      <c r="F27" s="40">
        <v>44959</v>
      </c>
      <c r="G27" s="40">
        <v>45290</v>
      </c>
      <c r="H27" s="39">
        <v>100</v>
      </c>
      <c r="I27" s="39" t="s">
        <v>121</v>
      </c>
      <c r="J27" s="8">
        <v>25</v>
      </c>
      <c r="K27" s="39" t="s">
        <v>598</v>
      </c>
      <c r="L27" s="41">
        <v>0</v>
      </c>
      <c r="M27" s="39" t="s">
        <v>106</v>
      </c>
      <c r="N27" s="39" t="s">
        <v>1243</v>
      </c>
      <c r="O27" s="39" t="s">
        <v>939</v>
      </c>
      <c r="P27" s="4">
        <v>0</v>
      </c>
    </row>
    <row r="28" spans="1:17" ht="35.1" customHeight="1" x14ac:dyDescent="0.25">
      <c r="A28" s="66" t="s">
        <v>369</v>
      </c>
      <c r="B28" s="64" t="s">
        <v>370</v>
      </c>
      <c r="C28" s="64" t="s">
        <v>678</v>
      </c>
      <c r="D28" s="85" t="s">
        <v>661</v>
      </c>
      <c r="E28" s="39" t="s">
        <v>116</v>
      </c>
      <c r="F28" s="40">
        <v>44959</v>
      </c>
      <c r="G28" s="40">
        <v>45290</v>
      </c>
      <c r="H28" s="39">
        <v>100</v>
      </c>
      <c r="I28" s="39" t="s">
        <v>121</v>
      </c>
      <c r="J28" s="8">
        <v>25</v>
      </c>
      <c r="K28" s="39" t="s">
        <v>598</v>
      </c>
      <c r="L28" s="41">
        <v>0</v>
      </c>
      <c r="M28" s="39" t="s">
        <v>106</v>
      </c>
      <c r="N28" s="39" t="s">
        <v>1243</v>
      </c>
      <c r="O28" s="39" t="s">
        <v>920</v>
      </c>
      <c r="P28" s="4">
        <v>0</v>
      </c>
    </row>
    <row r="29" spans="1:17" ht="35.1" customHeight="1" x14ac:dyDescent="0.25">
      <c r="A29" s="66" t="s">
        <v>369</v>
      </c>
      <c r="B29" s="64" t="s">
        <v>370</v>
      </c>
      <c r="C29" s="64" t="s">
        <v>678</v>
      </c>
      <c r="D29" s="85" t="s">
        <v>662</v>
      </c>
      <c r="E29" s="39" t="s">
        <v>116</v>
      </c>
      <c r="F29" s="40">
        <v>44959</v>
      </c>
      <c r="G29" s="40">
        <v>45290</v>
      </c>
      <c r="H29" s="39">
        <v>100</v>
      </c>
      <c r="I29" s="39" t="s">
        <v>121</v>
      </c>
      <c r="J29" s="8">
        <v>25</v>
      </c>
      <c r="K29" s="39" t="s">
        <v>598</v>
      </c>
      <c r="L29" s="41">
        <v>0</v>
      </c>
      <c r="M29" s="39" t="s">
        <v>106</v>
      </c>
      <c r="N29" s="39" t="s">
        <v>1243</v>
      </c>
      <c r="O29" s="39" t="s">
        <v>928</v>
      </c>
      <c r="P29" s="4">
        <v>0</v>
      </c>
    </row>
    <row r="30" spans="1:17" ht="35.1" customHeight="1" x14ac:dyDescent="0.25">
      <c r="A30" s="66" t="s">
        <v>369</v>
      </c>
      <c r="B30" s="34" t="s">
        <v>371</v>
      </c>
      <c r="C30" s="34" t="s">
        <v>63</v>
      </c>
      <c r="D30" s="83" t="s">
        <v>663</v>
      </c>
      <c r="E30" s="39" t="s">
        <v>116</v>
      </c>
      <c r="F30" s="40">
        <v>44959</v>
      </c>
      <c r="G30" s="40">
        <v>45290</v>
      </c>
      <c r="H30" s="39">
        <v>66</v>
      </c>
      <c r="I30" s="39" t="s">
        <v>121</v>
      </c>
      <c r="J30" s="160">
        <v>20</v>
      </c>
      <c r="K30" s="39" t="s">
        <v>163</v>
      </c>
      <c r="L30" s="41">
        <v>51751100</v>
      </c>
      <c r="M30" s="39" t="s">
        <v>106</v>
      </c>
      <c r="N30" s="39" t="s">
        <v>1243</v>
      </c>
      <c r="O30" s="39" t="s">
        <v>1174</v>
      </c>
      <c r="P30" s="4">
        <v>1</v>
      </c>
    </row>
    <row r="31" spans="1:17" ht="35.1" customHeight="1" x14ac:dyDescent="0.25">
      <c r="A31" s="66" t="s">
        <v>369</v>
      </c>
      <c r="B31" s="63" t="s">
        <v>371</v>
      </c>
      <c r="C31" s="63" t="s">
        <v>598</v>
      </c>
      <c r="D31" s="83" t="s">
        <v>664</v>
      </c>
      <c r="E31" s="39" t="s">
        <v>116</v>
      </c>
      <c r="F31" s="40">
        <v>44959</v>
      </c>
      <c r="G31" s="40">
        <v>45290</v>
      </c>
      <c r="H31" s="39">
        <v>100</v>
      </c>
      <c r="I31" s="39" t="s">
        <v>121</v>
      </c>
      <c r="J31" s="8">
        <v>25</v>
      </c>
      <c r="K31" s="39" t="s">
        <v>598</v>
      </c>
      <c r="L31" s="41">
        <v>0</v>
      </c>
      <c r="M31" s="39" t="s">
        <v>106</v>
      </c>
      <c r="N31" s="39" t="s">
        <v>1243</v>
      </c>
      <c r="O31" s="39" t="s">
        <v>929</v>
      </c>
      <c r="P31" s="4">
        <v>0</v>
      </c>
    </row>
    <row r="32" spans="1:17" ht="35.1" customHeight="1" x14ac:dyDescent="0.25">
      <c r="A32" s="66" t="s">
        <v>369</v>
      </c>
      <c r="B32" s="63" t="s">
        <v>371</v>
      </c>
      <c r="C32" s="65" t="s">
        <v>598</v>
      </c>
      <c r="D32" s="83" t="s">
        <v>665</v>
      </c>
      <c r="E32" s="39" t="s">
        <v>116</v>
      </c>
      <c r="F32" s="40">
        <v>44959</v>
      </c>
      <c r="G32" s="40">
        <v>45290</v>
      </c>
      <c r="H32" s="39">
        <v>100</v>
      </c>
      <c r="I32" s="39" t="s">
        <v>121</v>
      </c>
      <c r="J32" s="8">
        <v>25</v>
      </c>
      <c r="K32" s="39" t="s">
        <v>598</v>
      </c>
      <c r="L32" s="41">
        <v>0</v>
      </c>
      <c r="M32" s="39" t="s">
        <v>106</v>
      </c>
      <c r="N32" s="39" t="s">
        <v>1243</v>
      </c>
      <c r="O32" s="39" t="s">
        <v>930</v>
      </c>
      <c r="P32" s="4">
        <v>0</v>
      </c>
    </row>
    <row r="33" spans="1:16" ht="35.1" customHeight="1" x14ac:dyDescent="0.25">
      <c r="A33" s="66" t="s">
        <v>369</v>
      </c>
      <c r="B33" s="63" t="s">
        <v>371</v>
      </c>
      <c r="C33" s="65" t="s">
        <v>598</v>
      </c>
      <c r="D33" s="83" t="s">
        <v>666</v>
      </c>
      <c r="E33" s="39" t="s">
        <v>116</v>
      </c>
      <c r="F33" s="40">
        <v>44959</v>
      </c>
      <c r="G33" s="40">
        <v>45290</v>
      </c>
      <c r="H33" s="39">
        <v>100</v>
      </c>
      <c r="I33" s="39" t="s">
        <v>121</v>
      </c>
      <c r="J33" s="8">
        <v>25</v>
      </c>
      <c r="K33" s="39" t="s">
        <v>598</v>
      </c>
      <c r="L33" s="41">
        <v>0</v>
      </c>
      <c r="M33" s="39" t="s">
        <v>106</v>
      </c>
      <c r="N33" s="39" t="s">
        <v>1243</v>
      </c>
      <c r="O33" s="39" t="s">
        <v>931</v>
      </c>
      <c r="P33" s="4">
        <v>0</v>
      </c>
    </row>
    <row r="34" spans="1:16" ht="35.1" customHeight="1" x14ac:dyDescent="0.25">
      <c r="A34" s="66" t="s">
        <v>369</v>
      </c>
      <c r="B34" s="63" t="s">
        <v>371</v>
      </c>
      <c r="C34" s="65" t="s">
        <v>598</v>
      </c>
      <c r="D34" s="83" t="s">
        <v>667</v>
      </c>
      <c r="E34" s="39" t="s">
        <v>116</v>
      </c>
      <c r="F34" s="40">
        <v>44959</v>
      </c>
      <c r="G34" s="40">
        <v>45290</v>
      </c>
      <c r="H34" s="39">
        <v>100</v>
      </c>
      <c r="I34" s="39" t="s">
        <v>121</v>
      </c>
      <c r="J34" s="8">
        <v>25</v>
      </c>
      <c r="K34" s="39" t="s">
        <v>598</v>
      </c>
      <c r="L34" s="41">
        <v>0</v>
      </c>
      <c r="M34" s="39" t="s">
        <v>106</v>
      </c>
      <c r="N34" s="39" t="s">
        <v>1243</v>
      </c>
      <c r="O34" s="39" t="s">
        <v>932</v>
      </c>
      <c r="P34" s="4">
        <v>0</v>
      </c>
    </row>
    <row r="35" spans="1:16" ht="102.75" customHeight="1" x14ac:dyDescent="0.25">
      <c r="A35" s="66" t="s">
        <v>369</v>
      </c>
      <c r="B35" s="34" t="s">
        <v>709</v>
      </c>
      <c r="C35" s="34" t="s">
        <v>64</v>
      </c>
      <c r="D35" s="86" t="s">
        <v>668</v>
      </c>
      <c r="E35" s="39" t="s">
        <v>116</v>
      </c>
      <c r="F35" s="40">
        <v>44959</v>
      </c>
      <c r="G35" s="40">
        <v>45290</v>
      </c>
      <c r="H35" s="39">
        <v>100</v>
      </c>
      <c r="I35" s="39" t="s">
        <v>121</v>
      </c>
      <c r="J35" s="160">
        <v>25</v>
      </c>
      <c r="K35" s="39" t="s">
        <v>683</v>
      </c>
      <c r="L35" s="41">
        <v>28000000</v>
      </c>
      <c r="M35" s="39" t="s">
        <v>106</v>
      </c>
      <c r="N35" s="39" t="s">
        <v>1243</v>
      </c>
      <c r="O35" s="39" t="s">
        <v>1175</v>
      </c>
      <c r="P35" s="4">
        <v>1</v>
      </c>
    </row>
    <row r="36" spans="1:16" ht="35.1" customHeight="1" x14ac:dyDescent="0.25">
      <c r="A36" s="66" t="s">
        <v>369</v>
      </c>
      <c r="B36" s="34" t="s">
        <v>372</v>
      </c>
      <c r="C36" s="33" t="s">
        <v>65</v>
      </c>
      <c r="D36" s="86" t="s">
        <v>669</v>
      </c>
      <c r="E36" s="39" t="s">
        <v>116</v>
      </c>
      <c r="F36" s="40">
        <v>44959</v>
      </c>
      <c r="G36" s="40">
        <v>45290</v>
      </c>
      <c r="H36" s="39">
        <v>100</v>
      </c>
      <c r="I36" s="39" t="s">
        <v>121</v>
      </c>
      <c r="J36" s="160">
        <v>10</v>
      </c>
      <c r="K36" s="39" t="s">
        <v>683</v>
      </c>
      <c r="L36" s="41">
        <v>2000000</v>
      </c>
      <c r="M36" s="39" t="s">
        <v>106</v>
      </c>
      <c r="N36" s="39" t="s">
        <v>1243</v>
      </c>
      <c r="O36" s="39" t="s">
        <v>1176</v>
      </c>
      <c r="P36" s="4">
        <v>1</v>
      </c>
    </row>
    <row r="37" spans="1:16" ht="35.1" customHeight="1" x14ac:dyDescent="0.25">
      <c r="A37" s="66" t="s">
        <v>369</v>
      </c>
      <c r="B37" s="65" t="s">
        <v>372</v>
      </c>
      <c r="C37" s="62" t="s">
        <v>679</v>
      </c>
      <c r="D37" s="86" t="s">
        <v>670</v>
      </c>
      <c r="E37" s="39" t="s">
        <v>116</v>
      </c>
      <c r="F37" s="40">
        <v>44959</v>
      </c>
      <c r="G37" s="40">
        <v>45290</v>
      </c>
      <c r="H37" s="39">
        <v>101</v>
      </c>
      <c r="I37" s="39" t="s">
        <v>121</v>
      </c>
      <c r="J37" s="8">
        <v>25</v>
      </c>
      <c r="K37" s="39" t="s">
        <v>454</v>
      </c>
      <c r="L37" s="41">
        <v>0</v>
      </c>
      <c r="M37" s="39" t="s">
        <v>106</v>
      </c>
      <c r="N37" s="39" t="s">
        <v>1243</v>
      </c>
      <c r="O37" s="39" t="s">
        <v>933</v>
      </c>
      <c r="P37" s="4">
        <v>0</v>
      </c>
    </row>
    <row r="38" spans="1:16" ht="35.1" customHeight="1" x14ac:dyDescent="0.25">
      <c r="A38" s="66" t="s">
        <v>369</v>
      </c>
      <c r="B38" s="65" t="s">
        <v>372</v>
      </c>
      <c r="C38" s="62" t="s">
        <v>682</v>
      </c>
      <c r="D38" s="86" t="s">
        <v>671</v>
      </c>
      <c r="E38" s="39" t="s">
        <v>116</v>
      </c>
      <c r="F38" s="40">
        <v>44959</v>
      </c>
      <c r="G38" s="40">
        <v>45290</v>
      </c>
      <c r="H38" s="39">
        <v>102</v>
      </c>
      <c r="I38" s="39" t="s">
        <v>121</v>
      </c>
      <c r="J38" s="8">
        <v>10</v>
      </c>
      <c r="K38" s="39" t="s">
        <v>454</v>
      </c>
      <c r="L38" s="41">
        <v>0</v>
      </c>
      <c r="M38" s="39" t="s">
        <v>106</v>
      </c>
      <c r="N38" s="39" t="s">
        <v>1243</v>
      </c>
      <c r="O38" s="39" t="s">
        <v>921</v>
      </c>
      <c r="P38" s="4">
        <v>0</v>
      </c>
    </row>
    <row r="39" spans="1:16" ht="35.1" customHeight="1" x14ac:dyDescent="0.25">
      <c r="A39" s="66" t="s">
        <v>369</v>
      </c>
      <c r="B39" s="65" t="s">
        <v>372</v>
      </c>
      <c r="C39" s="62" t="s">
        <v>629</v>
      </c>
      <c r="D39" s="86" t="s">
        <v>672</v>
      </c>
      <c r="E39" s="39" t="s">
        <v>116</v>
      </c>
      <c r="F39" s="40">
        <v>44959</v>
      </c>
      <c r="G39" s="40">
        <v>45290</v>
      </c>
      <c r="H39" s="39">
        <v>103</v>
      </c>
      <c r="I39" s="39" t="s">
        <v>121</v>
      </c>
      <c r="J39" s="8">
        <v>10</v>
      </c>
      <c r="K39" s="39" t="s">
        <v>454</v>
      </c>
      <c r="L39" s="41">
        <v>0</v>
      </c>
      <c r="M39" s="39" t="s">
        <v>106</v>
      </c>
      <c r="N39" s="39" t="s">
        <v>1243</v>
      </c>
      <c r="O39" s="39" t="s">
        <v>934</v>
      </c>
      <c r="P39" s="4">
        <v>0</v>
      </c>
    </row>
    <row r="40" spans="1:16" ht="35.1" customHeight="1" x14ac:dyDescent="0.25">
      <c r="A40" s="66" t="s">
        <v>369</v>
      </c>
      <c r="B40" s="65" t="s">
        <v>372</v>
      </c>
      <c r="C40" s="64" t="s">
        <v>629</v>
      </c>
      <c r="D40" s="83" t="s">
        <v>673</v>
      </c>
      <c r="E40" s="39" t="s">
        <v>116</v>
      </c>
      <c r="F40" s="40">
        <v>44959</v>
      </c>
      <c r="G40" s="40">
        <v>45290</v>
      </c>
      <c r="H40" s="39">
        <v>104</v>
      </c>
      <c r="I40" s="39" t="s">
        <v>121</v>
      </c>
      <c r="J40" s="8">
        <v>25</v>
      </c>
      <c r="K40" s="39" t="s">
        <v>454</v>
      </c>
      <c r="L40" s="41">
        <v>0</v>
      </c>
      <c r="M40" s="39" t="s">
        <v>106</v>
      </c>
      <c r="N40" s="39" t="s">
        <v>1243</v>
      </c>
      <c r="O40" s="39" t="s">
        <v>935</v>
      </c>
      <c r="P40" s="4">
        <v>0</v>
      </c>
    </row>
    <row r="41" spans="1:16" ht="35.1" customHeight="1" x14ac:dyDescent="0.25">
      <c r="A41" s="66" t="s">
        <v>369</v>
      </c>
      <c r="B41" s="65" t="s">
        <v>372</v>
      </c>
      <c r="C41" s="62" t="s">
        <v>678</v>
      </c>
      <c r="D41" s="83" t="s">
        <v>637</v>
      </c>
      <c r="E41" s="39" t="s">
        <v>116</v>
      </c>
      <c r="F41" s="40">
        <v>44959</v>
      </c>
      <c r="G41" s="40">
        <v>45290</v>
      </c>
      <c r="H41" s="39">
        <v>105</v>
      </c>
      <c r="I41" s="39" t="s">
        <v>121</v>
      </c>
      <c r="J41" s="8">
        <v>10</v>
      </c>
      <c r="K41" s="39" t="s">
        <v>454</v>
      </c>
      <c r="L41" s="41">
        <v>0</v>
      </c>
      <c r="M41" s="39" t="s">
        <v>106</v>
      </c>
      <c r="N41" s="39" t="s">
        <v>1243</v>
      </c>
      <c r="O41" s="39" t="s">
        <v>921</v>
      </c>
      <c r="P41" s="4">
        <v>0</v>
      </c>
    </row>
    <row r="42" spans="1:16" ht="35.1" customHeight="1" x14ac:dyDescent="0.25">
      <c r="A42" s="66" t="s">
        <v>369</v>
      </c>
      <c r="B42" s="34" t="s">
        <v>372</v>
      </c>
      <c r="C42" s="33" t="s">
        <v>681</v>
      </c>
      <c r="D42" s="83" t="s">
        <v>638</v>
      </c>
      <c r="E42" s="39" t="s">
        <v>116</v>
      </c>
      <c r="F42" s="40">
        <v>44959</v>
      </c>
      <c r="G42" s="40">
        <v>45290</v>
      </c>
      <c r="H42" s="39">
        <v>100</v>
      </c>
      <c r="I42" s="39" t="s">
        <v>121</v>
      </c>
      <c r="J42" s="8">
        <v>25</v>
      </c>
      <c r="K42" s="39" t="s">
        <v>636</v>
      </c>
      <c r="L42" s="41">
        <v>3000000</v>
      </c>
      <c r="M42" s="39" t="s">
        <v>106</v>
      </c>
      <c r="N42" s="39" t="s">
        <v>1243</v>
      </c>
      <c r="O42" s="39" t="s">
        <v>936</v>
      </c>
      <c r="P42" s="4">
        <v>0</v>
      </c>
    </row>
    <row r="43" spans="1:16" ht="35.1" customHeight="1" x14ac:dyDescent="0.25">
      <c r="A43" s="66" t="s">
        <v>369</v>
      </c>
      <c r="B43" s="65" t="s">
        <v>372</v>
      </c>
      <c r="C43" s="62" t="s">
        <v>680</v>
      </c>
      <c r="D43" s="83" t="s">
        <v>674</v>
      </c>
      <c r="E43" s="39" t="s">
        <v>116</v>
      </c>
      <c r="F43" s="40">
        <v>44959</v>
      </c>
      <c r="G43" s="40">
        <v>45290</v>
      </c>
      <c r="H43" s="39">
        <v>100</v>
      </c>
      <c r="I43" s="39" t="s">
        <v>121</v>
      </c>
      <c r="J43" s="8">
        <v>10</v>
      </c>
      <c r="K43" s="39" t="s">
        <v>454</v>
      </c>
      <c r="L43" s="41">
        <v>0</v>
      </c>
      <c r="M43" s="39" t="s">
        <v>106</v>
      </c>
      <c r="N43" s="39" t="s">
        <v>1243</v>
      </c>
      <c r="O43" s="39" t="s">
        <v>921</v>
      </c>
      <c r="P43" s="4">
        <v>0</v>
      </c>
    </row>
    <row r="44" spans="1:16" ht="108.75" customHeight="1" x14ac:dyDescent="0.25">
      <c r="A44" s="34" t="s">
        <v>373</v>
      </c>
      <c r="B44" s="34" t="s">
        <v>310</v>
      </c>
      <c r="C44" s="33" t="s">
        <v>313</v>
      </c>
      <c r="D44" s="87" t="s">
        <v>720</v>
      </c>
      <c r="E44" s="39" t="s">
        <v>117</v>
      </c>
      <c r="F44" s="40">
        <v>44959</v>
      </c>
      <c r="G44" s="40">
        <v>45290</v>
      </c>
      <c r="H44" s="39">
        <v>100</v>
      </c>
      <c r="I44" s="39" t="s">
        <v>121</v>
      </c>
      <c r="J44" s="159">
        <v>25</v>
      </c>
      <c r="K44" s="39" t="s">
        <v>312</v>
      </c>
      <c r="L44" s="41">
        <v>75000000</v>
      </c>
      <c r="M44" s="39" t="s">
        <v>106</v>
      </c>
      <c r="N44" s="39" t="s">
        <v>1243</v>
      </c>
      <c r="O44" s="39" t="s">
        <v>1178</v>
      </c>
      <c r="P44" s="4">
        <v>1</v>
      </c>
    </row>
    <row r="45" spans="1:16" ht="75" customHeight="1" x14ac:dyDescent="0.25">
      <c r="A45" s="72" t="s">
        <v>373</v>
      </c>
      <c r="B45" s="34" t="s">
        <v>310</v>
      </c>
      <c r="C45" s="33" t="s">
        <v>313</v>
      </c>
      <c r="D45" s="87" t="s">
        <v>940</v>
      </c>
      <c r="E45" s="39" t="s">
        <v>117</v>
      </c>
      <c r="F45" s="40">
        <v>44959</v>
      </c>
      <c r="G45" s="40">
        <v>45290</v>
      </c>
      <c r="H45" s="39">
        <v>100</v>
      </c>
      <c r="I45" s="39" t="s">
        <v>121</v>
      </c>
      <c r="J45" s="159">
        <v>25</v>
      </c>
      <c r="K45" s="39" t="s">
        <v>312</v>
      </c>
      <c r="L45" s="41">
        <v>35000000</v>
      </c>
      <c r="M45" s="39" t="s">
        <v>106</v>
      </c>
      <c r="N45" s="39" t="s">
        <v>1243</v>
      </c>
      <c r="O45" s="39" t="s">
        <v>944</v>
      </c>
      <c r="P45" s="4">
        <v>1</v>
      </c>
    </row>
    <row r="46" spans="1:16" ht="63" customHeight="1" x14ac:dyDescent="0.25">
      <c r="A46" s="72" t="s">
        <v>373</v>
      </c>
      <c r="B46" s="34" t="s">
        <v>310</v>
      </c>
      <c r="C46" s="33" t="s">
        <v>313</v>
      </c>
      <c r="D46" s="87" t="s">
        <v>941</v>
      </c>
      <c r="E46" s="39" t="s">
        <v>117</v>
      </c>
      <c r="F46" s="40">
        <v>44959</v>
      </c>
      <c r="G46" s="40">
        <v>45290</v>
      </c>
      <c r="H46" s="39">
        <v>100</v>
      </c>
      <c r="I46" s="39" t="s">
        <v>121</v>
      </c>
      <c r="J46" s="159">
        <v>25</v>
      </c>
      <c r="K46" s="39" t="s">
        <v>312</v>
      </c>
      <c r="L46" s="41">
        <v>55000000</v>
      </c>
      <c r="M46" s="39" t="s">
        <v>106</v>
      </c>
      <c r="N46" s="39" t="s">
        <v>1243</v>
      </c>
      <c r="O46" s="39" t="s">
        <v>1177</v>
      </c>
      <c r="P46" s="4">
        <v>1</v>
      </c>
    </row>
    <row r="47" spans="1:16" ht="35.1" customHeight="1" x14ac:dyDescent="0.25">
      <c r="A47" s="72" t="s">
        <v>373</v>
      </c>
      <c r="B47" s="34" t="s">
        <v>310</v>
      </c>
      <c r="C47" s="33" t="s">
        <v>313</v>
      </c>
      <c r="D47" s="87" t="s">
        <v>311</v>
      </c>
      <c r="E47" s="39" t="s">
        <v>117</v>
      </c>
      <c r="F47" s="40">
        <v>44959</v>
      </c>
      <c r="G47" s="40">
        <v>45290</v>
      </c>
      <c r="H47" s="39">
        <v>100</v>
      </c>
      <c r="I47" s="39" t="s">
        <v>121</v>
      </c>
      <c r="J47" s="159">
        <v>25</v>
      </c>
      <c r="K47" s="39" t="s">
        <v>312</v>
      </c>
      <c r="L47" s="41">
        <v>35000000</v>
      </c>
      <c r="M47" s="39" t="s">
        <v>106</v>
      </c>
      <c r="N47" s="39" t="s">
        <v>1243</v>
      </c>
      <c r="O47" s="39" t="s">
        <v>948</v>
      </c>
      <c r="P47" s="4">
        <v>1</v>
      </c>
    </row>
    <row r="48" spans="1:16" ht="35.1" customHeight="1" x14ac:dyDescent="0.25">
      <c r="A48" s="34" t="s">
        <v>373</v>
      </c>
      <c r="B48" s="34" t="s">
        <v>374</v>
      </c>
      <c r="C48" s="34" t="s">
        <v>66</v>
      </c>
      <c r="D48" s="85" t="s">
        <v>1222</v>
      </c>
      <c r="E48" s="39" t="s">
        <v>117</v>
      </c>
      <c r="F48" s="40">
        <v>44959</v>
      </c>
      <c r="G48" s="40">
        <v>45290</v>
      </c>
      <c r="H48" s="39">
        <v>100</v>
      </c>
      <c r="I48" s="39" t="s">
        <v>121</v>
      </c>
      <c r="J48" s="159">
        <v>100</v>
      </c>
      <c r="K48" s="39" t="s">
        <v>632</v>
      </c>
      <c r="L48" s="41">
        <v>0</v>
      </c>
      <c r="M48" s="39" t="s">
        <v>106</v>
      </c>
      <c r="N48" s="39" t="s">
        <v>1243</v>
      </c>
      <c r="O48" s="39" t="s">
        <v>1182</v>
      </c>
      <c r="P48" s="4">
        <v>1</v>
      </c>
    </row>
    <row r="49" spans="1:17" ht="35.1" customHeight="1" x14ac:dyDescent="0.25">
      <c r="A49" s="98" t="s">
        <v>373</v>
      </c>
      <c r="B49" s="29" t="s">
        <v>375</v>
      </c>
      <c r="C49" s="34" t="s">
        <v>67</v>
      </c>
      <c r="D49" s="85" t="s">
        <v>1223</v>
      </c>
      <c r="E49" s="39" t="s">
        <v>117</v>
      </c>
      <c r="F49" s="40">
        <v>44959</v>
      </c>
      <c r="G49" s="40">
        <v>45290</v>
      </c>
      <c r="H49" s="39">
        <v>100</v>
      </c>
      <c r="I49" s="39" t="s">
        <v>121</v>
      </c>
      <c r="J49" s="159">
        <v>20</v>
      </c>
      <c r="K49" s="39" t="s">
        <v>632</v>
      </c>
      <c r="L49" s="41">
        <v>0</v>
      </c>
      <c r="M49" s="39" t="s">
        <v>106</v>
      </c>
      <c r="N49" s="39" t="s">
        <v>1243</v>
      </c>
      <c r="O49" s="39" t="s">
        <v>949</v>
      </c>
      <c r="P49" s="4">
        <v>1</v>
      </c>
    </row>
    <row r="50" spans="1:17" ht="35.1" customHeight="1" x14ac:dyDescent="0.25">
      <c r="A50" s="34" t="s">
        <v>376</v>
      </c>
      <c r="B50" s="33" t="s">
        <v>377</v>
      </c>
      <c r="C50" s="34" t="s">
        <v>68</v>
      </c>
      <c r="D50" s="88" t="s">
        <v>942</v>
      </c>
      <c r="E50" s="39" t="s">
        <v>117</v>
      </c>
      <c r="F50" s="40">
        <v>44959</v>
      </c>
      <c r="G50" s="40">
        <v>45290</v>
      </c>
      <c r="H50" s="39">
        <v>100</v>
      </c>
      <c r="I50" s="39" t="s">
        <v>121</v>
      </c>
      <c r="J50" s="159">
        <v>25</v>
      </c>
      <c r="K50" s="43" t="s">
        <v>316</v>
      </c>
      <c r="L50" s="41">
        <v>13000000</v>
      </c>
      <c r="M50" s="39" t="s">
        <v>106</v>
      </c>
      <c r="N50" s="39" t="s">
        <v>1243</v>
      </c>
      <c r="O50" s="39" t="s">
        <v>1181</v>
      </c>
      <c r="P50" s="4">
        <v>1</v>
      </c>
    </row>
    <row r="51" spans="1:17" ht="35.1" customHeight="1" x14ac:dyDescent="0.25">
      <c r="A51" s="34" t="s">
        <v>376</v>
      </c>
      <c r="B51" s="33" t="s">
        <v>377</v>
      </c>
      <c r="C51" s="34" t="s">
        <v>68</v>
      </c>
      <c r="D51" s="88" t="s">
        <v>314</v>
      </c>
      <c r="E51" s="39" t="s">
        <v>117</v>
      </c>
      <c r="F51" s="40">
        <v>44959</v>
      </c>
      <c r="G51" s="40">
        <v>45290</v>
      </c>
      <c r="H51" s="39">
        <v>100</v>
      </c>
      <c r="I51" s="39" t="s">
        <v>121</v>
      </c>
      <c r="J51" s="159">
        <v>40</v>
      </c>
      <c r="K51" s="43" t="s">
        <v>317</v>
      </c>
      <c r="L51" s="41">
        <v>105000000</v>
      </c>
      <c r="M51" s="39" t="s">
        <v>106</v>
      </c>
      <c r="N51" s="39" t="s">
        <v>1243</v>
      </c>
      <c r="O51" s="39" t="s">
        <v>1179</v>
      </c>
      <c r="P51" s="4">
        <v>1</v>
      </c>
    </row>
    <row r="52" spans="1:17" ht="35.1" customHeight="1" x14ac:dyDescent="0.25">
      <c r="A52" s="34" t="s">
        <v>376</v>
      </c>
      <c r="B52" s="33" t="s">
        <v>377</v>
      </c>
      <c r="C52" s="34" t="s">
        <v>68</v>
      </c>
      <c r="D52" s="88" t="s">
        <v>315</v>
      </c>
      <c r="E52" s="39" t="s">
        <v>117</v>
      </c>
      <c r="F52" s="40">
        <v>44959</v>
      </c>
      <c r="G52" s="40">
        <v>45290</v>
      </c>
      <c r="H52" s="39">
        <v>100</v>
      </c>
      <c r="I52" s="39" t="s">
        <v>121</v>
      </c>
      <c r="J52" s="159">
        <v>25</v>
      </c>
      <c r="K52" s="43" t="s">
        <v>318</v>
      </c>
      <c r="L52" s="41">
        <v>40000000</v>
      </c>
      <c r="M52" s="39" t="s">
        <v>106</v>
      </c>
      <c r="N52" s="39" t="s">
        <v>1243</v>
      </c>
      <c r="O52" s="39" t="s">
        <v>1180</v>
      </c>
      <c r="P52" s="4">
        <v>1</v>
      </c>
    </row>
    <row r="53" spans="1:17" ht="35.1" customHeight="1" x14ac:dyDescent="0.25">
      <c r="A53" s="34" t="s">
        <v>376</v>
      </c>
      <c r="B53" s="33" t="s">
        <v>378</v>
      </c>
      <c r="C53" s="34" t="s">
        <v>69</v>
      </c>
      <c r="D53" s="88" t="s">
        <v>950</v>
      </c>
      <c r="E53" s="39" t="s">
        <v>117</v>
      </c>
      <c r="F53" s="40">
        <v>44959</v>
      </c>
      <c r="G53" s="40">
        <v>45290</v>
      </c>
      <c r="H53" s="39">
        <v>100</v>
      </c>
      <c r="I53" s="39" t="s">
        <v>121</v>
      </c>
      <c r="J53" s="159">
        <v>25</v>
      </c>
      <c r="K53" s="43" t="s">
        <v>318</v>
      </c>
      <c r="L53" s="44">
        <v>70000000</v>
      </c>
      <c r="M53" s="39" t="s">
        <v>106</v>
      </c>
      <c r="N53" s="39" t="s">
        <v>1243</v>
      </c>
      <c r="O53" s="39" t="s">
        <v>951</v>
      </c>
      <c r="P53" s="4">
        <v>1</v>
      </c>
    </row>
    <row r="54" spans="1:17" ht="35.1" customHeight="1" x14ac:dyDescent="0.25">
      <c r="A54" s="34" t="s">
        <v>376</v>
      </c>
      <c r="B54" s="33" t="s">
        <v>378</v>
      </c>
      <c r="C54" s="34" t="s">
        <v>313</v>
      </c>
      <c r="D54" s="88" t="s">
        <v>319</v>
      </c>
      <c r="E54" s="39" t="s">
        <v>117</v>
      </c>
      <c r="F54" s="40">
        <v>44959</v>
      </c>
      <c r="G54" s="40">
        <v>45290</v>
      </c>
      <c r="H54" s="39">
        <v>100</v>
      </c>
      <c r="I54" s="39" t="s">
        <v>121</v>
      </c>
      <c r="J54" s="124">
        <v>0</v>
      </c>
      <c r="K54" s="43" t="s">
        <v>598</v>
      </c>
      <c r="L54" s="44">
        <v>0</v>
      </c>
      <c r="M54" s="39" t="s">
        <v>106</v>
      </c>
      <c r="N54" s="39" t="s">
        <v>1243</v>
      </c>
      <c r="O54" s="39" t="s">
        <v>945</v>
      </c>
      <c r="P54" s="4">
        <v>0</v>
      </c>
      <c r="Q54" s="8" t="s">
        <v>1225</v>
      </c>
    </row>
    <row r="55" spans="1:17" ht="35.1" customHeight="1" x14ac:dyDescent="0.25">
      <c r="A55" s="34" t="s">
        <v>376</v>
      </c>
      <c r="B55" s="33" t="s">
        <v>378</v>
      </c>
      <c r="C55" s="34" t="s">
        <v>313</v>
      </c>
      <c r="D55" s="88" t="s">
        <v>721</v>
      </c>
      <c r="E55" s="39" t="s">
        <v>117</v>
      </c>
      <c r="F55" s="40">
        <v>44959</v>
      </c>
      <c r="G55" s="40">
        <v>45290</v>
      </c>
      <c r="H55" s="39">
        <v>100</v>
      </c>
      <c r="I55" s="39" t="s">
        <v>121</v>
      </c>
      <c r="J55" s="124">
        <v>25</v>
      </c>
      <c r="K55" s="43" t="s">
        <v>598</v>
      </c>
      <c r="L55" s="44">
        <v>200000000</v>
      </c>
      <c r="M55" s="39" t="s">
        <v>106</v>
      </c>
      <c r="N55" s="39" t="s">
        <v>1243</v>
      </c>
      <c r="O55" s="39" t="s">
        <v>952</v>
      </c>
      <c r="P55" s="4">
        <v>0</v>
      </c>
    </row>
    <row r="56" spans="1:17" ht="35.1" customHeight="1" x14ac:dyDescent="0.25">
      <c r="A56" s="34" t="s">
        <v>376</v>
      </c>
      <c r="B56" s="33" t="s">
        <v>378</v>
      </c>
      <c r="C56" s="34" t="s">
        <v>313</v>
      </c>
      <c r="D56" s="89" t="s">
        <v>320</v>
      </c>
      <c r="E56" s="39" t="s">
        <v>117</v>
      </c>
      <c r="F56" s="40">
        <v>44959</v>
      </c>
      <c r="G56" s="40">
        <v>45290</v>
      </c>
      <c r="H56" s="39">
        <v>100</v>
      </c>
      <c r="I56" s="39" t="s">
        <v>121</v>
      </c>
      <c r="J56" s="124">
        <v>0</v>
      </c>
      <c r="K56" s="43" t="s">
        <v>326</v>
      </c>
      <c r="L56" s="44">
        <v>5000000</v>
      </c>
      <c r="M56" s="39" t="s">
        <v>106</v>
      </c>
      <c r="N56" s="39" t="s">
        <v>124</v>
      </c>
      <c r="O56" s="39" t="s">
        <v>953</v>
      </c>
      <c r="P56" s="4">
        <v>0</v>
      </c>
      <c r="Q56" s="8" t="s">
        <v>1225</v>
      </c>
    </row>
    <row r="57" spans="1:17" ht="35.1" customHeight="1" x14ac:dyDescent="0.25">
      <c r="A57" s="34" t="s">
        <v>376</v>
      </c>
      <c r="B57" s="33" t="s">
        <v>378</v>
      </c>
      <c r="C57" s="34" t="s">
        <v>313</v>
      </c>
      <c r="D57" s="89" t="s">
        <v>321</v>
      </c>
      <c r="E57" s="39" t="s">
        <v>117</v>
      </c>
      <c r="F57" s="40">
        <v>44959</v>
      </c>
      <c r="G57" s="40">
        <v>45290</v>
      </c>
      <c r="H57" s="39">
        <v>100</v>
      </c>
      <c r="I57" s="39" t="s">
        <v>121</v>
      </c>
      <c r="J57" s="159">
        <v>100</v>
      </c>
      <c r="K57" s="43"/>
      <c r="L57" s="44">
        <v>9186000</v>
      </c>
      <c r="M57" s="39" t="s">
        <v>106</v>
      </c>
      <c r="N57" s="39" t="s">
        <v>1243</v>
      </c>
      <c r="O57" s="39" t="s">
        <v>1184</v>
      </c>
      <c r="P57" s="4">
        <v>1</v>
      </c>
    </row>
    <row r="58" spans="1:17" ht="35.1" customHeight="1" x14ac:dyDescent="0.25">
      <c r="A58" s="34" t="s">
        <v>376</v>
      </c>
      <c r="B58" s="33" t="s">
        <v>378</v>
      </c>
      <c r="C58" s="34" t="s">
        <v>313</v>
      </c>
      <c r="D58" s="88" t="s">
        <v>322</v>
      </c>
      <c r="E58" s="39" t="s">
        <v>117</v>
      </c>
      <c r="F58" s="40">
        <v>44959</v>
      </c>
      <c r="G58" s="40">
        <v>45290</v>
      </c>
      <c r="H58" s="39">
        <v>100</v>
      </c>
      <c r="I58" s="39" t="s">
        <v>121</v>
      </c>
      <c r="J58" s="124">
        <v>20</v>
      </c>
      <c r="K58" s="42" t="s">
        <v>327</v>
      </c>
      <c r="L58" s="44">
        <v>7447100</v>
      </c>
      <c r="M58" s="39" t="s">
        <v>106</v>
      </c>
      <c r="N58" s="39" t="s">
        <v>1243</v>
      </c>
      <c r="O58" s="39" t="s">
        <v>954</v>
      </c>
      <c r="P58" s="4">
        <v>0</v>
      </c>
    </row>
    <row r="59" spans="1:17" ht="35.1" customHeight="1" x14ac:dyDescent="0.25">
      <c r="A59" s="34" t="s">
        <v>376</v>
      </c>
      <c r="B59" s="33" t="s">
        <v>378</v>
      </c>
      <c r="C59" s="34" t="s">
        <v>313</v>
      </c>
      <c r="D59" s="88" t="s">
        <v>323</v>
      </c>
      <c r="E59" s="39" t="s">
        <v>117</v>
      </c>
      <c r="F59" s="40">
        <v>44959</v>
      </c>
      <c r="G59" s="40">
        <v>45290</v>
      </c>
      <c r="H59" s="39">
        <v>100</v>
      </c>
      <c r="I59" s="39" t="s">
        <v>121</v>
      </c>
      <c r="J59" s="124">
        <v>25</v>
      </c>
      <c r="K59" s="43" t="s">
        <v>328</v>
      </c>
      <c r="L59" s="44">
        <v>1000000</v>
      </c>
      <c r="M59" s="39" t="s">
        <v>106</v>
      </c>
      <c r="N59" s="39" t="s">
        <v>1243</v>
      </c>
      <c r="O59" s="39" t="s">
        <v>955</v>
      </c>
      <c r="P59" s="4">
        <v>0</v>
      </c>
    </row>
    <row r="60" spans="1:17" ht="35.1" customHeight="1" x14ac:dyDescent="0.25">
      <c r="A60" s="34" t="s">
        <v>376</v>
      </c>
      <c r="B60" s="33" t="s">
        <v>378</v>
      </c>
      <c r="C60" s="34" t="s">
        <v>313</v>
      </c>
      <c r="D60" s="88" t="s">
        <v>324</v>
      </c>
      <c r="E60" s="39" t="s">
        <v>117</v>
      </c>
      <c r="F60" s="40">
        <v>44959</v>
      </c>
      <c r="G60" s="40">
        <v>45290</v>
      </c>
      <c r="H60" s="39">
        <v>100</v>
      </c>
      <c r="I60" s="39" t="s">
        <v>121</v>
      </c>
      <c r="J60" s="159">
        <v>100</v>
      </c>
      <c r="K60" s="43" t="s">
        <v>329</v>
      </c>
      <c r="L60" s="44">
        <v>18300000</v>
      </c>
      <c r="M60" s="39" t="s">
        <v>106</v>
      </c>
      <c r="N60" s="39" t="s">
        <v>1243</v>
      </c>
      <c r="O60" s="39" t="s">
        <v>1183</v>
      </c>
      <c r="P60" s="4">
        <v>1</v>
      </c>
    </row>
    <row r="61" spans="1:17" ht="35.1" customHeight="1" x14ac:dyDescent="0.25">
      <c r="A61" s="34" t="s">
        <v>376</v>
      </c>
      <c r="B61" s="33" t="s">
        <v>378</v>
      </c>
      <c r="C61" s="34" t="s">
        <v>313</v>
      </c>
      <c r="D61" s="88" t="s">
        <v>325</v>
      </c>
      <c r="E61" s="39" t="s">
        <v>117</v>
      </c>
      <c r="F61" s="40">
        <v>44959</v>
      </c>
      <c r="G61" s="40">
        <v>45290</v>
      </c>
      <c r="H61" s="39">
        <v>100</v>
      </c>
      <c r="I61" s="39" t="s">
        <v>121</v>
      </c>
      <c r="J61" s="124">
        <v>10</v>
      </c>
      <c r="K61" s="43" t="s">
        <v>327</v>
      </c>
      <c r="L61" s="44">
        <v>34000000</v>
      </c>
      <c r="M61" s="39" t="s">
        <v>106</v>
      </c>
      <c r="N61" s="39" t="s">
        <v>1243</v>
      </c>
      <c r="O61" s="39" t="s">
        <v>1224</v>
      </c>
      <c r="P61" s="4">
        <v>0</v>
      </c>
    </row>
    <row r="62" spans="1:17" ht="35.1" customHeight="1" x14ac:dyDescent="0.25">
      <c r="A62" s="34" t="s">
        <v>376</v>
      </c>
      <c r="B62" s="33" t="s">
        <v>378</v>
      </c>
      <c r="C62" s="34" t="s">
        <v>313</v>
      </c>
      <c r="D62" s="88" t="s">
        <v>943</v>
      </c>
      <c r="E62" s="39" t="s">
        <v>117</v>
      </c>
      <c r="F62" s="40">
        <v>44959</v>
      </c>
      <c r="G62" s="40">
        <v>45290</v>
      </c>
      <c r="H62" s="39">
        <v>100</v>
      </c>
      <c r="I62" s="39" t="s">
        <v>121</v>
      </c>
      <c r="J62" s="124">
        <v>0</v>
      </c>
      <c r="K62" s="43" t="s">
        <v>327</v>
      </c>
      <c r="L62" s="44">
        <v>0</v>
      </c>
      <c r="M62" s="39" t="s">
        <v>106</v>
      </c>
      <c r="N62" s="39" t="s">
        <v>124</v>
      </c>
      <c r="O62" s="39" t="s">
        <v>956</v>
      </c>
      <c r="P62" s="4">
        <v>0</v>
      </c>
      <c r="Q62" s="8" t="s">
        <v>1225</v>
      </c>
    </row>
    <row r="63" spans="1:17" ht="35.1" customHeight="1" x14ac:dyDescent="0.25">
      <c r="A63" s="34" t="s">
        <v>379</v>
      </c>
      <c r="B63" s="34" t="s">
        <v>380</v>
      </c>
      <c r="C63" s="34" t="s">
        <v>70</v>
      </c>
      <c r="D63" s="85" t="s">
        <v>330</v>
      </c>
      <c r="E63" s="39" t="s">
        <v>117</v>
      </c>
      <c r="F63" s="40">
        <v>44959</v>
      </c>
      <c r="G63" s="40">
        <v>45290</v>
      </c>
      <c r="H63" s="39">
        <v>100</v>
      </c>
      <c r="I63" s="39" t="s">
        <v>121</v>
      </c>
      <c r="J63" s="159">
        <v>5</v>
      </c>
      <c r="K63" s="43" t="s">
        <v>327</v>
      </c>
      <c r="L63" s="44">
        <v>0</v>
      </c>
      <c r="M63" s="39" t="s">
        <v>106</v>
      </c>
      <c r="N63" s="39" t="s">
        <v>1243</v>
      </c>
      <c r="O63" s="39" t="s">
        <v>1185</v>
      </c>
      <c r="P63" s="4">
        <v>1</v>
      </c>
    </row>
    <row r="64" spans="1:17" ht="35.1" customHeight="1" x14ac:dyDescent="0.25">
      <c r="A64" s="34" t="s">
        <v>379</v>
      </c>
      <c r="B64" s="34" t="s">
        <v>380</v>
      </c>
      <c r="C64" s="34" t="s">
        <v>70</v>
      </c>
      <c r="D64" s="89" t="s">
        <v>331</v>
      </c>
      <c r="E64" s="39" t="s">
        <v>117</v>
      </c>
      <c r="F64" s="40">
        <v>44959</v>
      </c>
      <c r="G64" s="40">
        <v>45290</v>
      </c>
      <c r="H64" s="39">
        <v>100</v>
      </c>
      <c r="I64" s="39" t="s">
        <v>121</v>
      </c>
      <c r="J64" s="124">
        <v>25</v>
      </c>
      <c r="K64" s="43" t="s">
        <v>327</v>
      </c>
      <c r="L64" s="44">
        <v>4600000</v>
      </c>
      <c r="M64" s="39" t="s">
        <v>106</v>
      </c>
      <c r="N64" s="39" t="s">
        <v>1243</v>
      </c>
      <c r="O64" s="39" t="s">
        <v>957</v>
      </c>
      <c r="P64" s="4">
        <v>0</v>
      </c>
    </row>
    <row r="65" spans="1:17" ht="35.1" customHeight="1" x14ac:dyDescent="0.25">
      <c r="A65" s="34" t="s">
        <v>379</v>
      </c>
      <c r="B65" s="34" t="s">
        <v>381</v>
      </c>
      <c r="C65" s="34" t="s">
        <v>71</v>
      </c>
      <c r="D65" s="85" t="s">
        <v>332</v>
      </c>
      <c r="E65" s="39" t="s">
        <v>117</v>
      </c>
      <c r="F65" s="40">
        <v>44959</v>
      </c>
      <c r="G65" s="40">
        <v>45290</v>
      </c>
      <c r="H65" s="39">
        <v>75</v>
      </c>
      <c r="I65" s="39" t="s">
        <v>121</v>
      </c>
      <c r="J65" s="159">
        <v>20</v>
      </c>
      <c r="K65" s="43" t="s">
        <v>327</v>
      </c>
      <c r="L65" s="44">
        <v>10641722</v>
      </c>
      <c r="M65" s="39" t="s">
        <v>106</v>
      </c>
      <c r="N65" s="39" t="s">
        <v>1243</v>
      </c>
      <c r="O65" s="39" t="s">
        <v>958</v>
      </c>
      <c r="P65" s="4">
        <v>1</v>
      </c>
    </row>
    <row r="66" spans="1:17" ht="35.1" customHeight="1" x14ac:dyDescent="0.25">
      <c r="A66" s="34" t="s">
        <v>379</v>
      </c>
      <c r="B66" s="33" t="s">
        <v>382</v>
      </c>
      <c r="C66" s="34" t="s">
        <v>72</v>
      </c>
      <c r="D66" s="85" t="s">
        <v>333</v>
      </c>
      <c r="E66" s="39" t="s">
        <v>117</v>
      </c>
      <c r="F66" s="40">
        <v>44959</v>
      </c>
      <c r="G66" s="40">
        <v>45290</v>
      </c>
      <c r="H66" s="39">
        <v>100</v>
      </c>
      <c r="I66" s="39" t="s">
        <v>121</v>
      </c>
      <c r="J66" s="159">
        <v>25</v>
      </c>
      <c r="K66" s="43" t="s">
        <v>327</v>
      </c>
      <c r="L66" s="44">
        <v>1000000</v>
      </c>
      <c r="M66" s="39" t="s">
        <v>106</v>
      </c>
      <c r="N66" s="39" t="s">
        <v>1243</v>
      </c>
      <c r="O66" s="39" t="s">
        <v>959</v>
      </c>
      <c r="P66" s="4">
        <v>1</v>
      </c>
    </row>
    <row r="67" spans="1:17" ht="35.1" customHeight="1" x14ac:dyDescent="0.25">
      <c r="A67" s="34" t="s">
        <v>379</v>
      </c>
      <c r="B67" s="34" t="s">
        <v>383</v>
      </c>
      <c r="C67" s="34" t="s">
        <v>73</v>
      </c>
      <c r="D67" s="88" t="s">
        <v>334</v>
      </c>
      <c r="E67" s="39" t="s">
        <v>117</v>
      </c>
      <c r="F67" s="40">
        <v>44959</v>
      </c>
      <c r="G67" s="40">
        <v>45290</v>
      </c>
      <c r="H67" s="39">
        <v>75</v>
      </c>
      <c r="I67" s="39" t="s">
        <v>121</v>
      </c>
      <c r="J67" s="159">
        <v>25</v>
      </c>
      <c r="K67" s="43" t="s">
        <v>327</v>
      </c>
      <c r="L67" s="44">
        <v>0</v>
      </c>
      <c r="M67" s="39" t="s">
        <v>106</v>
      </c>
      <c r="N67" s="39" t="s">
        <v>1243</v>
      </c>
      <c r="O67" s="39" t="s">
        <v>946</v>
      </c>
      <c r="P67" s="4">
        <v>1</v>
      </c>
    </row>
    <row r="68" spans="1:17" ht="72" customHeight="1" x14ac:dyDescent="0.25">
      <c r="A68" s="34" t="s">
        <v>379</v>
      </c>
      <c r="B68" s="33" t="s">
        <v>384</v>
      </c>
      <c r="C68" s="34" t="s">
        <v>74</v>
      </c>
      <c r="D68" s="85" t="s">
        <v>335</v>
      </c>
      <c r="E68" s="39" t="s">
        <v>117</v>
      </c>
      <c r="F68" s="40">
        <v>44959</v>
      </c>
      <c r="G68" s="40">
        <v>45290</v>
      </c>
      <c r="H68" s="39">
        <v>75</v>
      </c>
      <c r="I68" s="39" t="s">
        <v>121</v>
      </c>
      <c r="J68" s="159">
        <v>25</v>
      </c>
      <c r="K68" s="43" t="s">
        <v>327</v>
      </c>
      <c r="L68" s="44">
        <v>20000000</v>
      </c>
      <c r="M68" s="39" t="s">
        <v>106</v>
      </c>
      <c r="N68" s="39" t="s">
        <v>1243</v>
      </c>
      <c r="O68" s="39" t="s">
        <v>1186</v>
      </c>
      <c r="P68" s="4">
        <v>1</v>
      </c>
    </row>
    <row r="69" spans="1:17" ht="35.1" customHeight="1" x14ac:dyDescent="0.25">
      <c r="A69" s="34" t="s">
        <v>379</v>
      </c>
      <c r="B69" s="33" t="s">
        <v>384</v>
      </c>
      <c r="C69" s="34" t="s">
        <v>74</v>
      </c>
      <c r="D69" s="87" t="s">
        <v>336</v>
      </c>
      <c r="E69" s="39" t="s">
        <v>117</v>
      </c>
      <c r="F69" s="40">
        <v>44959</v>
      </c>
      <c r="G69" s="40">
        <v>45290</v>
      </c>
      <c r="H69" s="39">
        <v>100</v>
      </c>
      <c r="I69" s="39" t="s">
        <v>121</v>
      </c>
      <c r="J69" s="159">
        <v>25</v>
      </c>
      <c r="K69" s="43" t="s">
        <v>710</v>
      </c>
      <c r="L69" s="44">
        <v>3000000</v>
      </c>
      <c r="M69" s="39" t="s">
        <v>106</v>
      </c>
      <c r="N69" s="39" t="s">
        <v>1243</v>
      </c>
      <c r="O69" s="39" t="s">
        <v>947</v>
      </c>
      <c r="P69" s="4">
        <v>1</v>
      </c>
    </row>
    <row r="70" spans="1:17" ht="35.1" customHeight="1" x14ac:dyDescent="0.25">
      <c r="A70" s="33" t="s">
        <v>385</v>
      </c>
      <c r="B70" s="34" t="s">
        <v>386</v>
      </c>
      <c r="C70" s="34" t="s">
        <v>75</v>
      </c>
      <c r="D70" s="77" t="s">
        <v>452</v>
      </c>
      <c r="E70" s="39" t="s">
        <v>111</v>
      </c>
      <c r="F70" s="40">
        <v>44959</v>
      </c>
      <c r="G70" s="40">
        <v>45290</v>
      </c>
      <c r="H70" s="39">
        <v>75</v>
      </c>
      <c r="I70" s="39" t="s">
        <v>121</v>
      </c>
      <c r="J70" s="159">
        <v>25</v>
      </c>
      <c r="K70" s="39" t="s">
        <v>454</v>
      </c>
      <c r="L70" s="41">
        <v>3000000</v>
      </c>
      <c r="M70" s="39" t="s">
        <v>106</v>
      </c>
      <c r="N70" s="39" t="s">
        <v>1243</v>
      </c>
      <c r="O70" s="39" t="s">
        <v>1188</v>
      </c>
      <c r="P70" s="8">
        <v>1</v>
      </c>
    </row>
    <row r="71" spans="1:17" ht="35.1" customHeight="1" x14ac:dyDescent="0.25">
      <c r="A71" s="33" t="s">
        <v>385</v>
      </c>
      <c r="B71" s="34" t="s">
        <v>386</v>
      </c>
      <c r="C71" s="34" t="s">
        <v>313</v>
      </c>
      <c r="D71" s="77" t="s">
        <v>451</v>
      </c>
      <c r="E71" s="39" t="s">
        <v>111</v>
      </c>
      <c r="F71" s="40">
        <v>44959</v>
      </c>
      <c r="G71" s="40">
        <v>45290</v>
      </c>
      <c r="H71" s="39">
        <v>100</v>
      </c>
      <c r="I71" s="39" t="s">
        <v>121</v>
      </c>
      <c r="J71" s="124">
        <v>25</v>
      </c>
      <c r="K71" s="39" t="s">
        <v>454</v>
      </c>
      <c r="L71" s="41">
        <v>4000000</v>
      </c>
      <c r="M71" s="39" t="s">
        <v>106</v>
      </c>
      <c r="N71" s="39" t="s">
        <v>1243</v>
      </c>
      <c r="O71" s="39" t="s">
        <v>1214</v>
      </c>
      <c r="P71" s="8">
        <v>0</v>
      </c>
    </row>
    <row r="72" spans="1:17" ht="35.1" customHeight="1" x14ac:dyDescent="0.25">
      <c r="A72" s="33" t="s">
        <v>385</v>
      </c>
      <c r="B72" s="34" t="s">
        <v>386</v>
      </c>
      <c r="C72" s="34" t="s">
        <v>313</v>
      </c>
      <c r="D72" s="77" t="s">
        <v>453</v>
      </c>
      <c r="E72" s="39" t="s">
        <v>111</v>
      </c>
      <c r="F72" s="40">
        <v>44959</v>
      </c>
      <c r="G72" s="40">
        <v>45290</v>
      </c>
      <c r="H72" s="39">
        <v>100</v>
      </c>
      <c r="I72" s="39" t="s">
        <v>121</v>
      </c>
      <c r="J72" s="124">
        <v>0</v>
      </c>
      <c r="K72" s="39" t="s">
        <v>454</v>
      </c>
      <c r="L72" s="41">
        <v>30000000</v>
      </c>
      <c r="M72" s="39" t="s">
        <v>106</v>
      </c>
      <c r="N72" s="39" t="s">
        <v>1243</v>
      </c>
      <c r="O72" s="39" t="s">
        <v>1167</v>
      </c>
      <c r="P72" s="8">
        <v>0</v>
      </c>
    </row>
    <row r="73" spans="1:17" ht="35.1" customHeight="1" x14ac:dyDescent="0.25">
      <c r="A73" s="33" t="s">
        <v>385</v>
      </c>
      <c r="B73" s="34" t="s">
        <v>387</v>
      </c>
      <c r="C73" s="34" t="s">
        <v>76</v>
      </c>
      <c r="D73" s="75" t="s">
        <v>76</v>
      </c>
      <c r="E73" s="39" t="s">
        <v>111</v>
      </c>
      <c r="F73" s="40">
        <v>44959</v>
      </c>
      <c r="G73" s="40">
        <v>45290</v>
      </c>
      <c r="H73" s="39">
        <v>92</v>
      </c>
      <c r="I73" s="39" t="s">
        <v>121</v>
      </c>
      <c r="J73" s="159">
        <v>20</v>
      </c>
      <c r="K73" s="39" t="s">
        <v>454</v>
      </c>
      <c r="L73" s="39" t="s">
        <v>106</v>
      </c>
      <c r="M73" s="39" t="s">
        <v>106</v>
      </c>
      <c r="N73" s="39" t="s">
        <v>1243</v>
      </c>
      <c r="O73" s="39" t="s">
        <v>1187</v>
      </c>
      <c r="P73" s="8">
        <v>1</v>
      </c>
    </row>
    <row r="74" spans="1:17" ht="35.1" customHeight="1" x14ac:dyDescent="0.25">
      <c r="A74" s="33" t="s">
        <v>385</v>
      </c>
      <c r="B74" s="34" t="s">
        <v>387</v>
      </c>
      <c r="C74" s="34" t="s">
        <v>76</v>
      </c>
      <c r="D74" s="90" t="s">
        <v>455</v>
      </c>
      <c r="E74" s="39" t="s">
        <v>111</v>
      </c>
      <c r="F74" s="40">
        <v>44959</v>
      </c>
      <c r="G74" s="40">
        <v>45107</v>
      </c>
      <c r="H74" s="39">
        <v>100</v>
      </c>
      <c r="I74" s="39" t="s">
        <v>121</v>
      </c>
      <c r="J74" s="124">
        <v>50</v>
      </c>
      <c r="K74" s="39" t="s">
        <v>454</v>
      </c>
      <c r="L74" s="41">
        <v>1800000</v>
      </c>
      <c r="M74" s="39" t="s">
        <v>106</v>
      </c>
      <c r="N74" s="39" t="s">
        <v>1243</v>
      </c>
      <c r="O74" s="39" t="s">
        <v>1215</v>
      </c>
      <c r="P74" s="8">
        <v>0</v>
      </c>
    </row>
    <row r="75" spans="1:17" ht="35.1" customHeight="1" x14ac:dyDescent="0.25">
      <c r="A75" s="33" t="s">
        <v>385</v>
      </c>
      <c r="B75" s="34" t="s">
        <v>387</v>
      </c>
      <c r="C75" s="34" t="s">
        <v>76</v>
      </c>
      <c r="D75" s="90" t="s">
        <v>456</v>
      </c>
      <c r="E75" s="39" t="s">
        <v>111</v>
      </c>
      <c r="F75" s="40">
        <v>44959</v>
      </c>
      <c r="G75" s="40">
        <v>45107</v>
      </c>
      <c r="H75" s="39">
        <v>100</v>
      </c>
      <c r="I75" s="39" t="s">
        <v>121</v>
      </c>
      <c r="J75" s="124">
        <v>50</v>
      </c>
      <c r="K75" s="39" t="s">
        <v>454</v>
      </c>
      <c r="L75" s="41">
        <v>2700000</v>
      </c>
      <c r="M75" s="39" t="s">
        <v>106</v>
      </c>
      <c r="N75" s="39" t="s">
        <v>1243</v>
      </c>
      <c r="O75" s="39" t="s">
        <v>1216</v>
      </c>
      <c r="P75" s="8">
        <v>0</v>
      </c>
    </row>
    <row r="76" spans="1:17" ht="35.1" customHeight="1" x14ac:dyDescent="0.25">
      <c r="A76" s="33" t="s">
        <v>385</v>
      </c>
      <c r="B76" s="34" t="s">
        <v>387</v>
      </c>
      <c r="C76" s="34" t="s">
        <v>76</v>
      </c>
      <c r="D76" s="90" t="s">
        <v>457</v>
      </c>
      <c r="E76" s="39" t="s">
        <v>111</v>
      </c>
      <c r="F76" s="40">
        <v>44959</v>
      </c>
      <c r="G76" s="40">
        <v>45107</v>
      </c>
      <c r="H76" s="39">
        <v>100</v>
      </c>
      <c r="I76" s="39" t="s">
        <v>121</v>
      </c>
      <c r="J76" s="124">
        <v>50</v>
      </c>
      <c r="K76" s="39" t="s">
        <v>454</v>
      </c>
      <c r="L76" s="41">
        <v>2700000</v>
      </c>
      <c r="M76" s="39" t="s">
        <v>106</v>
      </c>
      <c r="N76" s="39" t="s">
        <v>1243</v>
      </c>
      <c r="O76" s="39" t="s">
        <v>1217</v>
      </c>
      <c r="P76" s="8">
        <v>0</v>
      </c>
    </row>
    <row r="77" spans="1:17" ht="35.1" customHeight="1" x14ac:dyDescent="0.25">
      <c r="A77" s="33" t="s">
        <v>385</v>
      </c>
      <c r="B77" s="34" t="s">
        <v>387</v>
      </c>
      <c r="C77" s="34" t="s">
        <v>76</v>
      </c>
      <c r="D77" s="90" t="s">
        <v>458</v>
      </c>
      <c r="E77" s="39" t="s">
        <v>111</v>
      </c>
      <c r="F77" s="40">
        <v>44959</v>
      </c>
      <c r="G77" s="40">
        <v>45107</v>
      </c>
      <c r="H77" s="39">
        <v>100</v>
      </c>
      <c r="I77" s="39" t="s">
        <v>121</v>
      </c>
      <c r="J77" s="124">
        <v>50</v>
      </c>
      <c r="K77" s="39" t="s">
        <v>454</v>
      </c>
      <c r="L77" s="41">
        <v>5400000</v>
      </c>
      <c r="M77" s="39" t="s">
        <v>106</v>
      </c>
      <c r="N77" s="39" t="s">
        <v>1243</v>
      </c>
      <c r="O77" s="39" t="s">
        <v>1218</v>
      </c>
      <c r="P77" s="8">
        <v>0</v>
      </c>
    </row>
    <row r="78" spans="1:17" ht="35.1" customHeight="1" x14ac:dyDescent="0.25">
      <c r="A78" s="33" t="s">
        <v>385</v>
      </c>
      <c r="B78" s="34" t="s">
        <v>387</v>
      </c>
      <c r="C78" s="34" t="s">
        <v>76</v>
      </c>
      <c r="D78" s="90" t="s">
        <v>459</v>
      </c>
      <c r="E78" s="39" t="s">
        <v>111</v>
      </c>
      <c r="F78" s="40">
        <v>44959</v>
      </c>
      <c r="G78" s="40">
        <v>45107</v>
      </c>
      <c r="H78" s="39">
        <v>100</v>
      </c>
      <c r="I78" s="39" t="s">
        <v>121</v>
      </c>
      <c r="J78" s="124">
        <v>50</v>
      </c>
      <c r="K78" s="39" t="s">
        <v>454</v>
      </c>
      <c r="L78" s="41">
        <v>5400000</v>
      </c>
      <c r="M78" s="39" t="s">
        <v>106</v>
      </c>
      <c r="N78" s="39" t="s">
        <v>1243</v>
      </c>
      <c r="O78" s="39" t="s">
        <v>1219</v>
      </c>
      <c r="P78" s="8">
        <v>0</v>
      </c>
    </row>
    <row r="79" spans="1:17" ht="35.1" customHeight="1" x14ac:dyDescent="0.25">
      <c r="A79" s="33" t="s">
        <v>385</v>
      </c>
      <c r="B79" s="34" t="s">
        <v>387</v>
      </c>
      <c r="C79" s="34" t="s">
        <v>76</v>
      </c>
      <c r="D79" s="90" t="s">
        <v>460</v>
      </c>
      <c r="E79" s="39" t="s">
        <v>111</v>
      </c>
      <c r="F79" s="40">
        <v>45109</v>
      </c>
      <c r="G79" s="40">
        <v>45107</v>
      </c>
      <c r="H79" s="39">
        <v>100</v>
      </c>
      <c r="I79" s="39" t="s">
        <v>121</v>
      </c>
      <c r="J79" s="124">
        <v>0</v>
      </c>
      <c r="K79" s="39" t="s">
        <v>454</v>
      </c>
      <c r="L79" s="41">
        <v>1800000</v>
      </c>
      <c r="M79" s="39" t="s">
        <v>106</v>
      </c>
      <c r="N79" s="39" t="s">
        <v>124</v>
      </c>
      <c r="O79" s="39" t="s">
        <v>1220</v>
      </c>
      <c r="P79" s="8">
        <v>0</v>
      </c>
      <c r="Q79" s="8" t="s">
        <v>1225</v>
      </c>
    </row>
    <row r="80" spans="1:17" ht="35.1" customHeight="1" x14ac:dyDescent="0.25">
      <c r="A80" s="33" t="s">
        <v>385</v>
      </c>
      <c r="B80" s="34" t="s">
        <v>387</v>
      </c>
      <c r="C80" s="34" t="s">
        <v>76</v>
      </c>
      <c r="D80" s="90" t="s">
        <v>461</v>
      </c>
      <c r="E80" s="39" t="s">
        <v>111</v>
      </c>
      <c r="F80" s="40">
        <v>45109</v>
      </c>
      <c r="G80" s="40">
        <v>45107</v>
      </c>
      <c r="H80" s="39">
        <v>100</v>
      </c>
      <c r="I80" s="39" t="s">
        <v>121</v>
      </c>
      <c r="J80" s="124">
        <v>0</v>
      </c>
      <c r="K80" s="39" t="s">
        <v>454</v>
      </c>
      <c r="L80" s="41">
        <v>2700000</v>
      </c>
      <c r="M80" s="39" t="s">
        <v>106</v>
      </c>
      <c r="N80" s="39" t="s">
        <v>124</v>
      </c>
      <c r="O80" s="39" t="s">
        <v>1220</v>
      </c>
      <c r="P80" s="8">
        <v>0</v>
      </c>
      <c r="Q80" s="8" t="s">
        <v>1225</v>
      </c>
    </row>
    <row r="81" spans="1:17" ht="35.1" customHeight="1" x14ac:dyDescent="0.25">
      <c r="A81" s="33" t="s">
        <v>385</v>
      </c>
      <c r="B81" s="34" t="s">
        <v>387</v>
      </c>
      <c r="C81" s="34" t="s">
        <v>76</v>
      </c>
      <c r="D81" s="90" t="s">
        <v>462</v>
      </c>
      <c r="E81" s="39" t="s">
        <v>111</v>
      </c>
      <c r="F81" s="40">
        <v>45109</v>
      </c>
      <c r="G81" s="40">
        <v>45107</v>
      </c>
      <c r="H81" s="39">
        <v>100</v>
      </c>
      <c r="I81" s="39" t="s">
        <v>121</v>
      </c>
      <c r="J81" s="124">
        <v>0</v>
      </c>
      <c r="K81" s="39" t="s">
        <v>454</v>
      </c>
      <c r="L81" s="41">
        <v>2700000</v>
      </c>
      <c r="M81" s="39" t="s">
        <v>106</v>
      </c>
      <c r="N81" s="39" t="s">
        <v>124</v>
      </c>
      <c r="O81" s="39" t="s">
        <v>1220</v>
      </c>
      <c r="P81" s="8">
        <v>0</v>
      </c>
      <c r="Q81" s="8" t="s">
        <v>1225</v>
      </c>
    </row>
    <row r="82" spans="1:17" ht="35.1" customHeight="1" x14ac:dyDescent="0.25">
      <c r="A82" s="33" t="s">
        <v>385</v>
      </c>
      <c r="B82" s="34" t="s">
        <v>387</v>
      </c>
      <c r="C82" s="34" t="s">
        <v>76</v>
      </c>
      <c r="D82" s="90" t="s">
        <v>463</v>
      </c>
      <c r="E82" s="39" t="s">
        <v>111</v>
      </c>
      <c r="F82" s="40">
        <v>45109</v>
      </c>
      <c r="G82" s="40">
        <v>45107</v>
      </c>
      <c r="H82" s="39">
        <v>100</v>
      </c>
      <c r="I82" s="39" t="s">
        <v>121</v>
      </c>
      <c r="J82" s="124">
        <v>0</v>
      </c>
      <c r="K82" s="39" t="s">
        <v>454</v>
      </c>
      <c r="L82" s="41">
        <v>5400000</v>
      </c>
      <c r="M82" s="39" t="s">
        <v>106</v>
      </c>
      <c r="N82" s="39" t="s">
        <v>124</v>
      </c>
      <c r="O82" s="39" t="s">
        <v>1220</v>
      </c>
      <c r="P82" s="8">
        <v>0</v>
      </c>
      <c r="Q82" s="8" t="s">
        <v>1225</v>
      </c>
    </row>
    <row r="83" spans="1:17" ht="35.1" customHeight="1" x14ac:dyDescent="0.25">
      <c r="A83" s="33" t="s">
        <v>385</v>
      </c>
      <c r="B83" s="34" t="s">
        <v>387</v>
      </c>
      <c r="C83" s="34" t="s">
        <v>76</v>
      </c>
      <c r="D83" s="90" t="s">
        <v>464</v>
      </c>
      <c r="E83" s="39" t="s">
        <v>111</v>
      </c>
      <c r="F83" s="40">
        <v>45109</v>
      </c>
      <c r="G83" s="40">
        <v>45107</v>
      </c>
      <c r="H83" s="39">
        <v>100</v>
      </c>
      <c r="I83" s="39" t="s">
        <v>121</v>
      </c>
      <c r="J83" s="124">
        <v>0</v>
      </c>
      <c r="K83" s="39" t="s">
        <v>454</v>
      </c>
      <c r="L83" s="41">
        <v>5400000</v>
      </c>
      <c r="M83" s="39" t="s">
        <v>106</v>
      </c>
      <c r="N83" s="39" t="s">
        <v>124</v>
      </c>
      <c r="O83" s="39" t="s">
        <v>1220</v>
      </c>
      <c r="P83" s="8">
        <v>0</v>
      </c>
      <c r="Q83" s="8" t="s">
        <v>1225</v>
      </c>
    </row>
    <row r="84" spans="1:17" ht="35.1" customHeight="1" x14ac:dyDescent="0.25">
      <c r="A84" s="33" t="s">
        <v>385</v>
      </c>
      <c r="B84" s="34" t="s">
        <v>387</v>
      </c>
      <c r="C84" s="34" t="s">
        <v>76</v>
      </c>
      <c r="D84" s="90" t="s">
        <v>465</v>
      </c>
      <c r="E84" s="39" t="s">
        <v>111</v>
      </c>
      <c r="F84" s="40">
        <v>44959</v>
      </c>
      <c r="G84" s="40">
        <v>45107</v>
      </c>
      <c r="H84" s="39">
        <v>100</v>
      </c>
      <c r="I84" s="39" t="s">
        <v>121</v>
      </c>
      <c r="J84" s="124">
        <v>30</v>
      </c>
      <c r="K84" s="39" t="s">
        <v>454</v>
      </c>
      <c r="L84" s="41">
        <v>14400000</v>
      </c>
      <c r="M84" s="39" t="s">
        <v>106</v>
      </c>
      <c r="N84" s="39" t="s">
        <v>1243</v>
      </c>
      <c r="O84" s="39" t="s">
        <v>1221</v>
      </c>
      <c r="P84" s="8">
        <v>0</v>
      </c>
    </row>
    <row r="85" spans="1:17" ht="35.1" customHeight="1" x14ac:dyDescent="0.25">
      <c r="A85" s="33" t="s">
        <v>385</v>
      </c>
      <c r="B85" s="34" t="s">
        <v>387</v>
      </c>
      <c r="C85" s="34" t="s">
        <v>76</v>
      </c>
      <c r="D85" s="90" t="s">
        <v>466</v>
      </c>
      <c r="E85" s="39" t="s">
        <v>111</v>
      </c>
      <c r="F85" s="40">
        <v>45109</v>
      </c>
      <c r="G85" s="40">
        <v>45107</v>
      </c>
      <c r="H85" s="39">
        <v>100</v>
      </c>
      <c r="I85" s="39" t="s">
        <v>121</v>
      </c>
      <c r="J85" s="124">
        <v>0</v>
      </c>
      <c r="K85" s="39" t="s">
        <v>454</v>
      </c>
      <c r="L85" s="41">
        <v>13200000</v>
      </c>
      <c r="M85" s="39" t="s">
        <v>106</v>
      </c>
      <c r="N85" s="39" t="s">
        <v>124</v>
      </c>
      <c r="O85" s="39" t="s">
        <v>1220</v>
      </c>
      <c r="P85" s="8">
        <v>0</v>
      </c>
      <c r="Q85" s="8" t="s">
        <v>1225</v>
      </c>
    </row>
    <row r="86" spans="1:17" ht="35.1" customHeight="1" x14ac:dyDescent="0.25">
      <c r="A86" s="33" t="s">
        <v>385</v>
      </c>
      <c r="B86" s="34" t="s">
        <v>387</v>
      </c>
      <c r="C86" s="34" t="s">
        <v>76</v>
      </c>
      <c r="D86" s="90" t="s">
        <v>467</v>
      </c>
      <c r="E86" s="39" t="s">
        <v>111</v>
      </c>
      <c r="F86" s="40">
        <v>45109</v>
      </c>
      <c r="G86" s="40">
        <v>45107</v>
      </c>
      <c r="H86" s="39">
        <v>100</v>
      </c>
      <c r="I86" s="39" t="s">
        <v>121</v>
      </c>
      <c r="J86" s="124">
        <v>0</v>
      </c>
      <c r="K86" s="39" t="s">
        <v>454</v>
      </c>
      <c r="L86" s="41">
        <v>14400000</v>
      </c>
      <c r="M86" s="39" t="s">
        <v>106</v>
      </c>
      <c r="N86" s="39" t="s">
        <v>124</v>
      </c>
      <c r="O86" s="39" t="s">
        <v>1220</v>
      </c>
      <c r="P86" s="8">
        <v>0</v>
      </c>
      <c r="Q86" s="8" t="s">
        <v>1225</v>
      </c>
    </row>
    <row r="87" spans="1:17" ht="35.1" customHeight="1" x14ac:dyDescent="0.25">
      <c r="A87" s="33" t="s">
        <v>385</v>
      </c>
      <c r="B87" s="34" t="s">
        <v>387</v>
      </c>
      <c r="C87" s="34" t="s">
        <v>76</v>
      </c>
      <c r="D87" s="90" t="s">
        <v>468</v>
      </c>
      <c r="E87" s="39" t="s">
        <v>111</v>
      </c>
      <c r="F87" s="40">
        <v>44959</v>
      </c>
      <c r="G87" s="40">
        <v>45107</v>
      </c>
      <c r="H87" s="39">
        <v>100</v>
      </c>
      <c r="I87" s="39" t="s">
        <v>121</v>
      </c>
      <c r="J87" s="124">
        <v>0</v>
      </c>
      <c r="K87" s="39" t="s">
        <v>454</v>
      </c>
      <c r="L87" s="41">
        <v>14400000</v>
      </c>
      <c r="M87" s="39" t="s">
        <v>106</v>
      </c>
      <c r="N87" s="39" t="s">
        <v>124</v>
      </c>
      <c r="O87" s="39" t="s">
        <v>1226</v>
      </c>
      <c r="P87" s="8">
        <v>0</v>
      </c>
      <c r="Q87" s="8" t="s">
        <v>1234</v>
      </c>
    </row>
    <row r="88" spans="1:17" ht="35.1" customHeight="1" x14ac:dyDescent="0.25">
      <c r="A88" s="33" t="s">
        <v>385</v>
      </c>
      <c r="B88" s="34" t="s">
        <v>387</v>
      </c>
      <c r="C88" s="34" t="s">
        <v>76</v>
      </c>
      <c r="D88" s="90" t="s">
        <v>469</v>
      </c>
      <c r="E88" s="39" t="s">
        <v>111</v>
      </c>
      <c r="F88" s="40">
        <v>45109</v>
      </c>
      <c r="G88" s="40">
        <v>45107</v>
      </c>
      <c r="H88" s="39">
        <v>100</v>
      </c>
      <c r="I88" s="39" t="s">
        <v>121</v>
      </c>
      <c r="J88" s="124">
        <v>0</v>
      </c>
      <c r="K88" s="39" t="s">
        <v>454</v>
      </c>
      <c r="L88" s="41">
        <v>14400000</v>
      </c>
      <c r="M88" s="39" t="s">
        <v>106</v>
      </c>
      <c r="N88" s="39" t="s">
        <v>124</v>
      </c>
      <c r="O88" s="39" t="s">
        <v>1220</v>
      </c>
      <c r="P88" s="8">
        <v>0</v>
      </c>
      <c r="Q88" s="8" t="s">
        <v>1225</v>
      </c>
    </row>
    <row r="89" spans="1:17" ht="35.1" customHeight="1" x14ac:dyDescent="0.25">
      <c r="A89" s="33" t="s">
        <v>385</v>
      </c>
      <c r="B89" s="34" t="s">
        <v>387</v>
      </c>
      <c r="C89" s="34" t="s">
        <v>76</v>
      </c>
      <c r="D89" s="90" t="s">
        <v>470</v>
      </c>
      <c r="E89" s="39" t="s">
        <v>111</v>
      </c>
      <c r="F89" s="40">
        <v>45109</v>
      </c>
      <c r="G89" s="40">
        <v>45107</v>
      </c>
      <c r="H89" s="39">
        <v>100</v>
      </c>
      <c r="I89" s="39" t="s">
        <v>121</v>
      </c>
      <c r="J89" s="124">
        <v>0</v>
      </c>
      <c r="K89" s="39" t="s">
        <v>454</v>
      </c>
      <c r="L89" s="41">
        <v>14400000</v>
      </c>
      <c r="M89" s="39" t="s">
        <v>106</v>
      </c>
      <c r="N89" s="39" t="s">
        <v>124</v>
      </c>
      <c r="O89" s="39" t="s">
        <v>1167</v>
      </c>
      <c r="P89" s="8">
        <v>0</v>
      </c>
      <c r="Q89" s="8" t="s">
        <v>1234</v>
      </c>
    </row>
    <row r="90" spans="1:17" ht="35.1" customHeight="1" x14ac:dyDescent="0.25">
      <c r="A90" s="33" t="s">
        <v>385</v>
      </c>
      <c r="B90" s="34" t="s">
        <v>387</v>
      </c>
      <c r="C90" s="34" t="s">
        <v>76</v>
      </c>
      <c r="D90" s="90" t="s">
        <v>471</v>
      </c>
      <c r="E90" s="39" t="s">
        <v>111</v>
      </c>
      <c r="F90" s="40">
        <v>44959</v>
      </c>
      <c r="G90" s="40">
        <v>45107</v>
      </c>
      <c r="H90" s="39">
        <v>100</v>
      </c>
      <c r="I90" s="39" t="s">
        <v>121</v>
      </c>
      <c r="J90" s="124">
        <v>0</v>
      </c>
      <c r="K90" s="39" t="s">
        <v>454</v>
      </c>
      <c r="L90" s="41">
        <v>14400000</v>
      </c>
      <c r="M90" s="39" t="s">
        <v>106</v>
      </c>
      <c r="N90" s="39" t="s">
        <v>124</v>
      </c>
      <c r="O90" s="39" t="s">
        <v>1226</v>
      </c>
      <c r="P90" s="8">
        <v>0</v>
      </c>
      <c r="Q90" s="8" t="s">
        <v>1234</v>
      </c>
    </row>
    <row r="91" spans="1:17" ht="35.1" customHeight="1" x14ac:dyDescent="0.25">
      <c r="A91" s="33" t="s">
        <v>385</v>
      </c>
      <c r="B91" s="34" t="s">
        <v>387</v>
      </c>
      <c r="C91" s="34" t="s">
        <v>76</v>
      </c>
      <c r="D91" s="90" t="s">
        <v>472</v>
      </c>
      <c r="E91" s="39" t="s">
        <v>111</v>
      </c>
      <c r="F91" s="40">
        <v>44959</v>
      </c>
      <c r="G91" s="40">
        <v>45107</v>
      </c>
      <c r="H91" s="39">
        <v>100</v>
      </c>
      <c r="I91" s="39" t="s">
        <v>121</v>
      </c>
      <c r="J91" s="124">
        <v>0</v>
      </c>
      <c r="K91" s="39" t="s">
        <v>454</v>
      </c>
      <c r="L91" s="41">
        <v>15600000</v>
      </c>
      <c r="M91" s="39" t="s">
        <v>106</v>
      </c>
      <c r="N91" s="39" t="s">
        <v>124</v>
      </c>
      <c r="O91" s="39" t="s">
        <v>1226</v>
      </c>
      <c r="P91" s="8">
        <v>0</v>
      </c>
      <c r="Q91" s="8" t="s">
        <v>1234</v>
      </c>
    </row>
    <row r="92" spans="1:17" ht="35.1" customHeight="1" x14ac:dyDescent="0.25">
      <c r="A92" s="33" t="s">
        <v>385</v>
      </c>
      <c r="B92" s="34" t="s">
        <v>387</v>
      </c>
      <c r="C92" s="34" t="s">
        <v>76</v>
      </c>
      <c r="D92" s="90" t="s">
        <v>473</v>
      </c>
      <c r="E92" s="39" t="s">
        <v>111</v>
      </c>
      <c r="F92" s="40">
        <v>45109</v>
      </c>
      <c r="G92" s="40">
        <v>45107</v>
      </c>
      <c r="H92" s="39">
        <v>100</v>
      </c>
      <c r="I92" s="39" t="s">
        <v>121</v>
      </c>
      <c r="J92" s="124">
        <v>0</v>
      </c>
      <c r="K92" s="39" t="s">
        <v>454</v>
      </c>
      <c r="L92" s="41">
        <v>14400000</v>
      </c>
      <c r="M92" s="39" t="s">
        <v>106</v>
      </c>
      <c r="N92" s="39" t="s">
        <v>124</v>
      </c>
      <c r="O92" s="39" t="s">
        <v>1226</v>
      </c>
      <c r="P92" s="8">
        <v>0</v>
      </c>
      <c r="Q92" s="8" t="s">
        <v>1234</v>
      </c>
    </row>
    <row r="93" spans="1:17" ht="35.1" customHeight="1" x14ac:dyDescent="0.25">
      <c r="A93" s="33" t="s">
        <v>385</v>
      </c>
      <c r="B93" s="34" t="s">
        <v>387</v>
      </c>
      <c r="C93" s="34" t="s">
        <v>76</v>
      </c>
      <c r="D93" s="90" t="s">
        <v>474</v>
      </c>
      <c r="E93" s="39" t="s">
        <v>111</v>
      </c>
      <c r="F93" s="40">
        <v>45109</v>
      </c>
      <c r="G93" s="40">
        <v>45107</v>
      </c>
      <c r="H93" s="39">
        <v>100</v>
      </c>
      <c r="I93" s="39" t="s">
        <v>121</v>
      </c>
      <c r="J93" s="124">
        <v>0</v>
      </c>
      <c r="K93" s="39" t="s">
        <v>454</v>
      </c>
      <c r="L93" s="41">
        <v>14400000</v>
      </c>
      <c r="M93" s="39" t="s">
        <v>106</v>
      </c>
      <c r="N93" s="39" t="s">
        <v>124</v>
      </c>
      <c r="O93" s="39" t="s">
        <v>1220</v>
      </c>
      <c r="P93" s="8">
        <v>0</v>
      </c>
      <c r="Q93" s="8" t="s">
        <v>1225</v>
      </c>
    </row>
    <row r="94" spans="1:17" ht="35.1" customHeight="1" x14ac:dyDescent="0.25">
      <c r="A94" s="33" t="s">
        <v>385</v>
      </c>
      <c r="B94" s="34" t="s">
        <v>387</v>
      </c>
      <c r="C94" s="34" t="s">
        <v>76</v>
      </c>
      <c r="D94" s="90" t="s">
        <v>475</v>
      </c>
      <c r="E94" s="39" t="s">
        <v>111</v>
      </c>
      <c r="F94" s="40">
        <v>44959</v>
      </c>
      <c r="G94" s="40">
        <v>45107</v>
      </c>
      <c r="H94" s="39">
        <v>100</v>
      </c>
      <c r="I94" s="39" t="s">
        <v>121</v>
      </c>
      <c r="J94" s="124">
        <v>0</v>
      </c>
      <c r="K94" s="39" t="s">
        <v>454</v>
      </c>
      <c r="L94" s="41">
        <v>14400000</v>
      </c>
      <c r="M94" s="39" t="s">
        <v>106</v>
      </c>
      <c r="N94" s="39" t="s">
        <v>124</v>
      </c>
      <c r="O94" s="39" t="s">
        <v>1226</v>
      </c>
      <c r="P94" s="8">
        <v>0</v>
      </c>
      <c r="Q94" s="8" t="s">
        <v>1234</v>
      </c>
    </row>
    <row r="95" spans="1:17" ht="35.1" customHeight="1" x14ac:dyDescent="0.25">
      <c r="A95" s="33" t="s">
        <v>385</v>
      </c>
      <c r="B95" s="34" t="s">
        <v>387</v>
      </c>
      <c r="C95" s="34" t="s">
        <v>76</v>
      </c>
      <c r="D95" s="90" t="s">
        <v>476</v>
      </c>
      <c r="E95" s="39" t="s">
        <v>111</v>
      </c>
      <c r="F95" s="40">
        <v>45109</v>
      </c>
      <c r="G95" s="40">
        <v>45107</v>
      </c>
      <c r="H95" s="39">
        <v>100</v>
      </c>
      <c r="I95" s="39" t="s">
        <v>121</v>
      </c>
      <c r="J95" s="124">
        <v>0</v>
      </c>
      <c r="K95" s="39" t="s">
        <v>454</v>
      </c>
      <c r="L95" s="41">
        <v>14400000</v>
      </c>
      <c r="M95" s="39" t="s">
        <v>106</v>
      </c>
      <c r="N95" s="39" t="s">
        <v>124</v>
      </c>
      <c r="O95" s="39" t="s">
        <v>1220</v>
      </c>
      <c r="P95" s="8">
        <v>0</v>
      </c>
      <c r="Q95" s="8" t="s">
        <v>1225</v>
      </c>
    </row>
    <row r="96" spans="1:17" ht="35.1" customHeight="1" x14ac:dyDescent="0.25">
      <c r="A96" s="33" t="s">
        <v>385</v>
      </c>
      <c r="B96" s="34" t="s">
        <v>387</v>
      </c>
      <c r="C96" s="34" t="s">
        <v>76</v>
      </c>
      <c r="D96" s="90" t="s">
        <v>477</v>
      </c>
      <c r="E96" s="39" t="s">
        <v>111</v>
      </c>
      <c r="F96" s="40">
        <v>44959</v>
      </c>
      <c r="G96" s="40">
        <v>45107</v>
      </c>
      <c r="H96" s="39">
        <v>100</v>
      </c>
      <c r="I96" s="39" t="s">
        <v>121</v>
      </c>
      <c r="J96" s="124">
        <v>0</v>
      </c>
      <c r="K96" s="39" t="s">
        <v>454</v>
      </c>
      <c r="L96" s="41">
        <v>7200000</v>
      </c>
      <c r="M96" s="39" t="s">
        <v>106</v>
      </c>
      <c r="N96" s="39" t="s">
        <v>124</v>
      </c>
      <c r="O96" s="39" t="s">
        <v>1226</v>
      </c>
      <c r="P96" s="8">
        <v>0</v>
      </c>
      <c r="Q96" s="8" t="s">
        <v>1234</v>
      </c>
    </row>
    <row r="97" spans="1:17" ht="35.1" customHeight="1" x14ac:dyDescent="0.25">
      <c r="A97" s="33" t="s">
        <v>385</v>
      </c>
      <c r="B97" s="34" t="s">
        <v>387</v>
      </c>
      <c r="C97" s="34" t="s">
        <v>76</v>
      </c>
      <c r="D97" s="90" t="s">
        <v>478</v>
      </c>
      <c r="E97" s="39" t="s">
        <v>111</v>
      </c>
      <c r="F97" s="40">
        <v>44959</v>
      </c>
      <c r="G97" s="40">
        <v>45107</v>
      </c>
      <c r="H97" s="39">
        <v>100</v>
      </c>
      <c r="I97" s="39" t="s">
        <v>121</v>
      </c>
      <c r="J97" s="124">
        <v>0</v>
      </c>
      <c r="K97" s="39" t="s">
        <v>454</v>
      </c>
      <c r="L97" s="41">
        <v>6000000</v>
      </c>
      <c r="M97" s="39" t="s">
        <v>106</v>
      </c>
      <c r="N97" s="39" t="s">
        <v>124</v>
      </c>
      <c r="O97" s="39" t="s">
        <v>1226</v>
      </c>
      <c r="P97" s="8">
        <v>0</v>
      </c>
      <c r="Q97" s="8" t="s">
        <v>1234</v>
      </c>
    </row>
    <row r="98" spans="1:17" ht="35.1" customHeight="1" x14ac:dyDescent="0.25">
      <c r="A98" s="33" t="s">
        <v>385</v>
      </c>
      <c r="B98" s="34" t="s">
        <v>387</v>
      </c>
      <c r="C98" s="34" t="s">
        <v>76</v>
      </c>
      <c r="D98" s="90" t="s">
        <v>479</v>
      </c>
      <c r="E98" s="39" t="s">
        <v>111</v>
      </c>
      <c r="F98" s="40">
        <v>44959</v>
      </c>
      <c r="G98" s="40">
        <v>45107</v>
      </c>
      <c r="H98" s="39">
        <v>100</v>
      </c>
      <c r="I98" s="39" t="s">
        <v>121</v>
      </c>
      <c r="J98" s="124">
        <v>0</v>
      </c>
      <c r="K98" s="39" t="s">
        <v>454</v>
      </c>
      <c r="L98" s="41">
        <v>1000000</v>
      </c>
      <c r="M98" s="39" t="s">
        <v>106</v>
      </c>
      <c r="N98" s="39" t="s">
        <v>124</v>
      </c>
      <c r="O98" s="39" t="s">
        <v>1226</v>
      </c>
      <c r="P98" s="8">
        <v>0</v>
      </c>
      <c r="Q98" s="8" t="s">
        <v>1234</v>
      </c>
    </row>
    <row r="99" spans="1:17" ht="35.1" customHeight="1" x14ac:dyDescent="0.25">
      <c r="A99" s="33" t="s">
        <v>385</v>
      </c>
      <c r="B99" s="34" t="s">
        <v>387</v>
      </c>
      <c r="C99" s="34" t="s">
        <v>76</v>
      </c>
      <c r="D99" s="90" t="s">
        <v>480</v>
      </c>
      <c r="E99" s="39" t="s">
        <v>111</v>
      </c>
      <c r="F99" s="40">
        <v>44959</v>
      </c>
      <c r="G99" s="40">
        <v>45107</v>
      </c>
      <c r="H99" s="39">
        <v>100</v>
      </c>
      <c r="I99" s="39" t="s">
        <v>121</v>
      </c>
      <c r="J99" s="124">
        <v>0</v>
      </c>
      <c r="K99" s="39" t="s">
        <v>454</v>
      </c>
      <c r="L99" s="41">
        <v>1500000</v>
      </c>
      <c r="M99" s="39" t="s">
        <v>106</v>
      </c>
      <c r="N99" s="39" t="s">
        <v>124</v>
      </c>
      <c r="O99" s="39" t="s">
        <v>1226</v>
      </c>
      <c r="P99" s="8">
        <v>0</v>
      </c>
      <c r="Q99" s="8" t="s">
        <v>1234</v>
      </c>
    </row>
    <row r="100" spans="1:17" ht="35.1" customHeight="1" x14ac:dyDescent="0.25">
      <c r="A100" s="33" t="s">
        <v>385</v>
      </c>
      <c r="B100" s="34" t="s">
        <v>387</v>
      </c>
      <c r="C100" s="34" t="s">
        <v>76</v>
      </c>
      <c r="D100" s="90" t="s">
        <v>481</v>
      </c>
      <c r="E100" s="39" t="s">
        <v>111</v>
      </c>
      <c r="F100" s="40">
        <v>44959</v>
      </c>
      <c r="G100" s="40">
        <v>45107</v>
      </c>
      <c r="H100" s="39">
        <v>100</v>
      </c>
      <c r="I100" s="39" t="s">
        <v>121</v>
      </c>
      <c r="J100" s="124">
        <v>0</v>
      </c>
      <c r="K100" s="39" t="s">
        <v>454</v>
      </c>
      <c r="L100" s="41">
        <v>2000000</v>
      </c>
      <c r="M100" s="39" t="s">
        <v>106</v>
      </c>
      <c r="N100" s="39" t="s">
        <v>124</v>
      </c>
      <c r="O100" s="39" t="s">
        <v>1226</v>
      </c>
      <c r="P100" s="8">
        <v>0</v>
      </c>
      <c r="Q100" s="8" t="s">
        <v>1234</v>
      </c>
    </row>
    <row r="101" spans="1:17" ht="35.1" customHeight="1" x14ac:dyDescent="0.25">
      <c r="A101" s="33" t="s">
        <v>385</v>
      </c>
      <c r="B101" s="34" t="s">
        <v>387</v>
      </c>
      <c r="C101" s="34" t="s">
        <v>76</v>
      </c>
      <c r="D101" s="90" t="s">
        <v>482</v>
      </c>
      <c r="E101" s="39" t="s">
        <v>111</v>
      </c>
      <c r="F101" s="40">
        <v>44959</v>
      </c>
      <c r="G101" s="40">
        <v>45107</v>
      </c>
      <c r="H101" s="39">
        <v>100</v>
      </c>
      <c r="I101" s="39" t="s">
        <v>121</v>
      </c>
      <c r="J101" s="124">
        <v>0</v>
      </c>
      <c r="K101" s="39" t="s">
        <v>454</v>
      </c>
      <c r="L101" s="41">
        <v>2500000</v>
      </c>
      <c r="M101" s="39" t="s">
        <v>106</v>
      </c>
      <c r="N101" s="39" t="s">
        <v>124</v>
      </c>
      <c r="O101" s="39" t="s">
        <v>1226</v>
      </c>
      <c r="P101" s="8">
        <v>0</v>
      </c>
      <c r="Q101" s="8" t="s">
        <v>1234</v>
      </c>
    </row>
    <row r="102" spans="1:17" ht="35.1" customHeight="1" x14ac:dyDescent="0.25">
      <c r="A102" s="33" t="s">
        <v>385</v>
      </c>
      <c r="B102" s="34" t="s">
        <v>387</v>
      </c>
      <c r="C102" s="34" t="s">
        <v>76</v>
      </c>
      <c r="D102" s="90" t="s">
        <v>483</v>
      </c>
      <c r="E102" s="39" t="s">
        <v>111</v>
      </c>
      <c r="F102" s="40">
        <v>44959</v>
      </c>
      <c r="G102" s="40">
        <v>45107</v>
      </c>
      <c r="H102" s="39">
        <v>100</v>
      </c>
      <c r="I102" s="39" t="s">
        <v>121</v>
      </c>
      <c r="J102" s="124">
        <v>0</v>
      </c>
      <c r="K102" s="39" t="s">
        <v>454</v>
      </c>
      <c r="L102" s="41">
        <v>3000000</v>
      </c>
      <c r="M102" s="39" t="s">
        <v>106</v>
      </c>
      <c r="N102" s="39" t="s">
        <v>124</v>
      </c>
      <c r="O102" s="39" t="s">
        <v>1227</v>
      </c>
      <c r="P102" s="8">
        <v>0</v>
      </c>
      <c r="Q102" s="8" t="s">
        <v>1234</v>
      </c>
    </row>
    <row r="103" spans="1:17" ht="35.1" customHeight="1" x14ac:dyDescent="0.25">
      <c r="A103" s="33" t="s">
        <v>385</v>
      </c>
      <c r="B103" s="34" t="s">
        <v>387</v>
      </c>
      <c r="C103" s="34" t="s">
        <v>76</v>
      </c>
      <c r="D103" s="90" t="s">
        <v>484</v>
      </c>
      <c r="E103" s="39" t="s">
        <v>111</v>
      </c>
      <c r="F103" s="40">
        <v>44959</v>
      </c>
      <c r="G103" s="40">
        <v>45107</v>
      </c>
      <c r="H103" s="39">
        <v>100</v>
      </c>
      <c r="I103" s="39" t="s">
        <v>121</v>
      </c>
      <c r="J103" s="124">
        <v>0</v>
      </c>
      <c r="K103" s="39" t="s">
        <v>454</v>
      </c>
      <c r="L103" s="41">
        <v>1000000</v>
      </c>
      <c r="M103" s="39" t="s">
        <v>106</v>
      </c>
      <c r="N103" s="39" t="s">
        <v>124</v>
      </c>
      <c r="O103" s="39" t="s">
        <v>1226</v>
      </c>
      <c r="P103" s="8">
        <v>0</v>
      </c>
      <c r="Q103" s="8" t="s">
        <v>1234</v>
      </c>
    </row>
    <row r="104" spans="1:17" ht="35.1" customHeight="1" x14ac:dyDescent="0.25">
      <c r="A104" s="33" t="s">
        <v>385</v>
      </c>
      <c r="B104" s="34" t="s">
        <v>387</v>
      </c>
      <c r="C104" s="34" t="s">
        <v>76</v>
      </c>
      <c r="D104" s="90" t="s">
        <v>485</v>
      </c>
      <c r="E104" s="39" t="s">
        <v>111</v>
      </c>
      <c r="F104" s="40">
        <v>44959</v>
      </c>
      <c r="G104" s="40">
        <v>45107</v>
      </c>
      <c r="H104" s="39">
        <v>100</v>
      </c>
      <c r="I104" s="39" t="s">
        <v>121</v>
      </c>
      <c r="J104" s="124">
        <v>0</v>
      </c>
      <c r="K104" s="39" t="s">
        <v>454</v>
      </c>
      <c r="L104" s="41">
        <v>1500000</v>
      </c>
      <c r="M104" s="39" t="s">
        <v>106</v>
      </c>
      <c r="N104" s="39" t="s">
        <v>124</v>
      </c>
      <c r="O104" s="39" t="s">
        <v>1226</v>
      </c>
      <c r="P104" s="8">
        <v>0</v>
      </c>
      <c r="Q104" s="8" t="s">
        <v>1234</v>
      </c>
    </row>
    <row r="105" spans="1:17" ht="35.1" customHeight="1" x14ac:dyDescent="0.25">
      <c r="A105" s="33" t="s">
        <v>385</v>
      </c>
      <c r="B105" s="34" t="s">
        <v>387</v>
      </c>
      <c r="C105" s="34" t="s">
        <v>76</v>
      </c>
      <c r="D105" s="90" t="s">
        <v>486</v>
      </c>
      <c r="E105" s="39" t="s">
        <v>111</v>
      </c>
      <c r="F105" s="40">
        <v>44959</v>
      </c>
      <c r="G105" s="40">
        <v>45107</v>
      </c>
      <c r="H105" s="39">
        <v>100</v>
      </c>
      <c r="I105" s="39" t="s">
        <v>121</v>
      </c>
      <c r="J105" s="124">
        <v>0</v>
      </c>
      <c r="K105" s="39" t="s">
        <v>454</v>
      </c>
      <c r="L105" s="41">
        <v>2000000</v>
      </c>
      <c r="M105" s="39" t="s">
        <v>106</v>
      </c>
      <c r="N105" s="39" t="s">
        <v>124</v>
      </c>
      <c r="O105" s="39" t="s">
        <v>1226</v>
      </c>
      <c r="P105" s="8">
        <v>0</v>
      </c>
      <c r="Q105" s="8" t="s">
        <v>1234</v>
      </c>
    </row>
    <row r="106" spans="1:17" ht="35.1" customHeight="1" x14ac:dyDescent="0.25">
      <c r="A106" s="33" t="s">
        <v>385</v>
      </c>
      <c r="B106" s="34" t="s">
        <v>387</v>
      </c>
      <c r="C106" s="34" t="s">
        <v>76</v>
      </c>
      <c r="D106" s="90" t="s">
        <v>482</v>
      </c>
      <c r="E106" s="39" t="s">
        <v>111</v>
      </c>
      <c r="F106" s="40">
        <v>44959</v>
      </c>
      <c r="G106" s="40">
        <v>45107</v>
      </c>
      <c r="H106" s="39">
        <v>100</v>
      </c>
      <c r="I106" s="39" t="s">
        <v>121</v>
      </c>
      <c r="J106" s="124">
        <v>0</v>
      </c>
      <c r="K106" s="39" t="s">
        <v>454</v>
      </c>
      <c r="L106" s="41">
        <v>2500000</v>
      </c>
      <c r="M106" s="39" t="s">
        <v>106</v>
      </c>
      <c r="N106" s="39" t="s">
        <v>124</v>
      </c>
      <c r="O106" s="39" t="s">
        <v>1226</v>
      </c>
      <c r="P106" s="8">
        <v>0</v>
      </c>
      <c r="Q106" s="8" t="s">
        <v>1234</v>
      </c>
    </row>
    <row r="107" spans="1:17" ht="35.1" customHeight="1" x14ac:dyDescent="0.25">
      <c r="A107" s="33" t="s">
        <v>385</v>
      </c>
      <c r="B107" s="34" t="s">
        <v>387</v>
      </c>
      <c r="C107" s="34" t="s">
        <v>76</v>
      </c>
      <c r="D107" s="90" t="s">
        <v>487</v>
      </c>
      <c r="E107" s="39" t="s">
        <v>111</v>
      </c>
      <c r="F107" s="40">
        <v>44959</v>
      </c>
      <c r="G107" s="40">
        <v>45107</v>
      </c>
      <c r="H107" s="39">
        <v>100</v>
      </c>
      <c r="I107" s="39" t="s">
        <v>121</v>
      </c>
      <c r="J107" s="124">
        <v>0</v>
      </c>
      <c r="K107" s="39" t="s">
        <v>454</v>
      </c>
      <c r="L107" s="41">
        <v>3000000</v>
      </c>
      <c r="M107" s="39" t="s">
        <v>106</v>
      </c>
      <c r="N107" s="39" t="s">
        <v>124</v>
      </c>
      <c r="O107" s="39" t="s">
        <v>1226</v>
      </c>
      <c r="P107" s="8">
        <v>0</v>
      </c>
      <c r="Q107" s="8" t="s">
        <v>1234</v>
      </c>
    </row>
    <row r="108" spans="1:17" s="104" customFormat="1" ht="35.1" customHeight="1" x14ac:dyDescent="0.25">
      <c r="A108" s="97" t="s">
        <v>385</v>
      </c>
      <c r="B108" s="98" t="s">
        <v>388</v>
      </c>
      <c r="C108" s="98" t="s">
        <v>77</v>
      </c>
      <c r="D108" s="90" t="s">
        <v>688</v>
      </c>
      <c r="E108" s="39" t="s">
        <v>111</v>
      </c>
      <c r="F108" s="40">
        <v>44959</v>
      </c>
      <c r="G108" s="40">
        <v>45290</v>
      </c>
      <c r="H108" s="39">
        <v>70</v>
      </c>
      <c r="I108" s="39" t="s">
        <v>121</v>
      </c>
      <c r="J108" s="159">
        <v>5</v>
      </c>
      <c r="K108" s="39" t="s">
        <v>454</v>
      </c>
      <c r="L108" s="41">
        <v>0</v>
      </c>
      <c r="M108" s="39" t="s">
        <v>106</v>
      </c>
      <c r="N108" s="39" t="s">
        <v>1243</v>
      </c>
      <c r="O108" s="39" t="s">
        <v>1189</v>
      </c>
      <c r="P108" s="104">
        <v>1</v>
      </c>
    </row>
    <row r="109" spans="1:17" ht="35.1" customHeight="1" x14ac:dyDescent="0.25">
      <c r="A109" s="33" t="s">
        <v>385</v>
      </c>
      <c r="B109" s="34" t="s">
        <v>389</v>
      </c>
      <c r="C109" s="34" t="s">
        <v>78</v>
      </c>
      <c r="D109" s="85" t="s">
        <v>633</v>
      </c>
      <c r="E109" s="39" t="s">
        <v>111</v>
      </c>
      <c r="F109" s="40">
        <v>44959</v>
      </c>
      <c r="G109" s="40">
        <v>45290</v>
      </c>
      <c r="H109" s="39">
        <v>100</v>
      </c>
      <c r="I109" s="39" t="s">
        <v>121</v>
      </c>
      <c r="J109" s="159">
        <v>25</v>
      </c>
      <c r="K109" s="39" t="s">
        <v>598</v>
      </c>
      <c r="L109" s="41">
        <v>0</v>
      </c>
      <c r="M109" s="39" t="s">
        <v>106</v>
      </c>
      <c r="N109" s="39" t="s">
        <v>1243</v>
      </c>
      <c r="O109" s="39" t="s">
        <v>1228</v>
      </c>
      <c r="P109" s="8">
        <v>1</v>
      </c>
    </row>
    <row r="110" spans="1:17" ht="35.1" customHeight="1" x14ac:dyDescent="0.25">
      <c r="A110" s="33" t="s">
        <v>390</v>
      </c>
      <c r="B110" s="34" t="s">
        <v>391</v>
      </c>
      <c r="C110" s="34" t="s">
        <v>79</v>
      </c>
      <c r="D110" s="85" t="s">
        <v>634</v>
      </c>
      <c r="E110" s="39" t="s">
        <v>111</v>
      </c>
      <c r="F110" s="40">
        <v>44959</v>
      </c>
      <c r="G110" s="40">
        <v>45290</v>
      </c>
      <c r="H110" s="39">
        <v>75</v>
      </c>
      <c r="I110" s="39" t="s">
        <v>121</v>
      </c>
      <c r="J110" s="159">
        <v>0</v>
      </c>
      <c r="K110" s="39" t="s">
        <v>598</v>
      </c>
      <c r="L110" s="41">
        <v>0</v>
      </c>
      <c r="M110" s="39" t="s">
        <v>106</v>
      </c>
      <c r="N110" s="39" t="s">
        <v>1243</v>
      </c>
      <c r="O110" s="39" t="s">
        <v>1190</v>
      </c>
      <c r="P110" s="8">
        <v>1</v>
      </c>
    </row>
    <row r="111" spans="1:17" ht="35.1" customHeight="1" x14ac:dyDescent="0.25">
      <c r="A111" s="33" t="s">
        <v>390</v>
      </c>
      <c r="B111" s="34" t="s">
        <v>391</v>
      </c>
      <c r="C111" s="45" t="s">
        <v>284</v>
      </c>
      <c r="D111" s="91" t="s">
        <v>273</v>
      </c>
      <c r="E111" s="39" t="s">
        <v>272</v>
      </c>
      <c r="F111" s="40">
        <v>44959</v>
      </c>
      <c r="G111" s="40">
        <v>45290</v>
      </c>
      <c r="H111" s="39">
        <v>100</v>
      </c>
      <c r="I111" s="39" t="s">
        <v>121</v>
      </c>
      <c r="J111" s="159">
        <v>0</v>
      </c>
      <c r="K111" s="45" t="s">
        <v>285</v>
      </c>
      <c r="L111" s="41">
        <v>20000000</v>
      </c>
      <c r="M111" s="39" t="s">
        <v>106</v>
      </c>
      <c r="N111" s="39" t="s">
        <v>1243</v>
      </c>
      <c r="O111" s="39" t="s">
        <v>1191</v>
      </c>
      <c r="P111" s="8">
        <v>1</v>
      </c>
    </row>
    <row r="112" spans="1:17" ht="35.1" customHeight="1" x14ac:dyDescent="0.25">
      <c r="A112" s="33" t="s">
        <v>390</v>
      </c>
      <c r="B112" s="34" t="s">
        <v>392</v>
      </c>
      <c r="C112" s="34" t="s">
        <v>80</v>
      </c>
      <c r="D112" s="149" t="s">
        <v>635</v>
      </c>
      <c r="E112" s="132" t="s">
        <v>111</v>
      </c>
      <c r="F112" s="147">
        <v>44959</v>
      </c>
      <c r="G112" s="147">
        <v>45290</v>
      </c>
      <c r="H112" s="132">
        <v>75</v>
      </c>
      <c r="I112" s="132" t="s">
        <v>121</v>
      </c>
      <c r="J112" s="161">
        <v>15</v>
      </c>
      <c r="K112" s="132" t="s">
        <v>454</v>
      </c>
      <c r="L112" s="148">
        <v>0</v>
      </c>
      <c r="M112" s="39" t="s">
        <v>106</v>
      </c>
      <c r="N112" s="39" t="s">
        <v>1243</v>
      </c>
      <c r="O112" s="39" t="s">
        <v>1229</v>
      </c>
      <c r="P112" s="8">
        <v>1</v>
      </c>
    </row>
    <row r="113" spans="1:15" ht="139.5" customHeight="1" x14ac:dyDescent="0.25">
      <c r="A113" s="135" t="s">
        <v>1236</v>
      </c>
      <c r="B113" s="275" t="s">
        <v>1235</v>
      </c>
      <c r="C113" s="276"/>
      <c r="D113" s="150" t="s">
        <v>1239</v>
      </c>
      <c r="E113" s="12"/>
      <c r="F113" s="12"/>
      <c r="G113" s="12"/>
      <c r="H113" s="12"/>
      <c r="I113" s="12"/>
      <c r="J113" s="134">
        <f>AVERAGE(J4:J17,J19:J53,J55,J57:J61,J63:J78,J84,J108:J112)</f>
        <v>26.753246753246753</v>
      </c>
      <c r="K113" s="12"/>
      <c r="L113" s="12"/>
      <c r="M113" s="131"/>
      <c r="N113" s="5"/>
      <c r="O113" s="133" t="s">
        <v>1250</v>
      </c>
    </row>
    <row r="114" spans="1:15" ht="35.1" customHeight="1" x14ac:dyDescent="0.25">
      <c r="A114" s="99"/>
      <c r="B114" s="95"/>
      <c r="C114" s="95"/>
      <c r="E114" s="101"/>
      <c r="F114" s="102"/>
      <c r="G114" s="102"/>
      <c r="H114" s="101"/>
      <c r="I114" s="101"/>
      <c r="J114" s="162"/>
      <c r="K114" s="101"/>
      <c r="L114" s="103"/>
      <c r="M114" s="101"/>
      <c r="N114" s="101"/>
      <c r="O114" s="101"/>
    </row>
    <row r="115" spans="1:15" ht="35.1" customHeight="1" x14ac:dyDescent="0.25">
      <c r="A115" s="99"/>
      <c r="B115" s="95"/>
      <c r="C115" s="95"/>
      <c r="E115" s="101"/>
      <c r="F115" s="102"/>
      <c r="G115" s="102"/>
      <c r="H115" s="101"/>
      <c r="I115" s="101"/>
      <c r="J115" s="162"/>
      <c r="K115" s="101"/>
      <c r="L115" s="103"/>
      <c r="M115" s="101"/>
      <c r="N115" s="101"/>
      <c r="O115" s="101"/>
    </row>
    <row r="116" spans="1:15" ht="35.1" customHeight="1" x14ac:dyDescent="0.25">
      <c r="A116" s="99"/>
      <c r="B116" s="95"/>
      <c r="C116" s="95"/>
      <c r="D116" s="100"/>
      <c r="E116" s="101"/>
      <c r="F116" s="102"/>
      <c r="G116" s="102"/>
      <c r="H116" s="101"/>
      <c r="I116" s="101"/>
      <c r="J116" s="162"/>
      <c r="K116" s="101"/>
      <c r="L116" s="103"/>
      <c r="M116" s="101"/>
      <c r="N116" s="101"/>
      <c r="O116" s="101"/>
    </row>
    <row r="117" spans="1:15" ht="35.1" customHeight="1" thickBot="1" x14ac:dyDescent="0.3">
      <c r="A117" s="9"/>
      <c r="B117" s="9"/>
      <c r="C117" s="9"/>
    </row>
    <row r="118" spans="1:15" ht="35.1" customHeight="1" thickBot="1" x14ac:dyDescent="0.3">
      <c r="A118" s="58" t="s">
        <v>639</v>
      </c>
      <c r="B118" s="59" t="s">
        <v>640</v>
      </c>
      <c r="C118" s="60" t="s">
        <v>641</v>
      </c>
      <c r="D118" s="61" t="s">
        <v>642</v>
      </c>
      <c r="E118" s="60" t="s">
        <v>643</v>
      </c>
      <c r="F118" s="61">
        <v>1</v>
      </c>
    </row>
  </sheetData>
  <autoFilter ref="A3:Q113"/>
  <mergeCells count="5">
    <mergeCell ref="A1:B1"/>
    <mergeCell ref="D1:O1"/>
    <mergeCell ref="A4:A5"/>
    <mergeCell ref="A6:A8"/>
    <mergeCell ref="B113:C113"/>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57"/>
  <sheetViews>
    <sheetView zoomScale="80" zoomScaleNormal="80" workbookViewId="0">
      <pane ySplit="2" topLeftCell="A37" activePane="bottomLeft" state="frozen"/>
      <selection pane="bottomLeft" activeCell="A41" sqref="A41"/>
    </sheetView>
  </sheetViews>
  <sheetFormatPr baseColWidth="10" defaultRowHeight="35.1" customHeight="1" x14ac:dyDescent="0.25"/>
  <cols>
    <col min="1" max="1" width="13.7109375" customWidth="1"/>
    <col min="2" max="2" width="27.28515625" customWidth="1"/>
    <col min="3" max="3" width="9.140625" customWidth="1"/>
    <col min="4" max="4" width="26.42578125" style="1" customWidth="1"/>
    <col min="5" max="5" width="8.28515625" customWidth="1"/>
    <col min="6" max="6" width="13.5703125" customWidth="1"/>
    <col min="7" max="7" width="14.7109375" customWidth="1"/>
    <col min="8" max="8" width="6" style="160" customWidth="1"/>
    <col min="9" max="9" width="6" customWidth="1"/>
    <col min="10" max="10" width="9.5703125" style="160" customWidth="1"/>
    <col min="11" max="11" width="11.42578125" style="1"/>
    <col min="12" max="12" width="10.7109375" style="37" customWidth="1"/>
    <col min="13" max="13" width="9.5703125" customWidth="1"/>
    <col min="14" max="14" width="11.42578125" customWidth="1"/>
    <col min="15" max="15" width="62.42578125" customWidth="1"/>
    <col min="16" max="16" width="5.28515625" style="120" hidden="1" customWidth="1"/>
    <col min="17" max="17" width="10.7109375" hidden="1" customWidth="1"/>
  </cols>
  <sheetData>
    <row r="1" spans="1:16" s="4" customFormat="1" ht="43.5" customHeight="1" x14ac:dyDescent="0.25">
      <c r="A1" s="274"/>
      <c r="B1" s="274"/>
      <c r="C1" s="3"/>
      <c r="D1" s="269" t="s">
        <v>219</v>
      </c>
      <c r="E1" s="269"/>
      <c r="F1" s="269"/>
      <c r="G1" s="269"/>
      <c r="H1" s="270"/>
      <c r="I1" s="269"/>
      <c r="J1" s="270"/>
      <c r="K1" s="269"/>
      <c r="L1" s="269"/>
      <c r="M1" s="269"/>
      <c r="N1" s="269"/>
      <c r="O1" s="271"/>
      <c r="P1" s="122"/>
    </row>
    <row r="2" spans="1:16" s="4" customFormat="1" ht="35.1" customHeight="1" x14ac:dyDescent="0.25">
      <c r="A2" s="11" t="s">
        <v>0</v>
      </c>
      <c r="B2" s="11" t="s">
        <v>1</v>
      </c>
      <c r="C2" s="11" t="s">
        <v>12</v>
      </c>
      <c r="D2" s="5" t="s">
        <v>2</v>
      </c>
      <c r="E2" s="5" t="s">
        <v>19</v>
      </c>
      <c r="F2" s="5" t="s">
        <v>3</v>
      </c>
      <c r="G2" s="5" t="s">
        <v>4</v>
      </c>
      <c r="H2" s="155" t="s">
        <v>5</v>
      </c>
      <c r="I2" s="5" t="s">
        <v>6</v>
      </c>
      <c r="J2" s="155" t="s">
        <v>7</v>
      </c>
      <c r="K2" s="5" t="s">
        <v>8</v>
      </c>
      <c r="L2" s="16" t="s">
        <v>9</v>
      </c>
      <c r="M2" s="5" t="s">
        <v>165</v>
      </c>
      <c r="N2" s="5" t="s">
        <v>11</v>
      </c>
      <c r="O2" s="5" t="s">
        <v>740</v>
      </c>
      <c r="P2" s="122" t="s">
        <v>1233</v>
      </c>
    </row>
    <row r="3" spans="1:16" s="4" customFormat="1" ht="6.75" customHeight="1" x14ac:dyDescent="0.25">
      <c r="A3" s="12"/>
      <c r="B3" s="12"/>
      <c r="C3" s="12"/>
      <c r="D3" s="12"/>
      <c r="E3" s="12"/>
      <c r="F3" s="12"/>
      <c r="G3" s="12"/>
      <c r="H3" s="156"/>
      <c r="I3" s="12"/>
      <c r="J3" s="156"/>
      <c r="K3" s="12"/>
      <c r="L3" s="17"/>
      <c r="M3" s="12"/>
      <c r="N3" s="12"/>
      <c r="O3" s="12"/>
      <c r="P3" s="122"/>
    </row>
    <row r="4" spans="1:16" ht="35.1" customHeight="1" x14ac:dyDescent="0.25">
      <c r="A4" s="34" t="s">
        <v>393</v>
      </c>
      <c r="B4" s="34" t="s">
        <v>394</v>
      </c>
      <c r="C4" s="34" t="s">
        <v>81</v>
      </c>
      <c r="D4" s="75" t="s">
        <v>603</v>
      </c>
      <c r="E4" s="34" t="s">
        <v>101</v>
      </c>
      <c r="F4" s="31">
        <v>45048</v>
      </c>
      <c r="G4" s="31">
        <v>45290</v>
      </c>
      <c r="H4" s="125">
        <v>90</v>
      </c>
      <c r="I4" s="34" t="s">
        <v>121</v>
      </c>
      <c r="J4" s="125">
        <v>25</v>
      </c>
      <c r="K4" s="138" t="s">
        <v>1231</v>
      </c>
      <c r="L4" s="32">
        <v>0</v>
      </c>
      <c r="M4" s="34" t="s">
        <v>106</v>
      </c>
      <c r="N4" s="34" t="s">
        <v>1243</v>
      </c>
      <c r="O4" s="34" t="s">
        <v>1246</v>
      </c>
      <c r="P4" s="126">
        <v>1</v>
      </c>
    </row>
    <row r="5" spans="1:16" ht="35.1" customHeight="1" x14ac:dyDescent="0.25">
      <c r="A5" s="34" t="s">
        <v>393</v>
      </c>
      <c r="B5" s="34" t="s">
        <v>394</v>
      </c>
      <c r="C5" s="34" t="s">
        <v>81</v>
      </c>
      <c r="D5" s="75" t="s">
        <v>176</v>
      </c>
      <c r="E5" s="34" t="s">
        <v>101</v>
      </c>
      <c r="F5" s="31">
        <v>45048</v>
      </c>
      <c r="G5" s="31">
        <v>45290</v>
      </c>
      <c r="H5" s="34">
        <v>100</v>
      </c>
      <c r="I5" s="34" t="s">
        <v>121</v>
      </c>
      <c r="J5" s="145">
        <v>0</v>
      </c>
      <c r="K5" s="138" t="s">
        <v>179</v>
      </c>
      <c r="L5" s="32">
        <v>12000000</v>
      </c>
      <c r="M5" s="34" t="s">
        <v>106</v>
      </c>
      <c r="N5" s="116" t="s">
        <v>1243</v>
      </c>
      <c r="O5" s="34" t="s">
        <v>826</v>
      </c>
      <c r="P5" s="120">
        <v>0</v>
      </c>
    </row>
    <row r="6" spans="1:16" ht="35.1" customHeight="1" x14ac:dyDescent="0.25">
      <c r="A6" s="34" t="s">
        <v>393</v>
      </c>
      <c r="B6" s="34" t="s">
        <v>394</v>
      </c>
      <c r="C6" s="34" t="s">
        <v>81</v>
      </c>
      <c r="D6" s="75" t="s">
        <v>177</v>
      </c>
      <c r="E6" s="34" t="s">
        <v>101</v>
      </c>
      <c r="F6" s="31">
        <v>45048</v>
      </c>
      <c r="G6" s="31">
        <v>45290</v>
      </c>
      <c r="H6" s="34">
        <v>100</v>
      </c>
      <c r="I6" s="34" t="s">
        <v>121</v>
      </c>
      <c r="J6" s="145">
        <v>30</v>
      </c>
      <c r="K6" s="138" t="s">
        <v>180</v>
      </c>
      <c r="L6" s="32">
        <v>14400000</v>
      </c>
      <c r="M6" s="34" t="s">
        <v>106</v>
      </c>
      <c r="N6" s="116" t="s">
        <v>1243</v>
      </c>
      <c r="O6" s="34" t="s">
        <v>827</v>
      </c>
      <c r="P6" s="120">
        <v>0</v>
      </c>
    </row>
    <row r="7" spans="1:16" ht="35.1" customHeight="1" x14ac:dyDescent="0.25">
      <c r="A7" s="34" t="s">
        <v>393</v>
      </c>
      <c r="B7" s="34" t="s">
        <v>394</v>
      </c>
      <c r="C7" s="34" t="s">
        <v>172</v>
      </c>
      <c r="D7" s="75" t="s">
        <v>828</v>
      </c>
      <c r="E7" s="34" t="s">
        <v>101</v>
      </c>
      <c r="F7" s="31">
        <v>45048</v>
      </c>
      <c r="G7" s="31">
        <v>45290</v>
      </c>
      <c r="H7" s="34">
        <v>100</v>
      </c>
      <c r="I7" s="34" t="s">
        <v>121</v>
      </c>
      <c r="J7" s="145">
        <v>5</v>
      </c>
      <c r="K7" s="138" t="s">
        <v>181</v>
      </c>
      <c r="L7" s="32">
        <v>20000000</v>
      </c>
      <c r="M7" s="34" t="s">
        <v>106</v>
      </c>
      <c r="N7" s="116" t="s">
        <v>1243</v>
      </c>
      <c r="O7" s="34" t="s">
        <v>829</v>
      </c>
      <c r="P7" s="120">
        <v>0</v>
      </c>
    </row>
    <row r="8" spans="1:16" ht="35.1" customHeight="1" x14ac:dyDescent="0.25">
      <c r="A8" s="34" t="s">
        <v>393</v>
      </c>
      <c r="B8" s="34" t="s">
        <v>394</v>
      </c>
      <c r="C8" s="34" t="s">
        <v>173</v>
      </c>
      <c r="D8" s="75" t="s">
        <v>178</v>
      </c>
      <c r="E8" s="34" t="s">
        <v>101</v>
      </c>
      <c r="F8" s="31">
        <v>45048</v>
      </c>
      <c r="G8" s="31">
        <v>45290</v>
      </c>
      <c r="H8" s="34">
        <v>100</v>
      </c>
      <c r="I8" s="34" t="s">
        <v>121</v>
      </c>
      <c r="J8" s="145">
        <v>15</v>
      </c>
      <c r="K8" s="139" t="s">
        <v>182</v>
      </c>
      <c r="L8" s="32">
        <v>3000000</v>
      </c>
      <c r="M8" s="34" t="s">
        <v>106</v>
      </c>
      <c r="N8" s="116" t="s">
        <v>1243</v>
      </c>
      <c r="O8" s="34" t="s">
        <v>830</v>
      </c>
      <c r="P8" s="120">
        <v>0</v>
      </c>
    </row>
    <row r="9" spans="1:16" ht="35.1" customHeight="1" x14ac:dyDescent="0.25">
      <c r="A9" s="34" t="s">
        <v>393</v>
      </c>
      <c r="B9" s="34" t="s">
        <v>394</v>
      </c>
      <c r="C9" s="34" t="s">
        <v>174</v>
      </c>
      <c r="D9" s="75" t="s">
        <v>831</v>
      </c>
      <c r="E9" s="34" t="s">
        <v>101</v>
      </c>
      <c r="F9" s="31">
        <v>45048</v>
      </c>
      <c r="G9" s="31">
        <v>45290</v>
      </c>
      <c r="H9" s="34">
        <v>100</v>
      </c>
      <c r="I9" s="34" t="s">
        <v>121</v>
      </c>
      <c r="J9" s="145">
        <v>10</v>
      </c>
      <c r="K9" s="138" t="s">
        <v>183</v>
      </c>
      <c r="L9" s="32">
        <v>7000000</v>
      </c>
      <c r="M9" s="34" t="s">
        <v>106</v>
      </c>
      <c r="N9" s="116" t="s">
        <v>1243</v>
      </c>
      <c r="O9" s="34" t="s">
        <v>833</v>
      </c>
      <c r="P9" s="120">
        <v>0</v>
      </c>
    </row>
    <row r="10" spans="1:16" ht="35.1" customHeight="1" x14ac:dyDescent="0.25">
      <c r="A10" s="34" t="s">
        <v>393</v>
      </c>
      <c r="B10" s="34" t="s">
        <v>394</v>
      </c>
      <c r="C10" s="34" t="s">
        <v>175</v>
      </c>
      <c r="D10" s="75" t="s">
        <v>832</v>
      </c>
      <c r="E10" s="34" t="s">
        <v>101</v>
      </c>
      <c r="F10" s="31">
        <v>45048</v>
      </c>
      <c r="G10" s="31">
        <v>45290</v>
      </c>
      <c r="H10" s="34">
        <v>100</v>
      </c>
      <c r="I10" s="34" t="s">
        <v>121</v>
      </c>
      <c r="J10" s="145">
        <v>0</v>
      </c>
      <c r="K10" s="138" t="s">
        <v>175</v>
      </c>
      <c r="L10" s="32">
        <v>25000000</v>
      </c>
      <c r="M10" s="34" t="s">
        <v>106</v>
      </c>
      <c r="N10" s="116" t="s">
        <v>1243</v>
      </c>
      <c r="O10" s="34" t="s">
        <v>834</v>
      </c>
      <c r="P10" s="120">
        <v>0</v>
      </c>
    </row>
    <row r="11" spans="1:16" ht="35.1" customHeight="1" x14ac:dyDescent="0.25">
      <c r="A11" s="34" t="s">
        <v>395</v>
      </c>
      <c r="B11" s="34" t="s">
        <v>396</v>
      </c>
      <c r="C11" s="34" t="s">
        <v>82</v>
      </c>
      <c r="D11" s="75" t="s">
        <v>675</v>
      </c>
      <c r="E11" s="34" t="s">
        <v>100</v>
      </c>
      <c r="F11" s="31">
        <v>45048</v>
      </c>
      <c r="G11" s="31">
        <v>45290</v>
      </c>
      <c r="H11" s="125">
        <v>75</v>
      </c>
      <c r="I11" s="34" t="s">
        <v>121</v>
      </c>
      <c r="J11" s="164">
        <v>25</v>
      </c>
      <c r="K11" s="138" t="s">
        <v>598</v>
      </c>
      <c r="L11" s="32">
        <v>0</v>
      </c>
      <c r="M11" s="34" t="s">
        <v>106</v>
      </c>
      <c r="N11" s="116" t="s">
        <v>1243</v>
      </c>
      <c r="O11" s="34" t="s">
        <v>1192</v>
      </c>
      <c r="P11" s="120">
        <v>1</v>
      </c>
    </row>
    <row r="12" spans="1:16" ht="35.1" customHeight="1" x14ac:dyDescent="0.25">
      <c r="A12" s="63" t="s">
        <v>395</v>
      </c>
      <c r="B12" s="63" t="s">
        <v>396</v>
      </c>
      <c r="C12" s="63" t="s">
        <v>684</v>
      </c>
      <c r="D12" s="75" t="s">
        <v>676</v>
      </c>
      <c r="E12" s="65" t="s">
        <v>100</v>
      </c>
      <c r="F12" s="31">
        <v>45048</v>
      </c>
      <c r="G12" s="31">
        <v>45290</v>
      </c>
      <c r="H12" s="65">
        <v>100</v>
      </c>
      <c r="I12" s="65" t="s">
        <v>121</v>
      </c>
      <c r="J12" s="145">
        <v>25</v>
      </c>
      <c r="K12" s="67" t="s">
        <v>685</v>
      </c>
      <c r="L12" s="32">
        <v>0</v>
      </c>
      <c r="M12" s="65" t="s">
        <v>106</v>
      </c>
      <c r="N12" s="116" t="s">
        <v>1243</v>
      </c>
      <c r="O12" s="65" t="s">
        <v>937</v>
      </c>
      <c r="P12" s="120">
        <v>0</v>
      </c>
    </row>
    <row r="13" spans="1:16" ht="80.25" customHeight="1" x14ac:dyDescent="0.25">
      <c r="A13" s="63" t="s">
        <v>395</v>
      </c>
      <c r="B13" s="63" t="s">
        <v>396</v>
      </c>
      <c r="C13" s="65" t="s">
        <v>684</v>
      </c>
      <c r="D13" s="75" t="s">
        <v>677</v>
      </c>
      <c r="E13" s="65" t="s">
        <v>100</v>
      </c>
      <c r="F13" s="31">
        <v>45048</v>
      </c>
      <c r="G13" s="31">
        <v>45290</v>
      </c>
      <c r="H13" s="65">
        <v>100</v>
      </c>
      <c r="I13" s="65" t="s">
        <v>121</v>
      </c>
      <c r="J13" s="145">
        <v>25</v>
      </c>
      <c r="K13" s="67" t="s">
        <v>686</v>
      </c>
      <c r="L13" s="32">
        <v>0</v>
      </c>
      <c r="M13" s="65" t="s">
        <v>106</v>
      </c>
      <c r="N13" s="116" t="s">
        <v>1243</v>
      </c>
      <c r="O13" s="65" t="s">
        <v>938</v>
      </c>
      <c r="P13" s="120">
        <v>0</v>
      </c>
    </row>
    <row r="14" spans="1:16" ht="35.1" customHeight="1" x14ac:dyDescent="0.25">
      <c r="A14" s="34" t="s">
        <v>397</v>
      </c>
      <c r="B14" s="34" t="s">
        <v>398</v>
      </c>
      <c r="C14" s="34" t="s">
        <v>83</v>
      </c>
      <c r="D14" s="80" t="s">
        <v>602</v>
      </c>
      <c r="E14" s="34" t="s">
        <v>102</v>
      </c>
      <c r="F14" s="31">
        <v>45048</v>
      </c>
      <c r="G14" s="31">
        <v>45290</v>
      </c>
      <c r="H14" s="34">
        <v>100</v>
      </c>
      <c r="I14" s="34" t="s">
        <v>121</v>
      </c>
      <c r="J14" s="145">
        <v>15</v>
      </c>
      <c r="K14" s="140" t="s">
        <v>595</v>
      </c>
      <c r="L14" s="32">
        <v>150000000</v>
      </c>
      <c r="M14" s="34" t="s">
        <v>106</v>
      </c>
      <c r="N14" s="116" t="s">
        <v>1243</v>
      </c>
      <c r="O14" s="110" t="s">
        <v>1240</v>
      </c>
      <c r="P14" s="120">
        <v>0</v>
      </c>
    </row>
    <row r="15" spans="1:16" ht="35.1" customHeight="1" x14ac:dyDescent="0.25">
      <c r="A15" s="68" t="s">
        <v>397</v>
      </c>
      <c r="B15" s="68" t="s">
        <v>398</v>
      </c>
      <c r="C15" s="68" t="s">
        <v>83</v>
      </c>
      <c r="D15" s="92" t="s">
        <v>696</v>
      </c>
      <c r="E15" s="68" t="s">
        <v>101</v>
      </c>
      <c r="F15" s="31">
        <v>44928</v>
      </c>
      <c r="G15" s="31">
        <v>45290</v>
      </c>
      <c r="H15" s="125">
        <v>75</v>
      </c>
      <c r="I15" s="68" t="s">
        <v>121</v>
      </c>
      <c r="J15" s="164">
        <v>0</v>
      </c>
      <c r="K15" s="70" t="s">
        <v>598</v>
      </c>
      <c r="L15" s="32">
        <v>0</v>
      </c>
      <c r="M15" s="68" t="s">
        <v>106</v>
      </c>
      <c r="N15" s="116" t="s">
        <v>1243</v>
      </c>
      <c r="O15" s="68" t="s">
        <v>1193</v>
      </c>
      <c r="P15" s="120">
        <v>1</v>
      </c>
    </row>
    <row r="16" spans="1:16" ht="35.1" customHeight="1" x14ac:dyDescent="0.25">
      <c r="A16" s="34" t="s">
        <v>397</v>
      </c>
      <c r="B16" s="34" t="s">
        <v>399</v>
      </c>
      <c r="C16" s="34" t="s">
        <v>84</v>
      </c>
      <c r="D16" s="75" t="s">
        <v>604</v>
      </c>
      <c r="E16" s="34" t="s">
        <v>101</v>
      </c>
      <c r="F16" s="31">
        <v>45048</v>
      </c>
      <c r="G16" s="31">
        <v>45290</v>
      </c>
      <c r="H16" s="125">
        <v>60</v>
      </c>
      <c r="I16" s="34" t="s">
        <v>121</v>
      </c>
      <c r="J16" s="164">
        <v>0</v>
      </c>
      <c r="K16" s="138" t="s">
        <v>598</v>
      </c>
      <c r="L16" s="32">
        <v>0</v>
      </c>
      <c r="M16" s="34" t="s">
        <v>106</v>
      </c>
      <c r="N16" s="116" t="s">
        <v>1243</v>
      </c>
      <c r="O16" s="34" t="s">
        <v>835</v>
      </c>
      <c r="P16" s="120">
        <v>1</v>
      </c>
    </row>
    <row r="17" spans="1:17" ht="35.1" customHeight="1" x14ac:dyDescent="0.25">
      <c r="A17" s="34" t="s">
        <v>397</v>
      </c>
      <c r="B17" s="34" t="s">
        <v>400</v>
      </c>
      <c r="C17" s="34" t="s">
        <v>85</v>
      </c>
      <c r="D17" s="75" t="s">
        <v>166</v>
      </c>
      <c r="E17" s="34" t="s">
        <v>101</v>
      </c>
      <c r="F17" s="31">
        <v>45048</v>
      </c>
      <c r="G17" s="31">
        <v>45290</v>
      </c>
      <c r="H17" s="125">
        <v>95</v>
      </c>
      <c r="I17" s="34" t="s">
        <v>121</v>
      </c>
      <c r="J17" s="164">
        <v>25</v>
      </c>
      <c r="K17" s="138" t="s">
        <v>169</v>
      </c>
      <c r="L17" s="32">
        <v>8000000</v>
      </c>
      <c r="M17" s="34" t="s">
        <v>106</v>
      </c>
      <c r="N17" s="116" t="s">
        <v>1243</v>
      </c>
      <c r="O17" s="34" t="s">
        <v>1194</v>
      </c>
      <c r="P17" s="120">
        <v>1</v>
      </c>
    </row>
    <row r="18" spans="1:17" ht="35.1" customHeight="1" x14ac:dyDescent="0.25">
      <c r="A18" s="116" t="s">
        <v>397</v>
      </c>
      <c r="B18" s="116" t="s">
        <v>400</v>
      </c>
      <c r="C18" s="116" t="s">
        <v>85</v>
      </c>
      <c r="D18" s="75" t="s">
        <v>837</v>
      </c>
      <c r="E18" s="108" t="s">
        <v>101</v>
      </c>
      <c r="F18" s="31">
        <v>45048</v>
      </c>
      <c r="G18" s="31">
        <v>45290</v>
      </c>
      <c r="H18" s="116">
        <v>100</v>
      </c>
      <c r="I18" s="116" t="s">
        <v>121</v>
      </c>
      <c r="J18" s="146">
        <v>10</v>
      </c>
      <c r="K18" s="138" t="s">
        <v>169</v>
      </c>
      <c r="L18" s="32">
        <v>5616241</v>
      </c>
      <c r="M18" s="108"/>
      <c r="N18" s="116" t="s">
        <v>1243</v>
      </c>
      <c r="O18" s="108" t="s">
        <v>838</v>
      </c>
      <c r="P18" s="120">
        <v>0</v>
      </c>
    </row>
    <row r="19" spans="1:17" ht="35.1" customHeight="1" x14ac:dyDescent="0.25">
      <c r="A19" s="34" t="s">
        <v>397</v>
      </c>
      <c r="B19" s="34" t="s">
        <v>400</v>
      </c>
      <c r="C19" s="34" t="s">
        <v>85</v>
      </c>
      <c r="D19" s="75" t="s">
        <v>167</v>
      </c>
      <c r="E19" s="34" t="s">
        <v>101</v>
      </c>
      <c r="F19" s="31">
        <v>45048</v>
      </c>
      <c r="G19" s="31">
        <v>45290</v>
      </c>
      <c r="H19" s="34">
        <v>100</v>
      </c>
      <c r="I19" s="34" t="s">
        <v>121</v>
      </c>
      <c r="J19" s="145">
        <v>0</v>
      </c>
      <c r="K19" s="138" t="s">
        <v>170</v>
      </c>
      <c r="L19" s="32">
        <v>6000000</v>
      </c>
      <c r="M19" s="34" t="s">
        <v>106</v>
      </c>
      <c r="N19" s="116" t="s">
        <v>1243</v>
      </c>
      <c r="O19" s="34" t="s">
        <v>836</v>
      </c>
      <c r="P19" s="120">
        <v>0</v>
      </c>
    </row>
    <row r="20" spans="1:17" ht="30" customHeight="1" x14ac:dyDescent="0.25">
      <c r="A20" s="34" t="s">
        <v>397</v>
      </c>
      <c r="B20" s="34" t="s">
        <v>400</v>
      </c>
      <c r="C20" s="34" t="s">
        <v>85</v>
      </c>
      <c r="D20" s="75" t="s">
        <v>168</v>
      </c>
      <c r="E20" s="34" t="s">
        <v>101</v>
      </c>
      <c r="F20" s="31">
        <v>45048</v>
      </c>
      <c r="G20" s="31">
        <v>45290</v>
      </c>
      <c r="H20" s="34">
        <v>100</v>
      </c>
      <c r="I20" s="34" t="s">
        <v>121</v>
      </c>
      <c r="J20" s="145">
        <v>0</v>
      </c>
      <c r="K20" s="138" t="s">
        <v>171</v>
      </c>
      <c r="L20" s="32">
        <v>6000000</v>
      </c>
      <c r="M20" s="34" t="s">
        <v>106</v>
      </c>
      <c r="N20" s="116" t="s">
        <v>1243</v>
      </c>
      <c r="O20" s="108" t="s">
        <v>836</v>
      </c>
      <c r="P20" s="120">
        <v>0</v>
      </c>
    </row>
    <row r="21" spans="1:17" ht="35.1" customHeight="1" x14ac:dyDescent="0.25">
      <c r="A21" s="34" t="s">
        <v>401</v>
      </c>
      <c r="B21" s="34" t="s">
        <v>402</v>
      </c>
      <c r="C21" s="34" t="s">
        <v>1096</v>
      </c>
      <c r="D21" s="74" t="s">
        <v>1195</v>
      </c>
      <c r="E21" s="34" t="s">
        <v>114</v>
      </c>
      <c r="F21" s="31">
        <v>45048</v>
      </c>
      <c r="G21" s="31">
        <v>45290</v>
      </c>
      <c r="H21" s="125">
        <v>100</v>
      </c>
      <c r="I21" s="34" t="s">
        <v>121</v>
      </c>
      <c r="J21" s="125">
        <v>25</v>
      </c>
      <c r="K21" s="1" t="s">
        <v>1255</v>
      </c>
      <c r="L21" s="32">
        <f>12*600000</f>
        <v>7200000</v>
      </c>
      <c r="M21" s="34" t="s">
        <v>106</v>
      </c>
      <c r="N21" s="116" t="s">
        <v>1243</v>
      </c>
      <c r="O21" s="34" t="s">
        <v>1253</v>
      </c>
      <c r="P21" s="120">
        <v>1</v>
      </c>
    </row>
    <row r="22" spans="1:17" ht="35.1" customHeight="1" x14ac:dyDescent="0.25">
      <c r="A22" s="116" t="s">
        <v>401</v>
      </c>
      <c r="B22" s="116" t="s">
        <v>402</v>
      </c>
      <c r="C22" s="116" t="s">
        <v>86</v>
      </c>
      <c r="D22" s="74" t="s">
        <v>164</v>
      </c>
      <c r="E22" s="116" t="s">
        <v>114</v>
      </c>
      <c r="F22" s="31">
        <v>45048</v>
      </c>
      <c r="G22" s="31">
        <v>45290</v>
      </c>
      <c r="H22" s="125">
        <v>40</v>
      </c>
      <c r="I22" s="116" t="s">
        <v>121</v>
      </c>
      <c r="J22" s="125">
        <v>25</v>
      </c>
      <c r="K22" s="141" t="s">
        <v>1254</v>
      </c>
      <c r="L22" s="32">
        <v>0</v>
      </c>
      <c r="M22" s="116" t="s">
        <v>106</v>
      </c>
      <c r="N22" s="116" t="s">
        <v>1243</v>
      </c>
      <c r="O22" s="116" t="s">
        <v>1256</v>
      </c>
      <c r="P22" s="120">
        <v>1</v>
      </c>
    </row>
    <row r="23" spans="1:17" ht="35.1" customHeight="1" x14ac:dyDescent="0.25">
      <c r="A23" s="34" t="s">
        <v>403</v>
      </c>
      <c r="B23" s="34" t="s">
        <v>404</v>
      </c>
      <c r="C23" s="34" t="s">
        <v>87</v>
      </c>
      <c r="D23" s="75" t="s">
        <v>824</v>
      </c>
      <c r="E23" s="34" t="s">
        <v>114</v>
      </c>
      <c r="F23" s="31">
        <v>45048</v>
      </c>
      <c r="G23" s="31">
        <v>45290</v>
      </c>
      <c r="H23" s="125">
        <v>100</v>
      </c>
      <c r="I23" s="34" t="s">
        <v>121</v>
      </c>
      <c r="J23" s="125">
        <v>10</v>
      </c>
      <c r="K23" s="142" t="s">
        <v>592</v>
      </c>
      <c r="L23" s="32">
        <v>5000000000</v>
      </c>
      <c r="M23" s="34" t="s">
        <v>106</v>
      </c>
      <c r="N23" s="116" t="s">
        <v>1243</v>
      </c>
      <c r="O23" s="108" t="s">
        <v>1143</v>
      </c>
      <c r="P23" s="120">
        <v>1</v>
      </c>
      <c r="Q23" s="95"/>
    </row>
    <row r="24" spans="1:17" ht="35.1" customHeight="1" x14ac:dyDescent="0.25">
      <c r="A24" s="108" t="s">
        <v>403</v>
      </c>
      <c r="B24" s="108" t="s">
        <v>404</v>
      </c>
      <c r="C24" s="108" t="s">
        <v>1232</v>
      </c>
      <c r="D24" s="75" t="s">
        <v>823</v>
      </c>
      <c r="E24" s="116" t="s">
        <v>114</v>
      </c>
      <c r="F24" s="31">
        <v>45048</v>
      </c>
      <c r="G24" s="31">
        <v>45290</v>
      </c>
      <c r="H24" s="125">
        <v>50</v>
      </c>
      <c r="I24" s="116" t="s">
        <v>121</v>
      </c>
      <c r="J24" s="125">
        <v>10</v>
      </c>
      <c r="K24" s="142" t="s">
        <v>592</v>
      </c>
      <c r="L24" s="32">
        <v>0</v>
      </c>
      <c r="M24" s="116" t="s">
        <v>106</v>
      </c>
      <c r="N24" s="116" t="s">
        <v>1243</v>
      </c>
      <c r="O24" s="34" t="s">
        <v>822</v>
      </c>
      <c r="P24" s="120">
        <v>1</v>
      </c>
      <c r="Q24" s="95"/>
    </row>
    <row r="25" spans="1:17" ht="35.1" customHeight="1" x14ac:dyDescent="0.25">
      <c r="A25" s="34" t="s">
        <v>403</v>
      </c>
      <c r="B25" s="68" t="s">
        <v>404</v>
      </c>
      <c r="C25" s="68" t="s">
        <v>87</v>
      </c>
      <c r="D25" s="93" t="s">
        <v>590</v>
      </c>
      <c r="E25" s="108" t="s">
        <v>114</v>
      </c>
      <c r="F25" s="31">
        <v>45048</v>
      </c>
      <c r="G25" s="31">
        <v>45290</v>
      </c>
      <c r="H25" s="34">
        <v>103</v>
      </c>
      <c r="I25" s="34" t="s">
        <v>121</v>
      </c>
      <c r="J25" s="145">
        <v>10</v>
      </c>
      <c r="K25" s="142" t="s">
        <v>592</v>
      </c>
      <c r="L25" s="32">
        <v>800000000</v>
      </c>
      <c r="M25" s="34" t="s">
        <v>106</v>
      </c>
      <c r="N25" s="116" t="s">
        <v>1243</v>
      </c>
      <c r="O25" s="34" t="s">
        <v>825</v>
      </c>
      <c r="P25" s="120">
        <v>0</v>
      </c>
      <c r="Q25" s="95"/>
    </row>
    <row r="26" spans="1:17" ht="35.1" customHeight="1" x14ac:dyDescent="0.25">
      <c r="A26" s="34" t="s">
        <v>403</v>
      </c>
      <c r="B26" s="68" t="s">
        <v>404</v>
      </c>
      <c r="C26" s="68" t="s">
        <v>87</v>
      </c>
      <c r="D26" s="94" t="s">
        <v>591</v>
      </c>
      <c r="E26" s="108" t="s">
        <v>114</v>
      </c>
      <c r="F26" s="31">
        <v>45048</v>
      </c>
      <c r="G26" s="31">
        <v>45290</v>
      </c>
      <c r="H26" s="34">
        <v>104</v>
      </c>
      <c r="I26" s="34" t="s">
        <v>121</v>
      </c>
      <c r="J26" s="145">
        <v>10</v>
      </c>
      <c r="K26" s="140" t="s">
        <v>593</v>
      </c>
      <c r="L26" s="32">
        <v>80000000</v>
      </c>
      <c r="M26" s="34" t="s">
        <v>106</v>
      </c>
      <c r="N26" s="116" t="s">
        <v>1243</v>
      </c>
      <c r="O26" s="108" t="s">
        <v>825</v>
      </c>
      <c r="P26" s="120">
        <v>0</v>
      </c>
    </row>
    <row r="27" spans="1:17" ht="35.1" customHeight="1" x14ac:dyDescent="0.25">
      <c r="A27" s="34" t="s">
        <v>403</v>
      </c>
      <c r="B27" s="34" t="s">
        <v>405</v>
      </c>
      <c r="C27" s="34" t="s">
        <v>88</v>
      </c>
      <c r="D27" s="75" t="s">
        <v>597</v>
      </c>
      <c r="E27" s="108" t="s">
        <v>114</v>
      </c>
      <c r="F27" s="31">
        <v>45048</v>
      </c>
      <c r="G27" s="31">
        <v>45290</v>
      </c>
      <c r="H27" s="125">
        <v>75</v>
      </c>
      <c r="I27" s="34" t="s">
        <v>121</v>
      </c>
      <c r="J27" s="125">
        <v>15</v>
      </c>
      <c r="K27" s="138" t="s">
        <v>598</v>
      </c>
      <c r="L27" s="32">
        <v>0</v>
      </c>
      <c r="M27" s="34" t="s">
        <v>106</v>
      </c>
      <c r="N27" s="116" t="s">
        <v>1243</v>
      </c>
      <c r="O27" s="34" t="s">
        <v>1149</v>
      </c>
      <c r="P27" s="120">
        <v>1</v>
      </c>
    </row>
    <row r="28" spans="1:17" ht="35.1" customHeight="1" x14ac:dyDescent="0.25">
      <c r="A28" s="72" t="s">
        <v>403</v>
      </c>
      <c r="B28" s="72" t="s">
        <v>405</v>
      </c>
      <c r="C28" s="72" t="s">
        <v>88</v>
      </c>
      <c r="D28" s="75" t="s">
        <v>712</v>
      </c>
      <c r="E28" s="108" t="s">
        <v>114</v>
      </c>
      <c r="F28" s="31">
        <v>45048</v>
      </c>
      <c r="G28" s="31">
        <v>45290</v>
      </c>
      <c r="H28" s="125">
        <v>100</v>
      </c>
      <c r="I28" s="116" t="s">
        <v>121</v>
      </c>
      <c r="J28" s="125">
        <v>15</v>
      </c>
      <c r="K28" s="138" t="s">
        <v>598</v>
      </c>
      <c r="L28" s="32">
        <v>0</v>
      </c>
      <c r="M28" s="98" t="s">
        <v>106</v>
      </c>
      <c r="N28" s="116" t="s">
        <v>1243</v>
      </c>
      <c r="O28" s="98" t="s">
        <v>906</v>
      </c>
      <c r="P28" s="120">
        <v>1</v>
      </c>
    </row>
    <row r="29" spans="1:17" ht="35.1" customHeight="1" x14ac:dyDescent="0.25">
      <c r="A29" s="34" t="s">
        <v>403</v>
      </c>
      <c r="B29" s="34" t="s">
        <v>405</v>
      </c>
      <c r="C29" s="38" t="s">
        <v>596</v>
      </c>
      <c r="D29" s="84" t="s">
        <v>594</v>
      </c>
      <c r="E29" s="108" t="s">
        <v>114</v>
      </c>
      <c r="F29" s="31">
        <v>45048</v>
      </c>
      <c r="G29" s="31">
        <v>45290</v>
      </c>
      <c r="H29" s="125">
        <v>100</v>
      </c>
      <c r="I29" s="34" t="s">
        <v>121</v>
      </c>
      <c r="J29" s="125">
        <v>0</v>
      </c>
      <c r="K29" s="143" t="s">
        <v>592</v>
      </c>
      <c r="L29" s="32">
        <v>4500000000</v>
      </c>
      <c r="M29" s="34" t="s">
        <v>106</v>
      </c>
      <c r="N29" s="116" t="s">
        <v>1243</v>
      </c>
      <c r="O29" s="34" t="s">
        <v>836</v>
      </c>
      <c r="P29" s="120">
        <v>1</v>
      </c>
    </row>
    <row r="30" spans="1:17" ht="35.1" customHeight="1" x14ac:dyDescent="0.25">
      <c r="A30" s="34" t="s">
        <v>403</v>
      </c>
      <c r="B30" s="34" t="s">
        <v>406</v>
      </c>
      <c r="C30" s="34" t="s">
        <v>89</v>
      </c>
      <c r="D30" s="84" t="s">
        <v>606</v>
      </c>
      <c r="E30" s="34" t="s">
        <v>605</v>
      </c>
      <c r="F30" s="31">
        <v>45048</v>
      </c>
      <c r="G30" s="31">
        <v>45290</v>
      </c>
      <c r="H30" s="125">
        <v>90</v>
      </c>
      <c r="I30" s="34" t="s">
        <v>121</v>
      </c>
      <c r="J30" s="125">
        <v>100</v>
      </c>
      <c r="K30" s="138" t="s">
        <v>598</v>
      </c>
      <c r="L30" s="32">
        <v>0</v>
      </c>
      <c r="M30" s="34" t="s">
        <v>106</v>
      </c>
      <c r="N30" s="116" t="s">
        <v>1243</v>
      </c>
      <c r="O30" s="34" t="s">
        <v>1266</v>
      </c>
      <c r="P30" s="120">
        <v>1</v>
      </c>
    </row>
    <row r="31" spans="1:17" ht="35.1" customHeight="1" x14ac:dyDescent="0.25">
      <c r="A31" s="34" t="s">
        <v>403</v>
      </c>
      <c r="B31" s="34" t="s">
        <v>407</v>
      </c>
      <c r="C31" s="34" t="s">
        <v>90</v>
      </c>
      <c r="D31" s="84" t="s">
        <v>607</v>
      </c>
      <c r="E31" s="108" t="s">
        <v>114</v>
      </c>
      <c r="F31" s="31">
        <v>45048</v>
      </c>
      <c r="G31" s="31">
        <v>45290</v>
      </c>
      <c r="H31" s="125">
        <v>85</v>
      </c>
      <c r="I31" s="34" t="s">
        <v>121</v>
      </c>
      <c r="J31" s="125">
        <v>0</v>
      </c>
      <c r="K31" s="138" t="s">
        <v>608</v>
      </c>
      <c r="L31" s="32">
        <v>0</v>
      </c>
      <c r="M31" s="34" t="s">
        <v>106</v>
      </c>
      <c r="N31" s="116" t="s">
        <v>1243</v>
      </c>
      <c r="O31" s="34" t="s">
        <v>1196</v>
      </c>
      <c r="P31" s="120">
        <v>1</v>
      </c>
    </row>
    <row r="32" spans="1:17" ht="35.1" customHeight="1" x14ac:dyDescent="0.25">
      <c r="A32" s="34" t="s">
        <v>403</v>
      </c>
      <c r="B32" s="34" t="s">
        <v>408</v>
      </c>
      <c r="C32" s="34" t="s">
        <v>91</v>
      </c>
      <c r="D32" s="96" t="s">
        <v>695</v>
      </c>
      <c r="E32" s="108" t="s">
        <v>114</v>
      </c>
      <c r="F32" s="31">
        <v>45048</v>
      </c>
      <c r="G32" s="31">
        <v>45290</v>
      </c>
      <c r="H32" s="125">
        <v>100</v>
      </c>
      <c r="I32" s="34" t="s">
        <v>121</v>
      </c>
      <c r="J32" s="125">
        <v>35</v>
      </c>
      <c r="K32" s="142" t="s">
        <v>592</v>
      </c>
      <c r="L32" s="32">
        <v>50000000</v>
      </c>
      <c r="M32" s="34" t="s">
        <v>106</v>
      </c>
      <c r="N32" s="116" t="s">
        <v>1243</v>
      </c>
      <c r="O32" s="34" t="s">
        <v>1198</v>
      </c>
      <c r="P32" s="120">
        <v>1</v>
      </c>
    </row>
    <row r="33" spans="1:18" ht="35.1" customHeight="1" x14ac:dyDescent="0.25">
      <c r="A33" s="34" t="s">
        <v>403</v>
      </c>
      <c r="B33" s="34" t="s">
        <v>408</v>
      </c>
      <c r="C33" s="34" t="s">
        <v>92</v>
      </c>
      <c r="D33" s="96" t="s">
        <v>599</v>
      </c>
      <c r="E33" s="108" t="s">
        <v>114</v>
      </c>
      <c r="F33" s="31">
        <v>45048</v>
      </c>
      <c r="G33" s="31">
        <v>45290</v>
      </c>
      <c r="H33" s="125">
        <v>50</v>
      </c>
      <c r="I33" s="34" t="s">
        <v>121</v>
      </c>
      <c r="J33" s="125">
        <v>0</v>
      </c>
      <c r="K33" s="142" t="s">
        <v>592</v>
      </c>
      <c r="L33" s="32">
        <v>50000000</v>
      </c>
      <c r="M33" s="34" t="s">
        <v>106</v>
      </c>
      <c r="N33" s="116" t="s">
        <v>1243</v>
      </c>
      <c r="O33" s="34" t="s">
        <v>1197</v>
      </c>
      <c r="P33" s="120">
        <v>1</v>
      </c>
    </row>
    <row r="34" spans="1:18" ht="35.1" customHeight="1" x14ac:dyDescent="0.25">
      <c r="A34" s="34" t="s">
        <v>403</v>
      </c>
      <c r="B34" s="34" t="s">
        <v>409</v>
      </c>
      <c r="C34" s="34" t="s">
        <v>93</v>
      </c>
      <c r="D34" s="84" t="s">
        <v>609</v>
      </c>
      <c r="E34" s="108" t="s">
        <v>114</v>
      </c>
      <c r="F34" s="31">
        <v>45048</v>
      </c>
      <c r="G34" s="31">
        <v>45290</v>
      </c>
      <c r="H34" s="125">
        <v>100</v>
      </c>
      <c r="I34" s="34" t="s">
        <v>121</v>
      </c>
      <c r="J34" s="125">
        <v>80</v>
      </c>
      <c r="K34" s="138" t="s">
        <v>608</v>
      </c>
      <c r="L34" s="32">
        <v>0</v>
      </c>
      <c r="M34" s="34" t="s">
        <v>106</v>
      </c>
      <c r="N34" s="116" t="s">
        <v>1243</v>
      </c>
      <c r="O34" s="34" t="s">
        <v>1199</v>
      </c>
      <c r="P34" s="120">
        <v>1</v>
      </c>
    </row>
    <row r="35" spans="1:18" ht="35.1" customHeight="1" x14ac:dyDescent="0.25">
      <c r="A35" s="68" t="s">
        <v>403</v>
      </c>
      <c r="B35" s="29" t="s">
        <v>410</v>
      </c>
      <c r="C35" s="68" t="s">
        <v>94</v>
      </c>
      <c r="D35" s="96" t="s">
        <v>600</v>
      </c>
      <c r="E35" s="108" t="s">
        <v>114</v>
      </c>
      <c r="F35" s="31">
        <v>45048</v>
      </c>
      <c r="G35" s="31">
        <v>45290</v>
      </c>
      <c r="H35" s="125">
        <v>80</v>
      </c>
      <c r="I35" s="68" t="s">
        <v>121</v>
      </c>
      <c r="J35" s="125">
        <v>25</v>
      </c>
      <c r="K35" s="142" t="s">
        <v>601</v>
      </c>
      <c r="L35" s="32">
        <v>150000000</v>
      </c>
      <c r="M35" s="68" t="s">
        <v>106</v>
      </c>
      <c r="N35" s="116" t="s">
        <v>1243</v>
      </c>
      <c r="O35" s="68" t="s">
        <v>1202</v>
      </c>
      <c r="P35" s="120">
        <v>1</v>
      </c>
    </row>
    <row r="36" spans="1:18" ht="35.1" customHeight="1" x14ac:dyDescent="0.25">
      <c r="A36" s="68" t="s">
        <v>403</v>
      </c>
      <c r="B36" s="29" t="s">
        <v>410</v>
      </c>
      <c r="C36" s="68" t="s">
        <v>694</v>
      </c>
      <c r="D36" s="96" t="s">
        <v>693</v>
      </c>
      <c r="E36" s="108" t="s">
        <v>114</v>
      </c>
      <c r="F36" s="31">
        <v>45048</v>
      </c>
      <c r="G36" s="31">
        <v>45290</v>
      </c>
      <c r="H36" s="125">
        <v>100</v>
      </c>
      <c r="I36" s="116" t="s">
        <v>121</v>
      </c>
      <c r="J36" s="125">
        <v>25</v>
      </c>
      <c r="K36" s="142" t="s">
        <v>598</v>
      </c>
      <c r="L36" s="32">
        <v>0</v>
      </c>
      <c r="M36" s="72" t="s">
        <v>106</v>
      </c>
      <c r="N36" s="116" t="s">
        <v>1243</v>
      </c>
      <c r="O36" s="72" t="s">
        <v>1200</v>
      </c>
      <c r="P36" s="120">
        <v>1</v>
      </c>
    </row>
    <row r="37" spans="1:18" ht="35.1" customHeight="1" x14ac:dyDescent="0.25">
      <c r="A37" s="68" t="s">
        <v>403</v>
      </c>
      <c r="B37" s="29" t="s">
        <v>410</v>
      </c>
      <c r="C37" s="68" t="s">
        <v>694</v>
      </c>
      <c r="D37" s="96" t="s">
        <v>692</v>
      </c>
      <c r="E37" s="108" t="s">
        <v>114</v>
      </c>
      <c r="F37" s="31">
        <v>45048</v>
      </c>
      <c r="G37" s="31">
        <v>45290</v>
      </c>
      <c r="H37" s="125">
        <v>100</v>
      </c>
      <c r="I37" s="116" t="s">
        <v>121</v>
      </c>
      <c r="J37" s="125">
        <v>25</v>
      </c>
      <c r="K37" s="142" t="s">
        <v>598</v>
      </c>
      <c r="L37" s="32">
        <v>0</v>
      </c>
      <c r="M37" s="72" t="s">
        <v>106</v>
      </c>
      <c r="N37" s="116" t="s">
        <v>1243</v>
      </c>
      <c r="O37" s="72" t="s">
        <v>1201</v>
      </c>
      <c r="P37" s="120">
        <v>1</v>
      </c>
    </row>
    <row r="38" spans="1:18" ht="35.1" customHeight="1" x14ac:dyDescent="0.25">
      <c r="A38" s="33" t="s">
        <v>411</v>
      </c>
      <c r="B38" s="30" t="s">
        <v>412</v>
      </c>
      <c r="C38" s="33" t="s">
        <v>95</v>
      </c>
      <c r="D38" s="84" t="s">
        <v>713</v>
      </c>
      <c r="E38" s="34" t="s">
        <v>118</v>
      </c>
      <c r="F38" s="31">
        <v>45048</v>
      </c>
      <c r="G38" s="31">
        <v>45290</v>
      </c>
      <c r="H38" s="125">
        <v>75</v>
      </c>
      <c r="I38" s="34" t="s">
        <v>121</v>
      </c>
      <c r="J38" s="125">
        <v>20</v>
      </c>
      <c r="K38" s="138" t="s">
        <v>714</v>
      </c>
      <c r="L38" s="32">
        <v>0</v>
      </c>
      <c r="M38" s="34" t="s">
        <v>106</v>
      </c>
      <c r="N38" s="116" t="s">
        <v>1243</v>
      </c>
      <c r="O38" s="34" t="s">
        <v>1132</v>
      </c>
      <c r="P38" s="120">
        <v>1</v>
      </c>
    </row>
    <row r="39" spans="1:18" ht="35.1" customHeight="1" x14ac:dyDescent="0.25">
      <c r="A39" s="33" t="s">
        <v>411</v>
      </c>
      <c r="B39" s="33" t="s">
        <v>413</v>
      </c>
      <c r="C39" s="33" t="s">
        <v>96</v>
      </c>
      <c r="D39" s="84" t="s">
        <v>610</v>
      </c>
      <c r="E39" s="34" t="s">
        <v>119</v>
      </c>
      <c r="F39" s="31">
        <v>45048</v>
      </c>
      <c r="G39" s="31">
        <v>45290</v>
      </c>
      <c r="H39" s="125">
        <v>75</v>
      </c>
      <c r="I39" s="34" t="s">
        <v>121</v>
      </c>
      <c r="J39" s="125">
        <v>20</v>
      </c>
      <c r="K39" s="138" t="s">
        <v>714</v>
      </c>
      <c r="L39" s="32">
        <v>0</v>
      </c>
      <c r="M39" s="34" t="s">
        <v>106</v>
      </c>
      <c r="N39" s="116" t="s">
        <v>1243</v>
      </c>
      <c r="O39" s="34" t="s">
        <v>1203</v>
      </c>
      <c r="P39" s="120">
        <v>1</v>
      </c>
    </row>
    <row r="40" spans="1:18" ht="35.1" customHeight="1" x14ac:dyDescent="0.25">
      <c r="A40" s="33" t="s">
        <v>411</v>
      </c>
      <c r="B40" s="33" t="s">
        <v>414</v>
      </c>
      <c r="C40" s="33" t="s">
        <v>97</v>
      </c>
      <c r="D40" s="84" t="s">
        <v>611</v>
      </c>
      <c r="E40" s="136" t="s">
        <v>120</v>
      </c>
      <c r="F40" s="137">
        <v>45048</v>
      </c>
      <c r="G40" s="137">
        <v>45290</v>
      </c>
      <c r="H40" s="163">
        <v>75</v>
      </c>
      <c r="I40" s="136" t="s">
        <v>121</v>
      </c>
      <c r="J40" s="125">
        <v>20</v>
      </c>
      <c r="K40" s="144" t="s">
        <v>714</v>
      </c>
      <c r="L40" s="32">
        <v>0</v>
      </c>
      <c r="M40" s="34" t="s">
        <v>106</v>
      </c>
      <c r="N40" s="116" t="s">
        <v>1243</v>
      </c>
      <c r="O40" s="34" t="s">
        <v>1257</v>
      </c>
      <c r="P40" s="120">
        <v>1</v>
      </c>
    </row>
    <row r="41" spans="1:18" s="8" customFormat="1" ht="151.5" customHeight="1" x14ac:dyDescent="0.25">
      <c r="A41" s="135" t="s">
        <v>1241</v>
      </c>
      <c r="B41" s="275" t="s">
        <v>1242</v>
      </c>
      <c r="C41" s="278"/>
      <c r="D41" s="150" t="s">
        <v>1239</v>
      </c>
      <c r="E41" s="12"/>
      <c r="F41" s="12"/>
      <c r="G41" s="12"/>
      <c r="H41" s="12"/>
      <c r="I41" s="134"/>
      <c r="J41" s="134">
        <f>AVERAGE(J4:J40)</f>
        <v>18.378378378378379</v>
      </c>
      <c r="K41" s="12"/>
      <c r="L41" s="131"/>
      <c r="M41" s="5"/>
      <c r="N41" s="133"/>
      <c r="O41" s="166" t="s">
        <v>1252</v>
      </c>
      <c r="R41" s="170">
        <f>AVERAGE('LO INSTITUCIONAL'!J239,'LO SOCIAL '!J113,'LO AMBIENTAL'!J41)</f>
        <v>21.564708377208376</v>
      </c>
    </row>
    <row r="42" spans="1:18" ht="35.1" customHeight="1" thickBot="1" x14ac:dyDescent="0.3">
      <c r="A42" s="9"/>
      <c r="B42" s="9"/>
      <c r="C42" s="9"/>
      <c r="D42" s="2"/>
    </row>
    <row r="43" spans="1:18" ht="35.1" customHeight="1" thickBot="1" x14ac:dyDescent="0.3">
      <c r="A43" s="58" t="s">
        <v>639</v>
      </c>
      <c r="B43" s="59" t="s">
        <v>640</v>
      </c>
      <c r="C43" s="60" t="s">
        <v>641</v>
      </c>
      <c r="D43" s="61" t="s">
        <v>642</v>
      </c>
      <c r="E43" s="60" t="s">
        <v>643</v>
      </c>
      <c r="F43" s="61">
        <v>1</v>
      </c>
    </row>
    <row r="44" spans="1:18" ht="35.1" customHeight="1" x14ac:dyDescent="0.25">
      <c r="A44" s="9"/>
      <c r="B44" s="9"/>
      <c r="C44" s="9"/>
      <c r="D44" s="2"/>
    </row>
    <row r="45" spans="1:18" ht="35.1" customHeight="1" x14ac:dyDescent="0.25">
      <c r="A45" s="9"/>
      <c r="B45" s="9"/>
      <c r="C45" s="9"/>
      <c r="D45" s="2"/>
    </row>
    <row r="46" spans="1:18" ht="35.1" customHeight="1" x14ac:dyDescent="0.25">
      <c r="A46" s="9"/>
      <c r="B46" s="9"/>
      <c r="C46" s="9"/>
      <c r="D46" s="2"/>
    </row>
    <row r="47" spans="1:18" ht="35.1" customHeight="1" x14ac:dyDescent="0.25">
      <c r="A47" s="9"/>
      <c r="B47" s="9"/>
      <c r="C47" s="9"/>
      <c r="D47" s="2"/>
    </row>
    <row r="48" spans="1:18" ht="35.1" customHeight="1" x14ac:dyDescent="0.25">
      <c r="A48" s="9"/>
      <c r="B48" s="9"/>
      <c r="C48" s="9"/>
      <c r="D48" s="2"/>
    </row>
    <row r="49" spans="1:4" ht="35.1" customHeight="1" x14ac:dyDescent="0.25">
      <c r="A49" s="9"/>
      <c r="B49" s="9"/>
      <c r="C49" s="9"/>
      <c r="D49" s="2"/>
    </row>
    <row r="50" spans="1:4" ht="35.1" customHeight="1" x14ac:dyDescent="0.25">
      <c r="A50" s="9"/>
      <c r="B50" s="9"/>
      <c r="C50" s="9"/>
      <c r="D50" s="2"/>
    </row>
    <row r="51" spans="1:4" ht="35.1" customHeight="1" x14ac:dyDescent="0.25">
      <c r="A51" s="9"/>
      <c r="B51" s="9"/>
      <c r="C51" s="9"/>
      <c r="D51" s="2"/>
    </row>
    <row r="52" spans="1:4" ht="35.1" customHeight="1" x14ac:dyDescent="0.25">
      <c r="A52" s="9"/>
      <c r="B52" s="9"/>
      <c r="C52" s="9"/>
      <c r="D52" s="2"/>
    </row>
    <row r="53" spans="1:4" ht="35.1" customHeight="1" x14ac:dyDescent="0.25">
      <c r="A53" s="9"/>
      <c r="B53" s="9"/>
      <c r="C53" s="9"/>
      <c r="D53" s="2"/>
    </row>
    <row r="54" spans="1:4" ht="35.1" customHeight="1" x14ac:dyDescent="0.25">
      <c r="A54" s="9"/>
      <c r="B54" s="9"/>
      <c r="C54" s="9"/>
      <c r="D54" s="2"/>
    </row>
    <row r="55" spans="1:4" ht="35.1" customHeight="1" x14ac:dyDescent="0.25">
      <c r="A55" s="9"/>
      <c r="B55" s="9"/>
      <c r="C55" s="9"/>
      <c r="D55" s="2"/>
    </row>
    <row r="56" spans="1:4" ht="35.1" customHeight="1" x14ac:dyDescent="0.25">
      <c r="A56" s="9"/>
      <c r="B56" s="9"/>
      <c r="C56" s="9"/>
      <c r="D56" s="2"/>
    </row>
    <row r="57" spans="1:4" ht="35.1" customHeight="1" x14ac:dyDescent="0.25">
      <c r="A57" s="9"/>
      <c r="B57" s="9"/>
      <c r="C57" s="9"/>
      <c r="D57" s="2"/>
    </row>
  </sheetData>
  <autoFilter ref="A3:Q41"/>
  <mergeCells count="3">
    <mergeCell ref="A1:B1"/>
    <mergeCell ref="D1:O1"/>
    <mergeCell ref="B41:C41"/>
  </mergeCells>
  <dataValidations count="1">
    <dataValidation type="list" allowBlank="1" showInputMessage="1" showErrorMessage="1" sqref="C5:C6 C17:C20">
      <formula1>IN</formula1>
    </dataValidation>
  </dataValidation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5"/>
  <sheetViews>
    <sheetView workbookViewId="0">
      <selection activeCell="C7" sqref="C7"/>
    </sheetView>
  </sheetViews>
  <sheetFormatPr baseColWidth="10" defaultRowHeight="15" x14ac:dyDescent="0.25"/>
  <cols>
    <col min="1" max="1" width="13.140625" customWidth="1"/>
    <col min="2" max="2" width="15.5703125" customWidth="1"/>
  </cols>
  <sheetData>
    <row r="1" spans="1:9" x14ac:dyDescent="0.25">
      <c r="A1" s="279" t="s">
        <v>1261</v>
      </c>
      <c r="B1" s="279"/>
      <c r="C1" s="279"/>
      <c r="D1" s="279"/>
      <c r="E1" s="279"/>
      <c r="F1" s="279"/>
      <c r="G1" s="279"/>
      <c r="H1" s="279"/>
      <c r="I1" s="279"/>
    </row>
    <row r="3" spans="1:9" x14ac:dyDescent="0.25">
      <c r="A3" t="s">
        <v>1259</v>
      </c>
      <c r="B3" s="176">
        <v>0.95499999999999996</v>
      </c>
      <c r="C3">
        <v>83</v>
      </c>
    </row>
    <row r="4" spans="1:9" x14ac:dyDescent="0.25">
      <c r="A4" t="s">
        <v>1258</v>
      </c>
      <c r="B4" s="176">
        <v>0.93600000000000005</v>
      </c>
      <c r="C4">
        <v>78</v>
      </c>
    </row>
    <row r="5" spans="1:9" x14ac:dyDescent="0.25">
      <c r="A5" t="s">
        <v>1260</v>
      </c>
      <c r="B5" s="176">
        <v>0.81899999999999995</v>
      </c>
      <c r="C5">
        <v>74</v>
      </c>
    </row>
    <row r="6" spans="1:9" x14ac:dyDescent="0.25">
      <c r="B6" s="176">
        <f>AVERAGE(B3:B5)</f>
        <v>0.90333333333333332</v>
      </c>
    </row>
    <row r="7" spans="1:9" ht="45" x14ac:dyDescent="0.25">
      <c r="A7" s="1" t="s">
        <v>1269</v>
      </c>
    </row>
    <row r="11" spans="1:9" x14ac:dyDescent="0.25">
      <c r="B11">
        <f>AVERAGE(B3:B5)</f>
        <v>0.90333333333333332</v>
      </c>
    </row>
    <row r="16" spans="1:9" x14ac:dyDescent="0.25">
      <c r="A16">
        <v>50</v>
      </c>
      <c r="B16">
        <v>100</v>
      </c>
      <c r="E16">
        <v>32.5</v>
      </c>
    </row>
    <row r="17" spans="1:18" x14ac:dyDescent="0.25">
      <c r="A17">
        <f>B17*A16/B16</f>
        <v>32.5</v>
      </c>
      <c r="B17">
        <v>65</v>
      </c>
    </row>
    <row r="19" spans="1:18" x14ac:dyDescent="0.25">
      <c r="B19" s="167"/>
    </row>
    <row r="20" spans="1:18" s="1" customFormat="1" ht="30" x14ac:dyDescent="0.25">
      <c r="A20" s="168" t="s">
        <v>1262</v>
      </c>
      <c r="B20" s="168" t="s">
        <v>1264</v>
      </c>
      <c r="C20" s="168" t="s">
        <v>1263</v>
      </c>
      <c r="D20" s="168">
        <v>10</v>
      </c>
      <c r="E20" s="168">
        <v>10</v>
      </c>
      <c r="F20" s="168">
        <v>10</v>
      </c>
      <c r="G20" s="168">
        <v>10</v>
      </c>
      <c r="H20" s="168">
        <v>10</v>
      </c>
      <c r="I20" s="168">
        <v>10</v>
      </c>
      <c r="J20" s="168">
        <v>10</v>
      </c>
      <c r="K20" s="168">
        <v>10</v>
      </c>
      <c r="L20" s="168">
        <v>10</v>
      </c>
      <c r="M20" s="168">
        <v>10</v>
      </c>
      <c r="N20" s="168">
        <f>SUM(D20:M20)</f>
        <v>100</v>
      </c>
    </row>
    <row r="21" spans="1:18" x14ac:dyDescent="0.25">
      <c r="A21" s="171">
        <v>76.2</v>
      </c>
      <c r="B21" s="110">
        <v>2</v>
      </c>
      <c r="C21" s="169">
        <f>SUM(D20:N20)-A21-B21</f>
        <v>121.8</v>
      </c>
    </row>
    <row r="29" spans="1:18" x14ac:dyDescent="0.25">
      <c r="G29">
        <v>89</v>
      </c>
      <c r="H29">
        <v>100</v>
      </c>
    </row>
    <row r="30" spans="1:18" x14ac:dyDescent="0.25">
      <c r="G30">
        <v>65.900000000000006</v>
      </c>
      <c r="H30">
        <f>G30*H29/G29</f>
        <v>74.044943820224731</v>
      </c>
    </row>
    <row r="31" spans="1:18" x14ac:dyDescent="0.25">
      <c r="Q31">
        <f>SUM(L38:L42)</f>
        <v>71</v>
      </c>
      <c r="R31">
        <v>100</v>
      </c>
    </row>
    <row r="32" spans="1:18" x14ac:dyDescent="0.25">
      <c r="G32">
        <v>89</v>
      </c>
      <c r="H32">
        <v>100</v>
      </c>
      <c r="Q32" s="173">
        <f>SUM(M38:M42)</f>
        <v>100</v>
      </c>
    </row>
    <row r="33" spans="7:17" x14ac:dyDescent="0.25">
      <c r="G33">
        <v>69.8</v>
      </c>
      <c r="H33">
        <f>G33*H32/G32</f>
        <v>78.426966292134836</v>
      </c>
    </row>
    <row r="36" spans="7:17" x14ac:dyDescent="0.25">
      <c r="K36" t="s">
        <v>1270</v>
      </c>
    </row>
    <row r="37" spans="7:17" ht="36" x14ac:dyDescent="0.25">
      <c r="K37" s="175" t="s">
        <v>1274</v>
      </c>
      <c r="L37" s="172" t="s">
        <v>1271</v>
      </c>
      <c r="M37" s="172" t="s">
        <v>1272</v>
      </c>
      <c r="O37" s="175" t="s">
        <v>1274</v>
      </c>
      <c r="P37" s="172" t="s">
        <v>1271</v>
      </c>
      <c r="Q37" s="172" t="s">
        <v>1272</v>
      </c>
    </row>
    <row r="38" spans="7:17" ht="60" x14ac:dyDescent="0.25">
      <c r="K38" s="175"/>
      <c r="L38" s="8"/>
      <c r="M38" s="174">
        <f>L38*R31/Q31</f>
        <v>0</v>
      </c>
      <c r="O38" s="175" t="s">
        <v>1275</v>
      </c>
      <c r="P38">
        <v>12</v>
      </c>
      <c r="Q38" s="173">
        <v>16.901408450704224</v>
      </c>
    </row>
    <row r="39" spans="7:17" x14ac:dyDescent="0.25">
      <c r="K39" s="175" t="s">
        <v>1276</v>
      </c>
      <c r="L39" s="8">
        <v>7</v>
      </c>
      <c r="M39" s="174">
        <f>L39*R31/Q31</f>
        <v>9.8591549295774641</v>
      </c>
    </row>
    <row r="40" spans="7:17" ht="24" x14ac:dyDescent="0.25">
      <c r="K40" s="175" t="s">
        <v>1299</v>
      </c>
      <c r="L40" s="8">
        <v>7</v>
      </c>
      <c r="M40" s="174">
        <f>L40*R31/Q31</f>
        <v>9.8591549295774641</v>
      </c>
    </row>
    <row r="41" spans="7:17" x14ac:dyDescent="0.25">
      <c r="K41" s="175" t="s">
        <v>1300</v>
      </c>
      <c r="L41" s="8">
        <v>57</v>
      </c>
      <c r="M41" s="174">
        <f>L41*R31/Q31</f>
        <v>80.281690140845072</v>
      </c>
    </row>
    <row r="42" spans="7:17" ht="24" x14ac:dyDescent="0.25">
      <c r="K42" s="175"/>
      <c r="L42" s="8"/>
      <c r="M42" s="174"/>
      <c r="N42" s="173">
        <f>SUM(M41:M42)</f>
        <v>80.281690140845072</v>
      </c>
      <c r="O42" s="175" t="s">
        <v>1274</v>
      </c>
      <c r="P42" s="172" t="s">
        <v>1271</v>
      </c>
      <c r="Q42" s="172"/>
    </row>
    <row r="43" spans="7:17" x14ac:dyDescent="0.25">
      <c r="K43" s="175" t="s">
        <v>1273</v>
      </c>
      <c r="L43" s="8">
        <f>SUM(L38:L42)</f>
        <v>71</v>
      </c>
      <c r="M43" s="8">
        <f>SUM(M38:M42)</f>
        <v>100</v>
      </c>
      <c r="O43" s="175" t="s">
        <v>1276</v>
      </c>
      <c r="P43" s="8">
        <v>13</v>
      </c>
      <c r="Q43" s="174"/>
    </row>
    <row r="49" spans="5:14" ht="30" x14ac:dyDescent="0.25">
      <c r="L49" s="1" t="s">
        <v>1377</v>
      </c>
      <c r="N49" t="s">
        <v>1378</v>
      </c>
    </row>
    <row r="50" spans="5:14" x14ac:dyDescent="0.25">
      <c r="L50">
        <v>78.2</v>
      </c>
      <c r="M50">
        <v>9.1999999999999993</v>
      </c>
      <c r="N50">
        <f>SUM(L50,M50)</f>
        <v>87.4</v>
      </c>
    </row>
    <row r="51" spans="5:14" x14ac:dyDescent="0.25">
      <c r="L51">
        <v>60.8</v>
      </c>
      <c r="M51">
        <v>9.1999999999999993</v>
      </c>
      <c r="N51">
        <f>SUM(L51,M51)</f>
        <v>70</v>
      </c>
    </row>
    <row r="52" spans="5:14" x14ac:dyDescent="0.25">
      <c r="L52">
        <v>76.2</v>
      </c>
      <c r="M52">
        <v>9.1999999999999993</v>
      </c>
      <c r="N52">
        <f>SUM(L52,M52)</f>
        <v>85.4</v>
      </c>
    </row>
    <row r="53" spans="5:14" x14ac:dyDescent="0.25">
      <c r="L53">
        <v>81.2</v>
      </c>
      <c r="M53">
        <v>9.1999999999999993</v>
      </c>
      <c r="N53">
        <f>SUM(L53,M53)</f>
        <v>90.4</v>
      </c>
    </row>
    <row r="55" spans="5:14" x14ac:dyDescent="0.25">
      <c r="L55">
        <f>AVERAGE(L50:L53)</f>
        <v>74.099999999999994</v>
      </c>
      <c r="M55">
        <f>AVERAGE(M50:M53)</f>
        <v>9.1999999999999993</v>
      </c>
      <c r="N55">
        <f>AVERAGE(N50:N53)</f>
        <v>83.300000000000011</v>
      </c>
    </row>
    <row r="64" spans="5:14" x14ac:dyDescent="0.25">
      <c r="E64" s="247" t="s">
        <v>1594</v>
      </c>
      <c r="F64" s="249">
        <v>0.88</v>
      </c>
    </row>
    <row r="65" spans="5:6" ht="45" x14ac:dyDescent="0.25">
      <c r="E65" s="247" t="s">
        <v>1595</v>
      </c>
      <c r="F65" s="249">
        <v>0.74</v>
      </c>
    </row>
    <row r="66" spans="5:6" ht="75" x14ac:dyDescent="0.25">
      <c r="E66" s="247" t="s">
        <v>1596</v>
      </c>
      <c r="F66" s="249">
        <v>0.86</v>
      </c>
    </row>
    <row r="67" spans="5:6" ht="120" x14ac:dyDescent="0.25">
      <c r="E67" s="247" t="s">
        <v>1597</v>
      </c>
      <c r="F67" s="249">
        <v>0.93</v>
      </c>
    </row>
    <row r="90" spans="3:7" x14ac:dyDescent="0.25">
      <c r="C90" t="s">
        <v>1602</v>
      </c>
    </row>
    <row r="92" spans="3:7" ht="15.75" x14ac:dyDescent="0.25">
      <c r="C92" s="245">
        <v>74.900000000000006</v>
      </c>
      <c r="E92" s="196">
        <v>33</v>
      </c>
      <c r="G92" s="199">
        <v>100</v>
      </c>
    </row>
    <row r="93" spans="3:7" ht="15.75" x14ac:dyDescent="0.25">
      <c r="C93" s="199">
        <v>100</v>
      </c>
      <c r="E93" s="199">
        <v>100</v>
      </c>
      <c r="G93" s="199">
        <v>100</v>
      </c>
    </row>
    <row r="94" spans="3:7" ht="15.75" x14ac:dyDescent="0.25">
      <c r="C94" s="199">
        <v>100</v>
      </c>
      <c r="E94" s="202">
        <v>75</v>
      </c>
      <c r="G94" s="200">
        <v>60</v>
      </c>
    </row>
    <row r="95" spans="3:7" ht="15.75" x14ac:dyDescent="0.25">
      <c r="C95" s="199">
        <v>100</v>
      </c>
      <c r="E95" s="202">
        <v>70</v>
      </c>
      <c r="G95" s="200">
        <v>75</v>
      </c>
    </row>
    <row r="96" spans="3:7" ht="15.75" x14ac:dyDescent="0.25">
      <c r="C96" s="199">
        <v>87.2</v>
      </c>
      <c r="E96" s="199">
        <v>100</v>
      </c>
      <c r="G96" s="199">
        <v>100</v>
      </c>
    </row>
    <row r="97" spans="3:7" ht="15.75" x14ac:dyDescent="0.25">
      <c r="C97" s="202">
        <v>40</v>
      </c>
      <c r="E97" s="199">
        <v>100</v>
      </c>
      <c r="G97" s="199">
        <v>100</v>
      </c>
    </row>
    <row r="98" spans="3:7" ht="15.75" x14ac:dyDescent="0.25">
      <c r="C98" s="199">
        <v>100</v>
      </c>
      <c r="E98" s="199">
        <v>100</v>
      </c>
      <c r="G98" s="199">
        <v>100</v>
      </c>
    </row>
    <row r="99" spans="3:7" ht="15.75" x14ac:dyDescent="0.25">
      <c r="C99" s="199">
        <v>100</v>
      </c>
      <c r="E99" s="219">
        <v>50</v>
      </c>
      <c r="G99" s="199">
        <v>100</v>
      </c>
    </row>
    <row r="100" spans="3:7" ht="15.75" x14ac:dyDescent="0.25">
      <c r="C100" s="199">
        <v>133</v>
      </c>
      <c r="E100" s="199">
        <v>100</v>
      </c>
      <c r="G100" s="199">
        <v>100</v>
      </c>
    </row>
    <row r="101" spans="3:7" ht="15.75" x14ac:dyDescent="0.25">
      <c r="C101" s="199">
        <v>110</v>
      </c>
      <c r="E101" s="199">
        <v>100</v>
      </c>
      <c r="G101" s="199">
        <v>100</v>
      </c>
    </row>
    <row r="102" spans="3:7" ht="15.75" x14ac:dyDescent="0.25">
      <c r="C102" s="199">
        <v>100</v>
      </c>
      <c r="E102" s="199">
        <v>100</v>
      </c>
      <c r="G102" s="196">
        <v>20</v>
      </c>
    </row>
    <row r="103" spans="3:7" ht="15.75" x14ac:dyDescent="0.25">
      <c r="C103" s="199">
        <v>100</v>
      </c>
      <c r="E103" s="199">
        <v>100</v>
      </c>
      <c r="G103" s="199">
        <v>100</v>
      </c>
    </row>
    <row r="104" spans="3:7" ht="15.75" x14ac:dyDescent="0.25">
      <c r="C104" s="199">
        <v>100</v>
      </c>
      <c r="E104" s="199">
        <v>100</v>
      </c>
      <c r="G104" s="201">
        <v>0</v>
      </c>
    </row>
    <row r="105" spans="3:7" ht="15.75" x14ac:dyDescent="0.25">
      <c r="C105" s="199">
        <v>100</v>
      </c>
      <c r="E105" s="199">
        <v>100</v>
      </c>
      <c r="G105" s="199">
        <v>100</v>
      </c>
    </row>
    <row r="106" spans="3:7" ht="15.75" x14ac:dyDescent="0.25">
      <c r="C106" s="199">
        <v>100</v>
      </c>
      <c r="E106" s="199">
        <v>100</v>
      </c>
      <c r="G106" s="199">
        <v>100</v>
      </c>
    </row>
    <row r="107" spans="3:7" ht="15.75" x14ac:dyDescent="0.25">
      <c r="C107" s="199">
        <v>100</v>
      </c>
      <c r="E107" s="199">
        <v>100</v>
      </c>
      <c r="G107" s="217">
        <v>40</v>
      </c>
    </row>
    <row r="108" spans="3:7" ht="15.75" x14ac:dyDescent="0.25">
      <c r="C108" s="199">
        <v>100</v>
      </c>
      <c r="E108" s="199">
        <v>100</v>
      </c>
      <c r="G108" s="217">
        <v>40</v>
      </c>
    </row>
    <row r="109" spans="3:7" ht="15.75" x14ac:dyDescent="0.25">
      <c r="C109" s="199">
        <v>100</v>
      </c>
      <c r="E109" s="199">
        <v>100</v>
      </c>
      <c r="G109" s="217">
        <v>140</v>
      </c>
    </row>
    <row r="110" spans="3:7" ht="15.75" x14ac:dyDescent="0.25">
      <c r="C110" s="199">
        <v>100</v>
      </c>
      <c r="E110" s="199">
        <v>100</v>
      </c>
      <c r="G110" s="250">
        <f>AVERAGE(G92:G109)</f>
        <v>81.944444444444443</v>
      </c>
    </row>
    <row r="111" spans="3:7" ht="15.75" x14ac:dyDescent="0.25">
      <c r="C111" s="199">
        <v>78</v>
      </c>
      <c r="E111" s="199">
        <v>100</v>
      </c>
    </row>
    <row r="112" spans="3:7" ht="15.75" x14ac:dyDescent="0.25">
      <c r="C112" s="199">
        <v>100</v>
      </c>
      <c r="E112" s="199">
        <v>100</v>
      </c>
    </row>
    <row r="113" spans="3:6" ht="15.75" x14ac:dyDescent="0.25">
      <c r="C113" s="199">
        <v>100</v>
      </c>
      <c r="E113" s="199">
        <v>100</v>
      </c>
    </row>
    <row r="114" spans="3:6" ht="15.75" x14ac:dyDescent="0.25">
      <c r="C114" s="199">
        <v>100</v>
      </c>
      <c r="E114" s="199">
        <v>100</v>
      </c>
    </row>
    <row r="115" spans="3:6" ht="15.75" x14ac:dyDescent="0.25">
      <c r="C115" s="196">
        <v>35</v>
      </c>
      <c r="E115" s="199">
        <v>100</v>
      </c>
    </row>
    <row r="116" spans="3:6" ht="15.75" x14ac:dyDescent="0.25">
      <c r="C116" s="199">
        <v>100</v>
      </c>
      <c r="E116" s="199">
        <v>100</v>
      </c>
    </row>
    <row r="117" spans="3:6" ht="15.75" x14ac:dyDescent="0.25">
      <c r="C117" s="199">
        <v>100</v>
      </c>
      <c r="E117" s="199">
        <v>100</v>
      </c>
    </row>
    <row r="118" spans="3:6" ht="15.75" x14ac:dyDescent="0.25">
      <c r="C118" s="199">
        <v>100</v>
      </c>
      <c r="E118" s="199">
        <v>100</v>
      </c>
    </row>
    <row r="119" spans="3:6" ht="15.75" x14ac:dyDescent="0.25">
      <c r="C119" s="199">
        <v>100</v>
      </c>
      <c r="E119" s="250">
        <f>AVERAGE(E92:E118)</f>
        <v>93.629629629629633</v>
      </c>
    </row>
    <row r="120" spans="3:6" ht="15.75" x14ac:dyDescent="0.25">
      <c r="C120" s="199">
        <v>100</v>
      </c>
    </row>
    <row r="121" spans="3:6" ht="15.75" x14ac:dyDescent="0.25">
      <c r="C121" s="199">
        <v>100</v>
      </c>
    </row>
    <row r="122" spans="3:6" ht="15.75" x14ac:dyDescent="0.25">
      <c r="C122" s="199">
        <v>100</v>
      </c>
    </row>
    <row r="123" spans="3:6" x14ac:dyDescent="0.25">
      <c r="C123" s="173">
        <f>AVERAGE(C92:C122)</f>
        <v>95.42258064516129</v>
      </c>
      <c r="F123" s="173">
        <f>AVERAGE(C123,E119,G110)</f>
        <v>90.332218239745131</v>
      </c>
    </row>
    <row r="126" spans="3:6" x14ac:dyDescent="0.25">
      <c r="C126" t="s">
        <v>1603</v>
      </c>
    </row>
    <row r="129" spans="2:5" ht="15.75" x14ac:dyDescent="0.25">
      <c r="B129" s="245">
        <v>74.900000000000006</v>
      </c>
      <c r="C129" s="199">
        <v>100</v>
      </c>
      <c r="D129" s="199">
        <v>100</v>
      </c>
      <c r="E129" s="199">
        <v>100</v>
      </c>
    </row>
    <row r="130" spans="2:5" ht="15.75" x14ac:dyDescent="0.25">
      <c r="B130" s="199">
        <v>87.2</v>
      </c>
      <c r="C130" s="199">
        <v>100</v>
      </c>
      <c r="D130" s="199">
        <v>100</v>
      </c>
      <c r="E130" s="199">
        <v>100</v>
      </c>
    </row>
    <row r="131" spans="2:5" ht="15.75" x14ac:dyDescent="0.25">
      <c r="B131" s="202">
        <v>60</v>
      </c>
      <c r="C131" s="199">
        <v>100</v>
      </c>
      <c r="D131" s="199">
        <v>110</v>
      </c>
      <c r="E131" s="199">
        <v>100</v>
      </c>
    </row>
    <row r="132" spans="2:5" ht="15.75" x14ac:dyDescent="0.25">
      <c r="B132" s="199">
        <v>100</v>
      </c>
      <c r="C132" s="199">
        <v>100</v>
      </c>
      <c r="D132" s="199">
        <v>100</v>
      </c>
      <c r="E132" s="199">
        <v>100</v>
      </c>
    </row>
    <row r="133" spans="2:5" ht="15.75" x14ac:dyDescent="0.25">
      <c r="B133" s="199">
        <v>133</v>
      </c>
      <c r="C133" s="199">
        <v>100</v>
      </c>
      <c r="D133" s="199">
        <v>100</v>
      </c>
      <c r="E133" s="199">
        <v>100</v>
      </c>
    </row>
    <row r="134" spans="2:5" ht="15.75" x14ac:dyDescent="0.25">
      <c r="B134" s="199">
        <v>100</v>
      </c>
      <c r="C134" s="199">
        <v>100</v>
      </c>
      <c r="D134" s="199">
        <v>100</v>
      </c>
      <c r="E134" s="199">
        <v>100</v>
      </c>
    </row>
    <row r="135" spans="2:5" ht="15.75" x14ac:dyDescent="0.25">
      <c r="B135" s="199">
        <v>100</v>
      </c>
      <c r="C135" s="196">
        <v>33</v>
      </c>
      <c r="D135" s="199">
        <v>100</v>
      </c>
      <c r="E135" s="199">
        <v>100</v>
      </c>
    </row>
    <row r="136" spans="2:5" ht="15.75" x14ac:dyDescent="0.25">
      <c r="B136" s="199">
        <v>100</v>
      </c>
      <c r="C136" s="199">
        <v>100</v>
      </c>
      <c r="D136" s="199">
        <v>100</v>
      </c>
      <c r="E136" s="199">
        <v>100</v>
      </c>
    </row>
    <row r="137" spans="2:5" ht="15.75" x14ac:dyDescent="0.25">
      <c r="B137" s="200">
        <v>60</v>
      </c>
      <c r="C137" s="202">
        <v>75</v>
      </c>
      <c r="D137" s="199">
        <v>78</v>
      </c>
      <c r="E137" s="199">
        <v>100</v>
      </c>
    </row>
    <row r="138" spans="2:5" ht="15.75" x14ac:dyDescent="0.25">
      <c r="B138" s="200">
        <v>75</v>
      </c>
      <c r="C138" s="202">
        <v>70</v>
      </c>
      <c r="D138" s="199">
        <v>100</v>
      </c>
      <c r="E138" s="202">
        <v>80</v>
      </c>
    </row>
    <row r="139" spans="2:5" ht="15.75" x14ac:dyDescent="0.25">
      <c r="B139" s="199">
        <v>100</v>
      </c>
      <c r="C139" s="199">
        <v>100</v>
      </c>
      <c r="D139" s="196">
        <v>35</v>
      </c>
      <c r="E139" s="202">
        <v>60</v>
      </c>
    </row>
    <row r="140" spans="2:5" ht="15.75" x14ac:dyDescent="0.25">
      <c r="B140" s="199">
        <v>100</v>
      </c>
      <c r="C140" s="199">
        <v>100</v>
      </c>
      <c r="D140" s="199">
        <v>100</v>
      </c>
      <c r="E140" s="199">
        <v>100</v>
      </c>
    </row>
    <row r="141" spans="2:5" ht="15.75" x14ac:dyDescent="0.25">
      <c r="B141" s="199">
        <v>100</v>
      </c>
      <c r="C141" s="199">
        <v>100</v>
      </c>
      <c r="D141" s="199">
        <v>100</v>
      </c>
      <c r="E141" s="199">
        <v>100</v>
      </c>
    </row>
    <row r="142" spans="2:5" ht="15.75" x14ac:dyDescent="0.25">
      <c r="B142" s="251">
        <f>AVERAGE(B129:B141)</f>
        <v>91.546153846153842</v>
      </c>
      <c r="C142" s="219">
        <v>50</v>
      </c>
      <c r="D142" s="199">
        <v>100</v>
      </c>
      <c r="E142" s="199">
        <v>100</v>
      </c>
    </row>
    <row r="143" spans="2:5" ht="15.75" x14ac:dyDescent="0.25">
      <c r="C143" s="199">
        <v>100</v>
      </c>
      <c r="D143" s="199">
        <v>100</v>
      </c>
      <c r="E143" s="199">
        <v>100</v>
      </c>
    </row>
    <row r="144" spans="2:5" ht="15.75" x14ac:dyDescent="0.25">
      <c r="C144" s="199">
        <v>100</v>
      </c>
      <c r="D144" s="199">
        <v>100</v>
      </c>
      <c r="E144" s="199">
        <v>100</v>
      </c>
    </row>
    <row r="145" spans="3:5" ht="15.75" x14ac:dyDescent="0.25">
      <c r="C145" s="217">
        <v>40</v>
      </c>
      <c r="D145" s="199">
        <v>100</v>
      </c>
      <c r="E145" s="199">
        <v>100</v>
      </c>
    </row>
    <row r="146" spans="3:5" ht="15.75" x14ac:dyDescent="0.25">
      <c r="C146" s="217">
        <v>40</v>
      </c>
      <c r="D146" s="199">
        <v>100</v>
      </c>
      <c r="E146" s="199">
        <v>100</v>
      </c>
    </row>
    <row r="147" spans="3:5" ht="15.75" x14ac:dyDescent="0.25">
      <c r="C147" s="217">
        <v>40</v>
      </c>
      <c r="D147" s="199">
        <v>100</v>
      </c>
      <c r="E147" s="250">
        <f>AVERAGE(E133:E146)</f>
        <v>95.714285714285708</v>
      </c>
    </row>
    <row r="148" spans="3:5" ht="15.75" x14ac:dyDescent="0.25">
      <c r="C148" s="250">
        <f>AVERAGE(C129:C147)</f>
        <v>81.473684210526315</v>
      </c>
      <c r="D148" s="199">
        <v>100</v>
      </c>
    </row>
    <row r="149" spans="3:5" ht="15.75" x14ac:dyDescent="0.25">
      <c r="D149" s="199">
        <v>100</v>
      </c>
    </row>
    <row r="150" spans="3:5" ht="15.75" x14ac:dyDescent="0.25">
      <c r="D150" s="196">
        <v>20</v>
      </c>
    </row>
    <row r="151" spans="3:5" ht="15.75" x14ac:dyDescent="0.25">
      <c r="D151" s="199">
        <v>100</v>
      </c>
    </row>
    <row r="152" spans="3:5" ht="15.75" x14ac:dyDescent="0.25">
      <c r="D152" s="201">
        <v>0</v>
      </c>
    </row>
    <row r="153" spans="3:5" ht="15.75" x14ac:dyDescent="0.25">
      <c r="D153" s="199">
        <v>100</v>
      </c>
    </row>
    <row r="154" spans="3:5" ht="15.75" x14ac:dyDescent="0.25">
      <c r="D154" s="199">
        <v>100</v>
      </c>
    </row>
    <row r="155" spans="3:5" x14ac:dyDescent="0.25">
      <c r="D155" s="252">
        <f>AVERAGE(D129:D154)</f>
        <v>90.115384615384613</v>
      </c>
    </row>
  </sheetData>
  <mergeCells count="1">
    <mergeCell ref="A1:I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AVANCE</vt:lpstr>
      <vt:lpstr>S.INDICADORES</vt:lpstr>
      <vt:lpstr>LO INSTITUCIONAL</vt:lpstr>
      <vt:lpstr>LO SOCIAL </vt:lpstr>
      <vt:lpstr>LO AMBIENTAL</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 de Accion ETITC</dc:creator>
  <cp:lastModifiedBy>ANDRES</cp:lastModifiedBy>
  <dcterms:created xsi:type="dcterms:W3CDTF">2023-01-24T15:24:29Z</dcterms:created>
  <dcterms:modified xsi:type="dcterms:W3CDTF">2024-12-10T23:01:46Z</dcterms:modified>
</cp:coreProperties>
</file>