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ndeaccion\OneDrive - Escuela Tecnologica Instituto Tecnico Central\A. Vigencia 2023\PDI 2023\SEGUIMIENTOS PDI\"/>
    </mc:Choice>
  </mc:AlternateContent>
  <bookViews>
    <workbookView xWindow="0" yWindow="0" windowWidth="20490" windowHeight="6750"/>
  </bookViews>
  <sheets>
    <sheet name="AVANCE" sheetId="8" r:id="rId1"/>
    <sheet name="S.INDICADORES" sheetId="6" r:id="rId2"/>
    <sheet name="Hoja4" sheetId="11" state="hidden" r:id="rId3"/>
    <sheet name="LO INSTITUCIONAL" sheetId="1" state="hidden" r:id="rId4"/>
    <sheet name="LO SOCIAL " sheetId="2" state="hidden" r:id="rId5"/>
    <sheet name="LO AMBIENTAL" sheetId="3" state="hidden" r:id="rId6"/>
    <sheet name="Hoja2" sheetId="9" state="hidden" r:id="rId7"/>
    <sheet name="Hoja1" sheetId="7" state="hidden" r:id="rId8"/>
    <sheet name="Hoja3" sheetId="10" state="hidden" r:id="rId9"/>
  </sheets>
  <externalReferences>
    <externalReference r:id="rId10"/>
    <externalReference r:id="rId11"/>
  </externalReferences>
  <definedNames>
    <definedName name="_xlnm._FilterDatabase" localSheetId="5" hidden="1">'LO AMBIENTAL'!$A$3:$Q$41</definedName>
    <definedName name="_xlnm._FilterDatabase" localSheetId="3" hidden="1">'LO INSTITUCIONAL'!$A$3:$Q$241</definedName>
    <definedName name="_xlnm._FilterDatabase" localSheetId="4" hidden="1">'LO SOCIAL '!$A$3:$Q$113</definedName>
    <definedName name="_xlnm._FilterDatabase" localSheetId="1" hidden="1">S.INDICADORES!$A$4:$AK$82</definedName>
    <definedName name="A">[1]Hoja2!$L$2:$L$77</definedName>
    <definedName name="IN">[2]Hoja2!$L$2:$L$77</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1" l="1"/>
  <c r="B13" i="11"/>
  <c r="C10" i="11"/>
  <c r="J81" i="6" l="1"/>
  <c r="I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1" i="6"/>
  <c r="J40" i="6"/>
  <c r="J39" i="6"/>
  <c r="J38" i="6"/>
  <c r="J37" i="6"/>
  <c r="J36" i="6"/>
  <c r="J35" i="6"/>
  <c r="J34" i="6"/>
  <c r="J33" i="6"/>
  <c r="J32" i="6"/>
  <c r="J31" i="6"/>
  <c r="J30" i="6"/>
  <c r="J29" i="6"/>
  <c r="J28" i="6"/>
  <c r="J27" i="6"/>
  <c r="J26" i="6"/>
  <c r="J25" i="6"/>
  <c r="J24" i="6"/>
  <c r="J23" i="6"/>
  <c r="J21" i="6"/>
  <c r="J19" i="6"/>
  <c r="J18" i="6"/>
  <c r="J17" i="6"/>
  <c r="J16" i="6"/>
  <c r="J15" i="6"/>
  <c r="J14" i="6"/>
  <c r="J13" i="6"/>
  <c r="J12" i="6"/>
  <c r="J11" i="6"/>
  <c r="J10" i="6"/>
  <c r="J9" i="6"/>
  <c r="J8" i="6"/>
  <c r="J7" i="6"/>
  <c r="J6" i="6"/>
  <c r="J5"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7" i="6"/>
  <c r="O6" i="6"/>
  <c r="O5" i="6"/>
  <c r="U67" i="6"/>
  <c r="U80" i="6"/>
  <c r="U79" i="6"/>
  <c r="U78" i="6"/>
  <c r="U77" i="6"/>
  <c r="U76" i="6"/>
  <c r="U75" i="6"/>
  <c r="U74" i="6"/>
  <c r="U73" i="6"/>
  <c r="U72" i="6"/>
  <c r="U71" i="6"/>
  <c r="U70" i="6"/>
  <c r="U69" i="6"/>
  <c r="U68"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T95" i="6"/>
  <c r="AE81" i="6"/>
  <c r="AG67" i="6"/>
  <c r="AG68" i="6"/>
  <c r="AG70" i="6"/>
  <c r="AG74" i="6"/>
  <c r="AG72" i="6"/>
  <c r="AG77" i="6"/>
  <c r="AG76" i="6"/>
  <c r="O81" i="6" l="1"/>
  <c r="U81" i="6"/>
  <c r="AG35" i="6"/>
  <c r="AG28" i="6" l="1"/>
  <c r="AF95" i="6" l="1"/>
  <c r="AG80" i="6"/>
  <c r="AG79" i="6"/>
  <c r="AG78" i="6"/>
  <c r="AG75" i="6"/>
  <c r="AG73" i="6"/>
  <c r="AG71" i="6"/>
  <c r="AG69" i="6"/>
  <c r="AG66" i="6"/>
  <c r="AG64" i="6"/>
  <c r="AG63" i="6"/>
  <c r="AG62" i="6"/>
  <c r="AG61" i="6"/>
  <c r="AG60" i="6"/>
  <c r="AG59" i="6"/>
  <c r="AG58" i="6"/>
  <c r="AG57" i="6"/>
  <c r="AG56" i="6"/>
  <c r="AG55" i="6"/>
  <c r="AG54" i="6"/>
  <c r="AG53" i="6"/>
  <c r="AG52" i="6"/>
  <c r="AG51" i="6"/>
  <c r="AG50" i="6"/>
  <c r="AG49" i="6"/>
  <c r="AG48" i="6"/>
  <c r="AG47" i="6"/>
  <c r="AG46" i="6"/>
  <c r="AG45" i="6"/>
  <c r="AG44" i="6"/>
  <c r="AG43" i="6"/>
  <c r="AG42" i="6"/>
  <c r="AG41" i="6"/>
  <c r="AG40" i="6"/>
  <c r="AG39" i="6"/>
  <c r="AG38" i="6"/>
  <c r="AG37" i="6"/>
  <c r="AG36" i="6"/>
  <c r="AG34" i="6"/>
  <c r="AG33" i="6"/>
  <c r="AG32" i="6"/>
  <c r="AG31" i="6"/>
  <c r="AG30" i="6"/>
  <c r="AG29" i="6"/>
  <c r="AG27" i="6"/>
  <c r="AG26" i="6"/>
  <c r="AG25" i="6"/>
  <c r="AG24" i="6"/>
  <c r="AG23" i="6"/>
  <c r="AG22" i="6"/>
  <c r="AG21" i="6"/>
  <c r="AG20" i="6"/>
  <c r="AG19" i="6"/>
  <c r="AG18" i="6"/>
  <c r="AG17" i="6"/>
  <c r="AG16" i="6"/>
  <c r="AG15" i="6"/>
  <c r="AG14" i="6"/>
  <c r="AG12" i="6"/>
  <c r="AG11" i="6"/>
  <c r="AG10" i="6"/>
  <c r="AG9" i="6"/>
  <c r="AG8" i="6"/>
  <c r="AG7" i="6"/>
  <c r="AG6" i="6"/>
  <c r="AG5" i="6"/>
  <c r="AG81" i="6" l="1"/>
  <c r="C92" i="9"/>
  <c r="N95" i="6" l="1"/>
  <c r="Y81" i="6" l="1"/>
  <c r="AA6" i="6"/>
  <c r="AA7" i="6"/>
  <c r="AA8" i="6"/>
  <c r="AA9" i="6"/>
  <c r="AA10" i="6"/>
  <c r="AA11" i="6"/>
  <c r="AA12" i="6"/>
  <c r="AA13" i="6"/>
  <c r="AA14" i="6"/>
  <c r="AA15" i="6"/>
  <c r="AA16" i="6"/>
  <c r="AA17" i="6"/>
  <c r="AA18" i="6"/>
  <c r="AA19" i="6"/>
  <c r="AA20" i="6"/>
  <c r="AA21" i="6"/>
  <c r="AA22" i="6"/>
  <c r="AA23" i="6"/>
  <c r="AA24" i="6"/>
  <c r="AA25" i="6"/>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73" i="6"/>
  <c r="AA74" i="6"/>
  <c r="AA75" i="6"/>
  <c r="AA76" i="6"/>
  <c r="AA77" i="6"/>
  <c r="AA78" i="6"/>
  <c r="AA79" i="6"/>
  <c r="AA80" i="6"/>
  <c r="AA5" i="6"/>
  <c r="AA81" i="6" l="1"/>
  <c r="B6" i="7"/>
  <c r="E38" i="9"/>
  <c r="E34" i="9"/>
  <c r="E35" i="9"/>
  <c r="E36" i="9"/>
  <c r="E37" i="9"/>
  <c r="E39" i="9"/>
  <c r="E40" i="9"/>
  <c r="E41" i="9"/>
  <c r="E42" i="9"/>
  <c r="E47" i="9"/>
  <c r="E43" i="9"/>
  <c r="E33" i="9"/>
  <c r="L43" i="7"/>
  <c r="Q31" i="7"/>
  <c r="M38" i="7" l="1"/>
  <c r="M39" i="7"/>
  <c r="M40" i="7"/>
  <c r="M41" i="7"/>
  <c r="N42" i="7" s="1"/>
  <c r="S81" i="6"/>
  <c r="Z95" i="6"/>
  <c r="Q81" i="6"/>
  <c r="R81" i="6"/>
  <c r="W81" i="6"/>
  <c r="X81" i="6"/>
  <c r="M81" i="6"/>
  <c r="H33" i="7"/>
  <c r="H30" i="7"/>
  <c r="C47" i="7"/>
  <c r="B56" i="7"/>
  <c r="A60" i="7"/>
  <c r="M43" i="7" l="1"/>
  <c r="Q32" i="7"/>
  <c r="A17" i="7"/>
  <c r="B11" i="7" l="1"/>
  <c r="R41" i="3" l="1"/>
  <c r="N20" i="7" l="1"/>
  <c r="H81" i="6" l="1"/>
  <c r="C21" i="7"/>
  <c r="J41" i="3"/>
  <c r="J113" i="2"/>
  <c r="J239" i="1"/>
  <c r="L21" i="3" l="1"/>
</calcChain>
</file>

<file path=xl/comments1.xml><?xml version="1.0" encoding="utf-8"?>
<comments xmlns="http://schemas.openxmlformats.org/spreadsheetml/2006/main">
  <authors>
    <author>Plan de Accion ETITC</author>
  </authors>
  <commentList>
    <comment ref="I36" authorId="0" shapeId="0">
      <text>
        <r>
          <rPr>
            <sz val="9"/>
            <color indexed="81"/>
            <rFont val="Tahoma"/>
            <family val="2"/>
          </rPr>
          <t xml:space="preserve">Para la v. 2021 y 2022 no había meta a desarrollar
</t>
        </r>
      </text>
    </comment>
    <comment ref="M94" authorId="0" shapeId="0">
      <text>
        <r>
          <rPr>
            <b/>
            <sz val="9"/>
            <color indexed="81"/>
            <rFont val="Tahoma"/>
            <family val="2"/>
          </rPr>
          <t>% a cumplir a cumplir v. 2023</t>
        </r>
      </text>
    </comment>
    <comment ref="S94" authorId="0" shapeId="0">
      <text>
        <r>
          <rPr>
            <b/>
            <sz val="9"/>
            <color indexed="81"/>
            <rFont val="Tahoma"/>
            <family val="2"/>
          </rPr>
          <t>% a cumplir a cumplir v. 2023</t>
        </r>
      </text>
    </comment>
    <comment ref="Y94" authorId="0" shapeId="0">
      <text>
        <r>
          <rPr>
            <b/>
            <sz val="9"/>
            <color indexed="81"/>
            <rFont val="Tahoma"/>
            <family val="2"/>
          </rPr>
          <t>% a cumplir a cumplir v. 2023</t>
        </r>
      </text>
    </comment>
    <comment ref="M95" authorId="0" shapeId="0">
      <text>
        <r>
          <rPr>
            <b/>
            <sz val="9"/>
            <color indexed="81"/>
            <rFont val="Tahoma"/>
            <family val="2"/>
          </rPr>
          <t xml:space="preserve">% cumplido 3° trimestre </t>
        </r>
      </text>
    </comment>
    <comment ref="N95" authorId="0" shapeId="0">
      <text>
        <r>
          <rPr>
            <b/>
            <sz val="9"/>
            <color indexed="81"/>
            <rFont val="Tahoma"/>
            <family val="2"/>
          </rPr>
          <t>% cumplido de total a cumplir v. 2023</t>
        </r>
      </text>
    </comment>
    <comment ref="S95" authorId="0" shapeId="0">
      <text>
        <r>
          <rPr>
            <b/>
            <sz val="9"/>
            <color indexed="81"/>
            <rFont val="Tahoma"/>
            <family val="2"/>
          </rPr>
          <t xml:space="preserve">% cumplido 3° trimestre </t>
        </r>
      </text>
    </comment>
    <comment ref="T95" authorId="0" shapeId="0">
      <text>
        <r>
          <rPr>
            <b/>
            <sz val="9"/>
            <color indexed="81"/>
            <rFont val="Tahoma"/>
            <family val="2"/>
          </rPr>
          <t>% cumplido de total a cumplir v. 2023</t>
        </r>
      </text>
    </comment>
    <comment ref="Y95" authorId="0" shapeId="0">
      <text>
        <r>
          <rPr>
            <b/>
            <sz val="9"/>
            <color indexed="81"/>
            <rFont val="Tahoma"/>
            <family val="2"/>
          </rPr>
          <t xml:space="preserve">% cumplido 3° trimestre </t>
        </r>
      </text>
    </comment>
    <comment ref="Z95" authorId="0" shapeId="0">
      <text>
        <r>
          <rPr>
            <b/>
            <sz val="9"/>
            <color indexed="81"/>
            <rFont val="Tahoma"/>
            <family val="2"/>
          </rPr>
          <t>% cumplido de total a cumplir v. 2023</t>
        </r>
      </text>
    </comment>
    <comment ref="AF95" authorId="0" shapeId="0">
      <text>
        <r>
          <rPr>
            <b/>
            <sz val="9"/>
            <color indexed="81"/>
            <rFont val="Tahoma"/>
            <family val="2"/>
          </rPr>
          <t>% cumplido de total a cumplir v. 2023</t>
        </r>
      </text>
    </comment>
  </commentList>
</comments>
</file>

<file path=xl/comments2.xml><?xml version="1.0" encoding="utf-8"?>
<comments xmlns="http://schemas.openxmlformats.org/spreadsheetml/2006/main">
  <authors>
    <author>Plan de Accion ETITC</author>
    <author>tc={0500EA6B-84F3-424D-8852-03CC6B327487}</author>
  </authors>
  <commentList>
    <comment ref="B4" authorId="0" shapeId="0">
      <text>
        <r>
          <rPr>
            <b/>
            <sz val="9"/>
            <color indexed="81"/>
            <rFont val="Tahoma"/>
            <family val="2"/>
          </rPr>
          <t xml:space="preserve">SME
</t>
        </r>
      </text>
    </comment>
    <comment ref="B15" authorId="0" shapeId="0">
      <text>
        <r>
          <rPr>
            <b/>
            <sz val="9"/>
            <color indexed="81"/>
            <rFont val="Tahoma"/>
            <family val="2"/>
          </rPr>
          <t>SME</t>
        </r>
      </text>
    </comment>
    <comment ref="B16" authorId="0" shapeId="0">
      <text>
        <r>
          <rPr>
            <b/>
            <sz val="9"/>
            <color indexed="81"/>
            <rFont val="Tahoma"/>
            <family val="2"/>
          </rPr>
          <t xml:space="preserve">SME
</t>
        </r>
      </text>
    </comment>
    <comment ref="B48" authorId="0" shapeId="0">
      <text>
        <r>
          <rPr>
            <b/>
            <sz val="9"/>
            <color indexed="81"/>
            <rFont val="Tahoma"/>
            <family val="2"/>
          </rPr>
          <t xml:space="preserve">SME
</t>
        </r>
      </text>
    </comment>
    <comment ref="B54" authorId="0" shapeId="0">
      <text>
        <r>
          <rPr>
            <sz val="9"/>
            <color indexed="81"/>
            <rFont val="Tahoma"/>
            <family val="2"/>
          </rPr>
          <t xml:space="preserve">SME
</t>
        </r>
      </text>
    </comment>
    <comment ref="B75" authorId="0" shapeId="0">
      <text>
        <r>
          <rPr>
            <b/>
            <sz val="9"/>
            <color indexed="81"/>
            <rFont val="Tahoma"/>
            <family val="2"/>
          </rPr>
          <t>SME</t>
        </r>
      </text>
    </comment>
    <comment ref="B77" authorId="0" shapeId="0">
      <text>
        <r>
          <rPr>
            <b/>
            <sz val="9"/>
            <color indexed="81"/>
            <rFont val="Tahoma"/>
            <family val="2"/>
          </rPr>
          <t xml:space="preserve">SME
</t>
        </r>
      </text>
    </comment>
    <comment ref="B79" authorId="0" shapeId="0">
      <text>
        <r>
          <rPr>
            <b/>
            <sz val="9"/>
            <color indexed="81"/>
            <rFont val="Tahoma"/>
            <family val="2"/>
          </rPr>
          <t xml:space="preserve">SME
</t>
        </r>
      </text>
    </comment>
    <comment ref="B80" authorId="0" shapeId="0">
      <text>
        <r>
          <rPr>
            <b/>
            <sz val="9"/>
            <color indexed="81"/>
            <rFont val="Tahoma"/>
            <family val="2"/>
          </rPr>
          <t xml:space="preserve">SME
</t>
        </r>
      </text>
    </comment>
    <comment ref="B81" authorId="0" shapeId="0">
      <text>
        <r>
          <rPr>
            <b/>
            <sz val="9"/>
            <color indexed="81"/>
            <rFont val="Tahoma"/>
            <family val="2"/>
          </rPr>
          <t xml:space="preserve">SME
</t>
        </r>
      </text>
    </comment>
    <comment ref="B83" authorId="0" shapeId="0">
      <text>
        <r>
          <rPr>
            <b/>
            <sz val="9"/>
            <color indexed="81"/>
            <rFont val="Tahoma"/>
            <family val="2"/>
          </rPr>
          <t xml:space="preserve">SME
</t>
        </r>
      </text>
    </comment>
    <comment ref="B87" authorId="0" shapeId="0">
      <text>
        <r>
          <rPr>
            <b/>
            <sz val="9"/>
            <color indexed="81"/>
            <rFont val="Tahoma"/>
            <family val="2"/>
          </rPr>
          <t xml:space="preserve">SME
</t>
        </r>
      </text>
    </comment>
    <comment ref="B89" authorId="0" shapeId="0">
      <text>
        <r>
          <rPr>
            <b/>
            <sz val="9"/>
            <color indexed="81"/>
            <rFont val="Tahoma"/>
            <family val="2"/>
          </rPr>
          <t xml:space="preserve">SME
</t>
        </r>
      </text>
    </comment>
    <comment ref="B96" authorId="0" shapeId="0">
      <text>
        <r>
          <rPr>
            <b/>
            <sz val="9"/>
            <color indexed="81"/>
            <rFont val="Tahoma"/>
            <family val="2"/>
          </rPr>
          <t xml:space="preserve">SME
</t>
        </r>
      </text>
    </comment>
    <comment ref="B97" authorId="0" shapeId="0">
      <text>
        <r>
          <rPr>
            <b/>
            <sz val="9"/>
            <color indexed="81"/>
            <rFont val="Tahoma"/>
            <family val="2"/>
          </rPr>
          <t xml:space="preserve">SME
</t>
        </r>
      </text>
    </comment>
    <comment ref="B98" authorId="0" shapeId="0">
      <text>
        <r>
          <rPr>
            <b/>
            <sz val="9"/>
            <color indexed="81"/>
            <rFont val="Tahoma"/>
            <family val="2"/>
          </rPr>
          <t xml:space="preserve">SME
</t>
        </r>
      </text>
    </comment>
    <comment ref="B100" authorId="0" shapeId="0">
      <text>
        <r>
          <rPr>
            <b/>
            <sz val="9"/>
            <color indexed="81"/>
            <rFont val="Tahoma"/>
            <family val="2"/>
          </rPr>
          <t xml:space="preserve">SME
</t>
        </r>
      </text>
    </comment>
    <comment ref="B101"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Estructurar</t>
        </r>
      </text>
    </comment>
    <comment ref="B188" authorId="0" shapeId="0">
      <text>
        <r>
          <rPr>
            <b/>
            <sz val="9"/>
            <color indexed="81"/>
            <rFont val="Tahoma"/>
            <family val="2"/>
          </rPr>
          <t>SME</t>
        </r>
      </text>
    </comment>
    <comment ref="B194" authorId="0" shapeId="0">
      <text>
        <r>
          <rPr>
            <b/>
            <sz val="9"/>
            <color indexed="81"/>
            <rFont val="Tahoma"/>
            <family val="2"/>
          </rPr>
          <t xml:space="preserve">SME
</t>
        </r>
      </text>
    </comment>
    <comment ref="B195" authorId="0" shapeId="0">
      <text>
        <r>
          <rPr>
            <b/>
            <sz val="9"/>
            <color indexed="81"/>
            <rFont val="Tahoma"/>
            <family val="2"/>
          </rPr>
          <t xml:space="preserve">SME
</t>
        </r>
      </text>
    </comment>
    <comment ref="B201" authorId="0" shapeId="0">
      <text>
        <r>
          <rPr>
            <b/>
            <sz val="9"/>
            <color indexed="81"/>
            <rFont val="Tahoma"/>
            <family val="2"/>
          </rPr>
          <t>SME</t>
        </r>
      </text>
    </comment>
    <comment ref="B209" authorId="0" shapeId="0">
      <text>
        <r>
          <rPr>
            <b/>
            <sz val="9"/>
            <color indexed="81"/>
            <rFont val="Tahoma"/>
            <family val="2"/>
          </rPr>
          <t xml:space="preserve">SME
</t>
        </r>
      </text>
    </comment>
    <comment ref="B214" authorId="0" shapeId="0">
      <text>
        <r>
          <rPr>
            <sz val="9"/>
            <color indexed="81"/>
            <rFont val="Tahoma"/>
            <family val="2"/>
          </rPr>
          <t xml:space="preserve">SME
</t>
        </r>
      </text>
    </comment>
    <comment ref="B232" authorId="0" shapeId="0">
      <text>
        <r>
          <rPr>
            <b/>
            <sz val="9"/>
            <color indexed="81"/>
            <rFont val="Tahoma"/>
            <family val="2"/>
          </rPr>
          <t>SME</t>
        </r>
      </text>
    </comment>
    <comment ref="B233" authorId="0" shapeId="0">
      <text>
        <r>
          <rPr>
            <b/>
            <sz val="9"/>
            <color indexed="81"/>
            <rFont val="Tahoma"/>
            <family val="2"/>
          </rPr>
          <t xml:space="preserve">SME
</t>
        </r>
      </text>
    </comment>
    <comment ref="B235" authorId="0" shapeId="0">
      <text>
        <r>
          <rPr>
            <b/>
            <sz val="9"/>
            <color indexed="81"/>
            <rFont val="Tahoma"/>
            <family val="2"/>
          </rPr>
          <t xml:space="preserve">SME
</t>
        </r>
      </text>
    </comment>
    <comment ref="B237" authorId="0" shapeId="0">
      <text>
        <r>
          <rPr>
            <sz val="9"/>
            <color indexed="81"/>
            <rFont val="Tahoma"/>
            <family val="2"/>
          </rPr>
          <t xml:space="preserve">SME
</t>
        </r>
      </text>
    </comment>
    <comment ref="B238" authorId="0" shapeId="0">
      <text>
        <r>
          <rPr>
            <b/>
            <sz val="9"/>
            <color indexed="81"/>
            <rFont val="Tahoma"/>
            <family val="2"/>
          </rPr>
          <t>SME</t>
        </r>
      </text>
    </comment>
  </commentList>
</comments>
</file>

<file path=xl/comments3.xml><?xml version="1.0" encoding="utf-8"?>
<comments xmlns="http://schemas.openxmlformats.org/spreadsheetml/2006/main">
  <authors>
    <author>Plan de Accion ETITC</author>
    <author>tc={1906107A-DE29-4D93-A02B-499150CD8A6A}</author>
    <author>ANDRES</author>
  </authors>
  <commentList>
    <comment ref="B4" authorId="0" shapeId="0">
      <text>
        <r>
          <rPr>
            <b/>
            <sz val="9"/>
            <color indexed="81"/>
            <rFont val="Tahoma"/>
            <family val="2"/>
          </rPr>
          <t>SME</t>
        </r>
      </text>
    </comment>
    <comment ref="B5"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Despacho</t>
        </r>
      </text>
    </comment>
    <comment ref="B6" authorId="0" shapeId="0">
      <text>
        <r>
          <rPr>
            <b/>
            <sz val="9"/>
            <color indexed="81"/>
            <rFont val="Tahoma"/>
            <family val="2"/>
          </rPr>
          <t xml:space="preserve">ELIMINAR
</t>
        </r>
      </text>
    </comment>
    <comment ref="B7" authorId="0" shapeId="0">
      <text>
        <r>
          <rPr>
            <b/>
            <sz val="9"/>
            <color indexed="81"/>
            <rFont val="Tahoma"/>
            <family val="2"/>
          </rPr>
          <t>SME</t>
        </r>
      </text>
    </comment>
    <comment ref="B8" authorId="0" shapeId="0">
      <text>
        <r>
          <rPr>
            <b/>
            <sz val="9"/>
            <color indexed="81"/>
            <rFont val="Tahoma"/>
            <family val="2"/>
          </rPr>
          <t>SME</t>
        </r>
      </text>
    </comment>
    <comment ref="B9" authorId="0" shapeId="0">
      <text>
        <r>
          <rPr>
            <b/>
            <sz val="9"/>
            <color indexed="81"/>
            <rFont val="Tahoma"/>
            <family val="2"/>
          </rPr>
          <t>SME</t>
        </r>
      </text>
    </comment>
    <comment ref="B30" authorId="0" shapeId="0">
      <text>
        <r>
          <rPr>
            <sz val="9"/>
            <color indexed="81"/>
            <rFont val="Tahoma"/>
            <family val="2"/>
          </rPr>
          <t xml:space="preserve">SME
</t>
        </r>
      </text>
    </comment>
    <comment ref="B35" authorId="0" shapeId="0">
      <text>
        <r>
          <rPr>
            <b/>
            <sz val="9"/>
            <color indexed="81"/>
            <rFont val="Tahoma"/>
            <family val="2"/>
          </rPr>
          <t>SME</t>
        </r>
        <r>
          <rPr>
            <sz val="9"/>
            <color indexed="81"/>
            <rFont val="Tahoma"/>
            <family val="2"/>
          </rPr>
          <t xml:space="preserve">
</t>
        </r>
      </text>
    </comment>
    <comment ref="B36" authorId="0" shapeId="0">
      <text>
        <r>
          <rPr>
            <b/>
            <sz val="9"/>
            <color indexed="81"/>
            <rFont val="Tahoma"/>
            <family val="2"/>
          </rPr>
          <t>SME</t>
        </r>
      </text>
    </comment>
    <comment ref="D36" authorId="2" shapeId="0">
      <text>
        <r>
          <rPr>
            <b/>
            <sz val="9"/>
            <color indexed="81"/>
            <rFont val="Tahoma"/>
            <family val="2"/>
          </rPr>
          <t>Medición de meta estratégica</t>
        </r>
      </text>
    </comment>
    <comment ref="B44" authorId="0" shapeId="0">
      <text>
        <r>
          <rPr>
            <b/>
            <sz val="9"/>
            <color indexed="81"/>
            <rFont val="Tahoma"/>
            <family val="2"/>
          </rPr>
          <t>SME</t>
        </r>
      </text>
    </comment>
    <comment ref="B48" authorId="0" shapeId="0">
      <text>
        <r>
          <rPr>
            <b/>
            <sz val="9"/>
            <color indexed="81"/>
            <rFont val="Tahoma"/>
            <family val="2"/>
          </rPr>
          <t>SME</t>
        </r>
      </text>
    </comment>
    <comment ref="B50" authorId="0" shapeId="0">
      <text>
        <r>
          <rPr>
            <sz val="9"/>
            <color indexed="81"/>
            <rFont val="Tahoma"/>
            <family val="2"/>
          </rPr>
          <t xml:space="preserve">SME
</t>
        </r>
      </text>
    </comment>
    <comment ref="B53" authorId="0" shapeId="0">
      <text>
        <r>
          <rPr>
            <b/>
            <sz val="9"/>
            <color indexed="81"/>
            <rFont val="Tahoma"/>
            <family val="2"/>
          </rPr>
          <t>SME</t>
        </r>
      </text>
    </comment>
    <comment ref="B63" authorId="0" shapeId="0">
      <text>
        <r>
          <rPr>
            <sz val="9"/>
            <color indexed="81"/>
            <rFont val="Tahoma"/>
            <family val="2"/>
          </rPr>
          <t xml:space="preserve">SME
</t>
        </r>
      </text>
    </comment>
    <comment ref="B65" authorId="0" shapeId="0">
      <text>
        <r>
          <rPr>
            <b/>
            <sz val="9"/>
            <color indexed="81"/>
            <rFont val="Tahoma"/>
            <family val="2"/>
          </rPr>
          <t>SME</t>
        </r>
      </text>
    </comment>
    <comment ref="B66" authorId="0" shapeId="0">
      <text>
        <r>
          <rPr>
            <b/>
            <sz val="9"/>
            <color indexed="81"/>
            <rFont val="Tahoma"/>
            <family val="2"/>
          </rPr>
          <t>SME</t>
        </r>
      </text>
    </comment>
    <comment ref="B67" authorId="0" shapeId="0">
      <text>
        <r>
          <rPr>
            <sz val="9"/>
            <color indexed="81"/>
            <rFont val="Tahoma"/>
            <family val="2"/>
          </rPr>
          <t xml:space="preserve">SME
</t>
        </r>
      </text>
    </comment>
    <comment ref="B68" authorId="0" shapeId="0">
      <text>
        <r>
          <rPr>
            <sz val="9"/>
            <color indexed="81"/>
            <rFont val="Tahoma"/>
            <family val="2"/>
          </rPr>
          <t xml:space="preserve">SME
</t>
        </r>
      </text>
    </comment>
    <comment ref="B70" authorId="0" shapeId="0">
      <text>
        <r>
          <rPr>
            <b/>
            <sz val="9"/>
            <color indexed="81"/>
            <rFont val="Tahoma"/>
            <family val="2"/>
          </rPr>
          <t>SME</t>
        </r>
      </text>
    </comment>
    <comment ref="B73" authorId="0" shapeId="0">
      <text>
        <r>
          <rPr>
            <b/>
            <sz val="9"/>
            <color indexed="81"/>
            <rFont val="Tahoma"/>
            <family val="2"/>
          </rPr>
          <t>SME</t>
        </r>
      </text>
    </comment>
    <comment ref="A108" authorId="0" shapeId="0">
      <text>
        <r>
          <rPr>
            <b/>
            <sz val="9"/>
            <color indexed="81"/>
            <rFont val="Tahoma"/>
            <family val="2"/>
          </rPr>
          <t>ELIMINAR</t>
        </r>
      </text>
    </comment>
    <comment ref="B108" authorId="0" shapeId="0">
      <text>
        <r>
          <rPr>
            <b/>
            <sz val="9"/>
            <color indexed="81"/>
            <rFont val="Tahoma"/>
            <family val="2"/>
          </rPr>
          <t xml:space="preserve">ELIMINAR </t>
        </r>
      </text>
    </comment>
    <comment ref="B109" authorId="0" shapeId="0">
      <text>
        <r>
          <rPr>
            <sz val="9"/>
            <color indexed="81"/>
            <rFont val="Tahoma"/>
            <family val="2"/>
          </rPr>
          <t xml:space="preserve">SME
</t>
        </r>
      </text>
    </comment>
    <comment ref="B110" authorId="0" shapeId="0">
      <text>
        <r>
          <rPr>
            <b/>
            <sz val="9"/>
            <color indexed="81"/>
            <rFont val="Tahoma"/>
            <family val="2"/>
          </rPr>
          <t>SME</t>
        </r>
      </text>
    </comment>
    <comment ref="B112" authorId="0" shapeId="0">
      <text>
        <r>
          <rPr>
            <b/>
            <sz val="9"/>
            <color indexed="81"/>
            <rFont val="Tahoma"/>
            <family val="2"/>
          </rPr>
          <t>SME</t>
        </r>
      </text>
    </comment>
  </commentList>
</comments>
</file>

<file path=xl/comments4.xml><?xml version="1.0" encoding="utf-8"?>
<comments xmlns="http://schemas.openxmlformats.org/spreadsheetml/2006/main">
  <authors>
    <author>Plan de Accion ETITC</author>
    <author>GESTIÓN AMBIENTAL ETITC.</author>
  </authors>
  <commentList>
    <comment ref="B4" authorId="0" shapeId="0">
      <text>
        <r>
          <rPr>
            <b/>
            <sz val="9"/>
            <color indexed="81"/>
            <rFont val="Tahoma"/>
            <family val="2"/>
          </rPr>
          <t>SME</t>
        </r>
      </text>
    </comment>
    <comment ref="D8" authorId="1" shapeId="0">
      <text>
        <r>
          <rPr>
            <b/>
            <sz val="9"/>
            <color indexed="81"/>
            <rFont val="Tahoma"/>
            <family val="2"/>
          </rPr>
          <t>GESTIÓN AMBIENTAL ETITC.:</t>
        </r>
        <r>
          <rPr>
            <sz val="9"/>
            <color indexed="81"/>
            <rFont val="Tahoma"/>
            <family val="2"/>
          </rPr>
          <t>Se debe validar con la Vice Administrativa si esta actividad se va a ejecutar dese Planta Física o desde Gestión Ambiental.</t>
        </r>
      </text>
    </comment>
    <comment ref="B11" authorId="0" shapeId="0">
      <text>
        <r>
          <rPr>
            <b/>
            <sz val="9"/>
            <color indexed="81"/>
            <rFont val="Tahoma"/>
            <family val="2"/>
          </rPr>
          <t>SME</t>
        </r>
      </text>
    </comment>
    <comment ref="B12" authorId="0" shapeId="0">
      <text>
        <r>
          <rPr>
            <b/>
            <sz val="9"/>
            <color indexed="81"/>
            <rFont val="Tahoma"/>
            <family val="2"/>
          </rPr>
          <t>SME</t>
        </r>
      </text>
    </comment>
    <comment ref="B13" authorId="0" shapeId="0">
      <text>
        <r>
          <rPr>
            <b/>
            <sz val="9"/>
            <color indexed="81"/>
            <rFont val="Tahoma"/>
            <family val="2"/>
          </rPr>
          <t>SME</t>
        </r>
      </text>
    </comment>
    <comment ref="B15" authorId="0" shapeId="0">
      <text>
        <r>
          <rPr>
            <b/>
            <sz val="9"/>
            <color indexed="81"/>
            <rFont val="Tahoma"/>
            <family val="2"/>
          </rPr>
          <t xml:space="preserve">SME
</t>
        </r>
      </text>
    </comment>
    <comment ref="B16" authorId="0" shapeId="0">
      <text>
        <r>
          <rPr>
            <b/>
            <sz val="9"/>
            <color indexed="81"/>
            <rFont val="Tahoma"/>
            <family val="2"/>
          </rPr>
          <t xml:space="preserve">SME
</t>
        </r>
      </text>
    </comment>
    <comment ref="B17" authorId="0" shapeId="0">
      <text>
        <r>
          <rPr>
            <b/>
            <sz val="9"/>
            <color indexed="81"/>
            <rFont val="Tahoma"/>
            <family val="2"/>
          </rPr>
          <t xml:space="preserve">SME
</t>
        </r>
      </text>
    </comment>
    <comment ref="B18" authorId="0" shapeId="0">
      <text>
        <r>
          <rPr>
            <b/>
            <sz val="9"/>
            <color indexed="81"/>
            <rFont val="Tahoma"/>
            <family val="2"/>
          </rPr>
          <t xml:space="preserve">SME
</t>
        </r>
      </text>
    </comment>
    <comment ref="B21" authorId="0" shapeId="0">
      <text>
        <r>
          <rPr>
            <b/>
            <sz val="9"/>
            <color indexed="81"/>
            <rFont val="Tahoma"/>
            <family val="2"/>
          </rPr>
          <t>SME</t>
        </r>
      </text>
    </comment>
    <comment ref="B22" authorId="0" shapeId="0">
      <text>
        <r>
          <rPr>
            <b/>
            <sz val="9"/>
            <color indexed="81"/>
            <rFont val="Tahoma"/>
            <family val="2"/>
          </rPr>
          <t>SME</t>
        </r>
      </text>
    </comment>
    <comment ref="B24" authorId="0" shapeId="0">
      <text>
        <r>
          <rPr>
            <b/>
            <sz val="9"/>
            <color indexed="81"/>
            <rFont val="Tahoma"/>
            <family val="2"/>
          </rPr>
          <t xml:space="preserve">SME
</t>
        </r>
      </text>
    </comment>
    <comment ref="B25" authorId="0" shapeId="0">
      <text>
        <r>
          <rPr>
            <b/>
            <sz val="9"/>
            <color indexed="81"/>
            <rFont val="Tahoma"/>
            <family val="2"/>
          </rPr>
          <t xml:space="preserve">SME
</t>
        </r>
      </text>
    </comment>
    <comment ref="B26" authorId="0" shapeId="0">
      <text>
        <r>
          <rPr>
            <b/>
            <sz val="9"/>
            <color indexed="81"/>
            <rFont val="Tahoma"/>
            <family val="2"/>
          </rPr>
          <t xml:space="preserve">SME
</t>
        </r>
      </text>
    </comment>
    <comment ref="B27" authorId="0" shapeId="0">
      <text>
        <r>
          <rPr>
            <b/>
            <sz val="9"/>
            <color indexed="81"/>
            <rFont val="Tahoma"/>
            <family val="2"/>
          </rPr>
          <t>SME</t>
        </r>
      </text>
    </comment>
    <comment ref="B28" authorId="0" shapeId="0">
      <text>
        <r>
          <rPr>
            <b/>
            <sz val="9"/>
            <color indexed="81"/>
            <rFont val="Tahoma"/>
            <family val="2"/>
          </rPr>
          <t>SME</t>
        </r>
      </text>
    </comment>
    <comment ref="B30" authorId="0" shapeId="0">
      <text>
        <r>
          <rPr>
            <b/>
            <sz val="9"/>
            <color indexed="81"/>
            <rFont val="Tahoma"/>
            <family val="2"/>
          </rPr>
          <t>SME</t>
        </r>
      </text>
    </comment>
    <comment ref="B31" authorId="0" shapeId="0">
      <text>
        <r>
          <rPr>
            <b/>
            <sz val="9"/>
            <color indexed="81"/>
            <rFont val="Tahoma"/>
            <family val="2"/>
          </rPr>
          <t>SME</t>
        </r>
      </text>
    </comment>
    <comment ref="B32" authorId="0" shapeId="0">
      <text>
        <r>
          <rPr>
            <b/>
            <sz val="9"/>
            <color indexed="81"/>
            <rFont val="Tahoma"/>
            <family val="2"/>
          </rPr>
          <t xml:space="preserve">SME
</t>
        </r>
      </text>
    </comment>
    <comment ref="B34" authorId="0" shapeId="0">
      <text>
        <r>
          <rPr>
            <b/>
            <sz val="9"/>
            <color indexed="81"/>
            <rFont val="Tahoma"/>
            <family val="2"/>
          </rPr>
          <t xml:space="preserve">sme
</t>
        </r>
      </text>
    </comment>
    <comment ref="B35" authorId="0" shapeId="0">
      <text>
        <r>
          <rPr>
            <b/>
            <sz val="9"/>
            <color indexed="81"/>
            <rFont val="Tahoma"/>
            <family val="2"/>
          </rPr>
          <t>SME</t>
        </r>
      </text>
    </comment>
    <comment ref="B38" authorId="0" shapeId="0">
      <text>
        <r>
          <rPr>
            <b/>
            <sz val="9"/>
            <color indexed="81"/>
            <rFont val="Tahoma"/>
            <family val="2"/>
          </rPr>
          <t>SME</t>
        </r>
      </text>
    </comment>
    <comment ref="B39" authorId="0" shapeId="0">
      <text>
        <r>
          <rPr>
            <b/>
            <sz val="9"/>
            <color indexed="81"/>
            <rFont val="Tahoma"/>
            <family val="2"/>
          </rPr>
          <t xml:space="preserve">SME
</t>
        </r>
      </text>
    </comment>
    <comment ref="B40" authorId="0" shapeId="0">
      <text>
        <r>
          <rPr>
            <b/>
            <sz val="9"/>
            <color indexed="81"/>
            <rFont val="Tahoma"/>
            <family val="2"/>
          </rPr>
          <t>SME</t>
        </r>
      </text>
    </comment>
  </commentList>
</comments>
</file>

<file path=xl/sharedStrings.xml><?xml version="1.0" encoding="utf-8"?>
<sst xmlns="http://schemas.openxmlformats.org/spreadsheetml/2006/main" count="5786" uniqueCount="1747">
  <si>
    <t>PROYECTO</t>
  </si>
  <si>
    <t>META</t>
  </si>
  <si>
    <t>ACTIVIDADES</t>
  </si>
  <si>
    <t>Fecha de inicio</t>
  </si>
  <si>
    <t>Fecha final</t>
  </si>
  <si>
    <t>Meta</t>
  </si>
  <si>
    <t>Unidad</t>
  </si>
  <si>
    <t>Cumplimiento</t>
  </si>
  <si>
    <t>Resultado esperado</t>
  </si>
  <si>
    <t>Tipo de presupuesto</t>
  </si>
  <si>
    <t>Presupuesto</t>
  </si>
  <si>
    <t>Estado</t>
  </si>
  <si>
    <t xml:space="preserve">INDICADOR </t>
  </si>
  <si>
    <r>
      <rPr>
        <b/>
        <sz val="12"/>
        <color theme="1"/>
        <rFont val="Arial Narrow"/>
        <family val="2"/>
      </rPr>
      <t xml:space="preserve">PE-1- </t>
    </r>
    <r>
      <rPr>
        <sz val="12"/>
        <color theme="1"/>
        <rFont val="Arial Narrow"/>
        <family val="2"/>
      </rPr>
      <t>Acreditación Institucional de Alta Calidad</t>
    </r>
  </si>
  <si>
    <t>Porcentaje de cumplimiento en las fases del Consejo Nacional de Acreditación</t>
  </si>
  <si>
    <r>
      <rPr>
        <b/>
        <sz val="12"/>
        <rFont val="Arial Narrow"/>
        <family val="2"/>
      </rPr>
      <t>PE-2-</t>
    </r>
    <r>
      <rPr>
        <sz val="12"/>
        <rFont val="Arial Narrow"/>
        <family val="2"/>
      </rPr>
      <t xml:space="preserve"> Modelo integral de gestión academico-administrativa por Sistema de Créditos Académicos</t>
    </r>
  </si>
  <si>
    <t>Porcentaje de implementación del sistema académico-administrativo por sistema de créditos académicos</t>
  </si>
  <si>
    <r>
      <rPr>
        <b/>
        <sz val="12"/>
        <color theme="1"/>
        <rFont val="Arial Narrow"/>
        <family val="2"/>
      </rPr>
      <t xml:space="preserve">PE-3- </t>
    </r>
    <r>
      <rPr>
        <sz val="12"/>
        <color theme="1"/>
        <rFont val="Arial Narrow"/>
        <family val="2"/>
      </rPr>
      <t>Lenguas Extranjeras como oportunidad para la movilidad internacional</t>
    </r>
  </si>
  <si>
    <t>Porcentaje de programas de educación superior articulados a la política institucional de lengua extranjera</t>
  </si>
  <si>
    <t>RESPONSABLE</t>
  </si>
  <si>
    <r>
      <rPr>
        <b/>
        <sz val="12"/>
        <rFont val="Arial Narrow"/>
        <family val="2"/>
      </rPr>
      <t>PE-4-</t>
    </r>
    <r>
      <rPr>
        <sz val="12"/>
        <rFont val="Arial Narrow"/>
        <family val="2"/>
      </rPr>
      <t xml:space="preserve"> Modelo de gestión académica curricular soportada en resultados de aprendizaje y competencias</t>
    </r>
  </si>
  <si>
    <t>Porcentaje de programas de educación superior articulados al modelo de evaluación por resultados de aprendizaje y competencias.</t>
  </si>
  <si>
    <r>
      <rPr>
        <b/>
        <sz val="12"/>
        <color theme="1"/>
        <rFont val="Arial Narrow"/>
        <family val="2"/>
      </rPr>
      <t xml:space="preserve">PE-5- </t>
    </r>
    <r>
      <rPr>
        <sz val="12"/>
        <color theme="1"/>
        <rFont val="Arial Narrow"/>
        <family val="2"/>
      </rPr>
      <t>MIPG - y los sistemas de gestión para una gobernanza transparente</t>
    </r>
  </si>
  <si>
    <t>Porcentaje de alineación del MIPG con el SIG.</t>
  </si>
  <si>
    <t xml:space="preserve">Porcentaje de implementación del SUIE. </t>
  </si>
  <si>
    <t>Número de estrategias de posicionamiento implementadas.</t>
  </si>
  <si>
    <t>Propuesta de nueva estructura organizacional presentadas ante las entidades competentes.</t>
  </si>
  <si>
    <t>Porcentaje de proyectos del PDI gestionados por metodologías exigibles.</t>
  </si>
  <si>
    <t>Índice de clima laboral</t>
  </si>
  <si>
    <r>
      <rPr>
        <b/>
        <sz val="12"/>
        <color theme="1"/>
        <rFont val="Arial Narrow"/>
        <family val="2"/>
      </rPr>
      <t>PE-6-</t>
    </r>
    <r>
      <rPr>
        <sz val="12"/>
        <color theme="1"/>
        <rFont val="Arial Narrow"/>
        <family val="2"/>
      </rPr>
      <t xml:space="preserve"> Egresados como embajadores institucionales </t>
    </r>
  </si>
  <si>
    <t>Porcentaje de implementación del SADE.</t>
  </si>
  <si>
    <r>
      <rPr>
        <b/>
        <sz val="12"/>
        <color theme="1"/>
        <rFont val="Arial Narrow"/>
        <family val="2"/>
      </rPr>
      <t>PE-7-</t>
    </r>
    <r>
      <rPr>
        <sz val="12"/>
        <color theme="1"/>
        <rFont val="Arial Narrow"/>
        <family val="2"/>
      </rPr>
      <t xml:space="preserve"> Consolidación y aseguramiento del Talento Humano para el mejoramiento de las capacidades en las plantas administrativas y  docentes </t>
    </r>
  </si>
  <si>
    <t>ME-12- Dar continuidad al talento humano integral en las plantas de personal.</t>
  </si>
  <si>
    <t>Porcentaje de apropiación de presupuesto para el pago de plantas de personal</t>
  </si>
  <si>
    <t>Porcentaje de requisitos cumplidos</t>
  </si>
  <si>
    <t>Porcentaje de cumplimiento del proceso meritocrático de la planta docente</t>
  </si>
  <si>
    <r>
      <rPr>
        <b/>
        <sz val="12"/>
        <color theme="1"/>
        <rFont val="Arial Narrow"/>
        <family val="2"/>
      </rPr>
      <t xml:space="preserve">PE-8- </t>
    </r>
    <r>
      <rPr>
        <sz val="12"/>
        <color theme="1"/>
        <rFont val="Arial Narrow"/>
        <family val="2"/>
      </rPr>
      <t>Estructuración de la Carrera Docente</t>
    </r>
  </si>
  <si>
    <t>Porcentaje de sistema de carrera docente implementado</t>
  </si>
  <si>
    <t>Número de docentes del BTI  que se benefician del centro de atención / Total de docentes del IBTI *100</t>
  </si>
  <si>
    <r>
      <rPr>
        <b/>
        <sz val="12"/>
        <color theme="1"/>
        <rFont val="Arial Narrow"/>
        <family val="2"/>
      </rPr>
      <t>PE-9-</t>
    </r>
    <r>
      <rPr>
        <sz val="12"/>
        <color theme="1"/>
        <rFont val="Arial Narrow"/>
        <family val="2"/>
      </rPr>
      <t xml:space="preserve"> Tecnologías de información y comunicaciones al servicio de la academia y la ciencia</t>
    </r>
  </si>
  <si>
    <t>Proyectos de TICS ejecutados / Proyectos de TICS programados para la academia</t>
  </si>
  <si>
    <t>Porcentaje de talleres y aulas habilitados con conexión remota.</t>
  </si>
  <si>
    <r>
      <rPr>
        <b/>
        <sz val="12"/>
        <color theme="1"/>
        <rFont val="Arial Narrow"/>
        <family val="2"/>
      </rPr>
      <t xml:space="preserve">PE-10- </t>
    </r>
    <r>
      <rPr>
        <sz val="12"/>
        <color theme="1"/>
        <rFont val="Arial Narrow"/>
        <family val="2"/>
      </rPr>
      <t>Transformación digital de la ETITC</t>
    </r>
  </si>
  <si>
    <t>Porcentaje de implementación de modelo estratégico en el PETI.</t>
  </si>
  <si>
    <t>Porcentaje de implementación de la Política de Gobierno Digital</t>
  </si>
  <si>
    <r>
      <rPr>
        <b/>
        <sz val="12"/>
        <rFont val="Arial Narrow"/>
        <family val="2"/>
      </rPr>
      <t>PE- 11-</t>
    </r>
    <r>
      <rPr>
        <sz val="12"/>
        <rFont val="Arial Narrow"/>
        <family val="2"/>
      </rPr>
      <t xml:space="preserve"> Implementación de estrategias de comunicación externas e internas y fortalecimiento de la gestión documental: LA ETITC COMUNICA</t>
    </r>
  </si>
  <si>
    <t>Porcentaje de implementación de la Política Institucional de Comunicaciones.</t>
  </si>
  <si>
    <t>Número de actividades ejecutadas del PINAR</t>
  </si>
  <si>
    <r>
      <rPr>
        <b/>
        <sz val="12"/>
        <color theme="1"/>
        <rFont val="Arial Narrow"/>
        <family val="2"/>
      </rPr>
      <t>PE-12-</t>
    </r>
    <r>
      <rPr>
        <sz val="12"/>
        <color theme="1"/>
        <rFont val="Arial Narrow"/>
        <family val="2"/>
      </rPr>
      <t xml:space="preserve"> Internacionalización para ampliar fronteras de conocimiento</t>
    </r>
  </si>
  <si>
    <t>Porcentaje de implementación de la Política Institucional de internacionalización y cooperación Nacional e Internacional.</t>
  </si>
  <si>
    <r>
      <rPr>
        <b/>
        <sz val="12"/>
        <color theme="1"/>
        <rFont val="Arial Narrow"/>
        <family val="2"/>
      </rPr>
      <t xml:space="preserve">PE-13- </t>
    </r>
    <r>
      <rPr>
        <sz val="12"/>
        <color theme="1"/>
        <rFont val="Arial Narrow"/>
        <family val="2"/>
      </rPr>
      <t xml:space="preserve">Gestión integral de inmuebles
</t>
    </r>
  </si>
  <si>
    <t>Porcentaje de englobe de los predios que integran la sede central.</t>
  </si>
  <si>
    <t>Porcentaje de ejecución de las intervenciones físicas.</t>
  </si>
  <si>
    <t>Porcentaje de espacios aprovechados y con uso en el inmueble</t>
  </si>
  <si>
    <t>Porcentaje de formulación del Plan de administración e intervención de las instalaciones en comodato.</t>
  </si>
  <si>
    <t>Porcentaje de ejecución del Plan de administración e intervención de las instalaciones en comodato.</t>
  </si>
  <si>
    <t>Porcentaje de formulación e implementación del modelo operativo para la administración de inmuebles.</t>
  </si>
  <si>
    <t>Porcentaje de implementación de la estrategia de consecución del Campus.</t>
  </si>
  <si>
    <t>Programas nuevos con registro calificado/Programas nuevos propuestos al MEN y al CNA*100</t>
  </si>
  <si>
    <t>Porcentaje de egresados del IBTI que ingresan a PES de la ETITC.</t>
  </si>
  <si>
    <t>% avance del PEI</t>
  </si>
  <si>
    <t>Número de estudiantes vinculados en la vigencia / 1300 * 100</t>
  </si>
  <si>
    <t>Número de participantes en servicios de bienestar / Total de integrantes de la comunidad educativa * 100</t>
  </si>
  <si>
    <t>Estudiantes registrados en Rusia durante la vigencia / 3600 * 100</t>
  </si>
  <si>
    <t>Número de electivas aprobadas en la vigencia / 3 *100</t>
  </si>
  <si>
    <t>Número de estudiantes de los ciclos propedéuticos atendidos en el CREA / Total de estudiantes matriculados en los ciclos propedéuticos * 100</t>
  </si>
  <si>
    <t>Red institucional definida</t>
  </si>
  <si>
    <t>Plan de mejoramiento formulado</t>
  </si>
  <si>
    <t>Programa de capacitación permanente implementado</t>
  </si>
  <si>
    <t>Programa de fortalecimiento de grupos y de investigación implementado</t>
  </si>
  <si>
    <t>Programa de transfarencias de conocimiento implementado</t>
  </si>
  <si>
    <t>Programa Incubadora tecnológica</t>
  </si>
  <si>
    <t>Relaciones estratégicas con otros actores del SNCTI</t>
  </si>
  <si>
    <t xml:space="preserve">Observatorio Tecnológico y de Innovación de la ETITC. </t>
  </si>
  <si>
    <t>Proyecto editorial creado</t>
  </si>
  <si>
    <t>Número de empresas vinculadas por diferentes factores con la ETITC/ 40 *100</t>
  </si>
  <si>
    <t>Número asignaturas ofertadas para procesos de cualificación</t>
  </si>
  <si>
    <t>Número de acuerdos suscritos con colegios</t>
  </si>
  <si>
    <t>Porcentaje de cumplimiento del plan anual de promoción de servicios</t>
  </si>
  <si>
    <t>Programas de proyección social estructurados</t>
  </si>
  <si>
    <t>Convenios realizados con comunidades vulnerables</t>
  </si>
  <si>
    <t>Porcentaje de la política ambiental implementado.</t>
  </si>
  <si>
    <t>Porcentaje de diseño e implementación de de la catedra ETITC alcanzado</t>
  </si>
  <si>
    <t>Porcentaje de ahorro alcanzado</t>
  </si>
  <si>
    <t>Porcentaje de implementación del programa  racionalización de consumo de papel</t>
  </si>
  <si>
    <t xml:space="preserve">Porcentaje de adecuación de residuos cumplido </t>
  </si>
  <si>
    <t>Porcentaje de ejecución del programa de mantenimiento e intervención de los espacios verdes verticales y horizontales</t>
  </si>
  <si>
    <t xml:space="preserve">Porcentaje del reforzamiento estructural obtenido </t>
  </si>
  <si>
    <t>Número de espacios intervenidos para el desarrollo de actividades de bienestar.</t>
  </si>
  <si>
    <t xml:space="preserve">Porcentaje efectivo de la implementación del sistema de control en las 3 porterias de la sede central </t>
  </si>
  <si>
    <t>Porcentaje de adecuación alcanzado</t>
  </si>
  <si>
    <t xml:space="preserve">Porcentaje de gestión para la implementación de la normatividad de movilidad reducida  </t>
  </si>
  <si>
    <t xml:space="preserve">Porcentaje de ejecución de la intervenciones necesarias </t>
  </si>
  <si>
    <t xml:space="preserve">Porcentaje intervenidos del área destinada a parqueaderos  </t>
  </si>
  <si>
    <t>Porcentaje de las dotaciones nueva instaladas y mantenimiento de las dotaciones existentes</t>
  </si>
  <si>
    <t>Porcentaje Registro del pregrado en Ingeniería Agrícola por ciclos alcanzado</t>
  </si>
  <si>
    <t>Porcentaje Registro del pregrado en Ingeniería Ambiental por ciclos alcanzado</t>
  </si>
  <si>
    <t>Porcentaje Registro del pregrado en Ingeniería de energías por ciclos alcanzado</t>
  </si>
  <si>
    <t xml:space="preserve">AUTOEVALUACIÓN </t>
  </si>
  <si>
    <t xml:space="preserve">DECANATURAS </t>
  </si>
  <si>
    <t>BIENESTAR UNIVERSITARIO</t>
  </si>
  <si>
    <t xml:space="preserve">GESTIÓN AMBIENTAL </t>
  </si>
  <si>
    <t>INFRAESTRUCTURA ELÉCTRICA</t>
  </si>
  <si>
    <t xml:space="preserve">INFORMÁTICA Y COMUNICACIONES </t>
  </si>
  <si>
    <t xml:space="preserve">GESTIÓN DOCUMENTAL </t>
  </si>
  <si>
    <t xml:space="preserve">TALLERES Y LABORATORIOS </t>
  </si>
  <si>
    <t>N/A</t>
  </si>
  <si>
    <t>DESPACHO VICERRECTORÍA ACADÉMICA</t>
  </si>
  <si>
    <t xml:space="preserve">OFICINA ASESORA DE PLANEACIÓN </t>
  </si>
  <si>
    <t xml:space="preserve">OFICINA DE COMUNICACIONES </t>
  </si>
  <si>
    <t xml:space="preserve">OFICINA DE TALENTO HUMANO </t>
  </si>
  <si>
    <t>GITEPS</t>
  </si>
  <si>
    <t>IBTI</t>
  </si>
  <si>
    <t>ORII</t>
  </si>
  <si>
    <t xml:space="preserve">PLANTA FÍSICA </t>
  </si>
  <si>
    <t>DESPACHO DE LA VICERRECTORÍA ACADÉMICA</t>
  </si>
  <si>
    <t xml:space="preserve">BIENESTAR UNIVERSITARIO </t>
  </si>
  <si>
    <t xml:space="preserve">VICERRECTORÍA DE INVESTIGACIÓN </t>
  </si>
  <si>
    <t>DECANATURA DE MECÁNICA</t>
  </si>
  <si>
    <t>DECANATURA DE PROCESOS INDUSTRIALES</t>
  </si>
  <si>
    <t>FACULTAD DE ELECTROMECÁNICA</t>
  </si>
  <si>
    <t xml:space="preserve">Porcentaje </t>
  </si>
  <si>
    <t xml:space="preserve">Por definir </t>
  </si>
  <si>
    <t xml:space="preserve">Ejecución Contractual </t>
  </si>
  <si>
    <t xml:space="preserve">Sin ejecutar </t>
  </si>
  <si>
    <t xml:space="preserve">SEGURIDAD DE LA INFORMACIÓN </t>
  </si>
  <si>
    <t>Número de seguimientos realizados/Número de seguimientos programados</t>
  </si>
  <si>
    <t>Seguimiento a planes institucional (Plan Anticorrupción y de Atención al Ciudadano, Plan de Acción Sectorial, Plan de Acción, Plan de Participación Ciudadana)</t>
  </si>
  <si>
    <t>Reporte de información ante entidades externas</t>
  </si>
  <si>
    <t xml:space="preserve">Reportar el Avance de los proyectos de Plan de Fomento a la Calidad </t>
  </si>
  <si>
    <t xml:space="preserve">Número de reportes realizados </t>
  </si>
  <si>
    <t>95 Puntos en el IDI</t>
  </si>
  <si>
    <t xml:space="preserve">4 Seguimientos por cada plan estratégico </t>
  </si>
  <si>
    <t xml:space="preserve">Reportes realizados </t>
  </si>
  <si>
    <t xml:space="preserve">Adelantar las Fases de desarrollo del Observatorio de la Vida Uiversitaria </t>
  </si>
  <si>
    <t>Diagnóstico realizado</t>
  </si>
  <si>
    <t xml:space="preserve">2da Fase ejecutada </t>
  </si>
  <si>
    <t>Informes semestral con la relación de las estrategias seleccionadas</t>
  </si>
  <si>
    <t>IMPLEMENTACIÓN DE LAS ESTRATEGIAS: Desarrollo de las estrategias (seguimiento y evaluación)</t>
  </si>
  <si>
    <t>Informes semestral con la relación de las estrategias implementadas y evaluadas</t>
  </si>
  <si>
    <t>Ampliación del sistema de audioevacuación y renovación del sistema de sonido general que cubra la mayoría de espacios de las instalaciones de la sede central de la ETITC</t>
  </si>
  <si>
    <t>Compra de paquete para el envío de 120000 SMS a la comunidad estudiantil de los PES con información de la ETITC</t>
  </si>
  <si>
    <t xml:space="preserve">Mantenimiento y ampliación a la UDP Tintal del sistema tecnológico de carteleras digitales </t>
  </si>
  <si>
    <t>Compra de un recorrido virtual por las instalaciones de la ETITC</t>
  </si>
  <si>
    <t>Compra de elementos de promoción de la oferta académica de la ETITC</t>
  </si>
  <si>
    <t>Compra de accesorios (lente y batería) para la cámara de fotografía de la ETITC</t>
  </si>
  <si>
    <t>Compra de elementos para el mantenimiento preventivo de equipos del área de comunicaciones de la ETITC</t>
  </si>
  <si>
    <t xml:space="preserve">% de Avance de la ampliación programada </t>
  </si>
  <si>
    <t xml:space="preserve">Elementos adquiridos </t>
  </si>
  <si>
    <t xml:space="preserve">Ampliación realizada </t>
  </si>
  <si>
    <t xml:space="preserve">% Avance del proyecto </t>
  </si>
  <si>
    <t xml:space="preserve">Mantenimiento y ampliación realizados </t>
  </si>
  <si>
    <t xml:space="preserve">Parrilla de contenido elaborada y ejecutada </t>
  </si>
  <si>
    <t>Actualización y reporte de las plataformas de control y seguimiento de actividades judiciales e institucionales.</t>
  </si>
  <si>
    <t>Soportes de reporte generadas por plataformas</t>
  </si>
  <si>
    <t xml:space="preserve">SECRETARÍA GENERAL </t>
  </si>
  <si>
    <t xml:space="preserve">Atualización y reportes realizados </t>
  </si>
  <si>
    <t>Prestación de servicios para el Análisis de Vulnerabilidades y Ethical Hacking a nuestros sistemas de información con persona natural</t>
  </si>
  <si>
    <t>Prestación de servicios ejecutada</t>
  </si>
  <si>
    <t>Curso o Capacitación de Certified Ethical Hacker V11
Certificado por Ec-Council para cumplir con los lineamientos de Gobierno Digital bajo el decreto 02 de presidencia de la república</t>
  </si>
  <si>
    <t xml:space="preserve">Renovación realizada </t>
  </si>
  <si>
    <t xml:space="preserve">Adquisición realizada </t>
  </si>
  <si>
    <t xml:space="preserve">Capacitación realizada </t>
  </si>
  <si>
    <t xml:space="preserve">Ejecución contractual </t>
  </si>
  <si>
    <t xml:space="preserve">Instalación  y mantenimiento de jardines verticales según la viabilidad previa de Planta Física </t>
  </si>
  <si>
    <t>Presupuesto ejecutado</t>
  </si>
  <si>
    <t>Disponer correctamente los residuos generados en la ETITC en todas sus sedes</t>
  </si>
  <si>
    <t>Contratar servicios para etiquetado de canecas y puntos ecologicos y señalización de otros espacios que se requiera según normatividad vigente.</t>
  </si>
  <si>
    <t>Adquisición de canecas y/o puntos ecologicos para separación en la fuente de residuos según normatividad vigente</t>
  </si>
  <si>
    <t>Contrato para la Gestión de Residuos Peligrosos</t>
  </si>
  <si>
    <t>Prestación de servicios</t>
  </si>
  <si>
    <t>Adquisición</t>
  </si>
  <si>
    <t xml:space="preserve">recomendaciones de la asesoria para manejo de emisiones de fuentes fijas </t>
  </si>
  <si>
    <t># de tanques de agua potable lavados y desinfecatdos
# de fumigaciones y desratización ejecutadas</t>
  </si>
  <si>
    <t>3 de tramites ambientales adelantads ante la SDA</t>
  </si>
  <si>
    <t>Plan de Contingencias para almacenamiento de hidrocarburos y sustancias peligrosas radicado ante la SDA</t>
  </si>
  <si>
    <t>Contratación de laboratorio acreditado por el IDEAM para la caracterización de aguas residuales no domesticas</t>
  </si>
  <si>
    <t>Contratación de un tecnologo para Implementar el Sistema de Gestión Ambiental bajo estandares de la NTC ISO 14001:2016</t>
  </si>
  <si>
    <t>Contratación de servicios especializados de saneamiento ambiental</t>
  </si>
  <si>
    <t>Informe de caracterización y su respectivo reporte en la Plataforma de la EAAB</t>
  </si>
  <si>
    <t>Informes de gestión de contratista</t>
  </si>
  <si>
    <t>Informe de caracterización de fuentes fijas y recomendaciones de manejo de emisiones atmosfericas</t>
  </si>
  <si>
    <t>-Certificado de lavado de tanques
- Certificado de fumicaión
- Resultados de caracterización de agua potable</t>
  </si>
  <si>
    <t>radicados ante autoridad ambiental</t>
  </si>
  <si>
    <t xml:space="preserve">Auditorìa de otorgamiento y renovación </t>
  </si>
  <si>
    <t>Formación en la NTC- 37001</t>
  </si>
  <si>
    <t>Capacitación para fortalecer competencias en auditores en redacción de hallazgos y en verificación de controles en 27001</t>
  </si>
  <si>
    <t>Contratación expertos como apoyo para control interno en auditorías a Gestión de Informática y Comunicaciones y Seguridad de la Información verificando requisitos asociados a la NTC ISO 27001</t>
  </si>
  <si>
    <t>Certificación 27001</t>
  </si>
  <si>
    <t>Certificación 9001/27001/14001
Informes de auditoría</t>
  </si>
  <si>
    <t>Personal formado</t>
  </si>
  <si>
    <t>Capacitaciones adelantadas</t>
  </si>
  <si>
    <t>Informes de auditorías</t>
  </si>
  <si>
    <t xml:space="preserve"> N° Capacitaciones adelantadas</t>
  </si>
  <si>
    <t>N° Personal formado</t>
  </si>
  <si>
    <t>ASEGURAMIENTO DE LA CALIDAD</t>
  </si>
  <si>
    <t>Formular y desarrollar el programa anual de auditorías.</t>
  </si>
  <si>
    <t xml:space="preserve">Seguimiento al Plan Anticorrupción y de Atención al Ciudadano y  mapas de riesgo de corrupción.  </t>
  </si>
  <si>
    <t xml:space="preserve">Seguimiento a la efectividad de las acciones de los planes de mejoramiento </t>
  </si>
  <si>
    <t xml:space="preserve">Actividades de autocontrol </t>
  </si>
  <si>
    <t>Seguimiento a mapas de riesgos</t>
  </si>
  <si>
    <t>Plan de auditorías formulado y desarrollado</t>
  </si>
  <si>
    <t>Informes presentados y publicados</t>
  </si>
  <si>
    <t>Informe cuatrimestral de los seguimientos realizados</t>
  </si>
  <si>
    <t xml:space="preserve">Seguimientos realizados a los procesos </t>
  </si>
  <si>
    <t>Campañas de autocontrol realizadas</t>
  </si>
  <si>
    <t>Seguimientos realizados e informe al final de la vigencia,</t>
  </si>
  <si>
    <t>% de Plan de auditorías formulado y desarrollado</t>
  </si>
  <si>
    <t>N° Informes presentados y publicados</t>
  </si>
  <si>
    <t xml:space="preserve">Dar continuidad al proyecto wifi, para la conexión permanente y de calidad </t>
  </si>
  <si>
    <t>100% De conexión wifi en los T. laboratorios</t>
  </si>
  <si>
    <t>Avance con oportunidad en las actuaciones disciplinarias</t>
  </si>
  <si>
    <t>Base de datos actualizada</t>
  </si>
  <si>
    <t>Documentos que surjan de las campañas</t>
  </si>
  <si>
    <t>Acompañamiento a la actualización de la mejora normativa institucional con las áreas misionales encaminadas al proceso de Acreditación Institucional.</t>
  </si>
  <si>
    <t>Revisión jurídica de los proyectos normativos remitidos por la áreas competentes.</t>
  </si>
  <si>
    <t>Repositorio con grabaciones de encuentros realizados</t>
  </si>
  <si>
    <t xml:space="preserve">Actividades realizadas </t>
  </si>
  <si>
    <t>Nº de actividades realizadas</t>
  </si>
  <si>
    <t>PLAN DE ACCIÓN 2023</t>
  </si>
  <si>
    <t xml:space="preserve">Actividades de implementación de la unidad b-learning como apoyo a la modalidad presencial actual y a la modalidad a distancia de los futuros nuevos programas de la etitc, bajo metodología práctica apoyada en lineamientos PMI, </t>
  </si>
  <si>
    <t>Unidad b-learning implementada</t>
  </si>
  <si>
    <t>Actividades para la articulación de programas de educación superior al modelo de evaluación por resultados de aprendizaje y competencias.</t>
  </si>
  <si>
    <t>Articulación de programas de educación superior al modelo de evaluación por resultados de aprendizaje y competencias completado.</t>
  </si>
  <si>
    <t xml:space="preserve">Porcentaje de pines (licencias) usados </t>
  </si>
  <si>
    <t>Licencias adquiridas</t>
  </si>
  <si>
    <t xml:space="preserve">Consolidar lo correspondiente desde la función sustantiva de docencia y el Factor 5 para sustentar la solicitud de Acreditación Institucional de Alta Calidad. </t>
  </si>
  <si>
    <t>Realizar el concurso para profesores para cubrir las 29 vacantes actuales (21 de Medio Tiempo y 8 de Tiempo Completo).</t>
  </si>
  <si>
    <t>Vacantes cubiertas</t>
  </si>
  <si>
    <t xml:space="preserve">Revisar y optimizar los espacios físicos, especialmente de talleres y laboratorios de la ETITC, generando un “Plan Maestro de Talleres y Laboratorios”. </t>
  </si>
  <si>
    <t>Estructurar e implementar el nuevo “Plan de Desarrollo Profesoral 2023-2026”</t>
  </si>
  <si>
    <t>Programa de Desarrollo Profesoral 2023-2026</t>
  </si>
  <si>
    <t xml:space="preserve">Plan Maestro de Talleres y Laboratorios </t>
  </si>
  <si>
    <t>Número de Talleres y Laboratorios a intervenir/Número total de Talleres y Laboratorios</t>
  </si>
  <si>
    <t xml:space="preserve">Desplegar una estrategia para fortalecer el desempeño de los estudiantes en las pruebas de Estado. </t>
  </si>
  <si>
    <t>Número de estudiantes participantes en simulacro/Número de estudiantes programados</t>
  </si>
  <si>
    <t xml:space="preserve">Simulacro de pruebas TyT y SaberPro </t>
  </si>
  <si>
    <t>Capacitación para profesores en resultados de aprendizaje, sus estrategias didacticas y su evaluación.</t>
  </si>
  <si>
    <t>Diseño  y evaluación microcurricular soportada en resultados de aprendizaje y competencias</t>
  </si>
  <si>
    <t>Número de Syllabus actualizados/Total de Syllabus</t>
  </si>
  <si>
    <t>Profesores capacitados</t>
  </si>
  <si>
    <t>Syllabus actualizados</t>
  </si>
  <si>
    <t>Estímulo por bonificación para profesores que  part¡cipen en proyectos institucionales de ¡nvestigación, ¡nnovac¡ón, de asesoria o de consultoría</t>
  </si>
  <si>
    <t>Proyectos institucionales ejecutados/Proyectos institucionales programados</t>
  </si>
  <si>
    <t xml:space="preserve">Diseñar e implementar un Sistema Institucional de Evaluación del Aprendizaje SIEA, como componente del modelo de gestión académica curricular soportada en resultados de aprendizaje y competencias. </t>
  </si>
  <si>
    <t>Convenios realizados</t>
  </si>
  <si>
    <t>Elementos entregados</t>
  </si>
  <si>
    <t>Kit de informática forense para dispositivos móviles</t>
  </si>
  <si>
    <t>Cantidad de elementos adquiridos/Total requerido</t>
  </si>
  <si>
    <t>FACULTAD DE SISTEMAS</t>
  </si>
  <si>
    <t xml:space="preserve">(4) Kit entregado </t>
  </si>
  <si>
    <t>Kit de informática forense para discos de estado sólido</t>
  </si>
  <si>
    <t>Laboratorio de Telemática - Tintal</t>
  </si>
  <si>
    <t>Laboratorio de mantenimiento de computadores Tintal</t>
  </si>
  <si>
    <t>Laboratorio funcionando</t>
  </si>
  <si>
    <t>Laboratorio dotado</t>
  </si>
  <si>
    <t>Encuetro Nacional REDIS - Redde decanos y directores de Ingeniería de Sistemas</t>
  </si>
  <si>
    <t>Infomatrix 2023</t>
  </si>
  <si>
    <t>EHSP 2023 Internacional</t>
  </si>
  <si>
    <t xml:space="preserve">FACULTAD DE SISTEMAS </t>
  </si>
  <si>
    <t>Movilidad ejecutada</t>
  </si>
  <si>
    <t>Realización del evento</t>
  </si>
  <si>
    <t>Sede - Circuitos de maratones</t>
  </si>
  <si>
    <t>Runiones realizadas/Reuniones planeadas</t>
  </si>
  <si>
    <t>Reuniones realziadas</t>
  </si>
  <si>
    <t>capacitaciones realizadas/capacitaciones planeadas</t>
  </si>
  <si>
    <t>Socialziaciones realizadas/Sociaizaciones planeadas</t>
  </si>
  <si>
    <t>Fortalecimiento de competencias disciplinares de los profesores de la facultad.</t>
  </si>
  <si>
    <t>Formación latex - profesores de la facultad.</t>
  </si>
  <si>
    <t>Proyecto Articulador</t>
  </si>
  <si>
    <t>Relacionamiento con empresarios</t>
  </si>
  <si>
    <t>Seminario de ingeniería de Sistemas</t>
  </si>
  <si>
    <t>FACULTAD DE PROCESOS INDUSTRIALES</t>
  </si>
  <si>
    <t>Certificación Lean Mangement como opción de grado</t>
  </si>
  <si>
    <t>Certificación de Lean Managment</t>
  </si>
  <si>
    <t xml:space="preserve">FACULTAD DE PROCESOS INDUSTRIALES </t>
  </si>
  <si>
    <t>Número de asignaturas que usan el SW/asignaturas que lo requieren</t>
  </si>
  <si>
    <t>Renovación licencia FlexSim</t>
  </si>
  <si>
    <t>Número de profesores capacitados/Número de profesores convocados</t>
  </si>
  <si>
    <t>Capacitación en manejo de software especializado Flexsim (por 5 asistentes)</t>
  </si>
  <si>
    <t>Oferta de cursos, propuestos por la facultad a la Oficina de extension. e-learning FlexSim</t>
  </si>
  <si>
    <t>Licencia renovada</t>
  </si>
  <si>
    <t>Capacitación realizada</t>
  </si>
  <si>
    <t>Cursos realizados</t>
  </si>
  <si>
    <t>Número de estudiantes que obtienen la certificación/Cantidade estudiantes de ùltimo semestre que escogieron esta modalidad</t>
  </si>
  <si>
    <t>Certificación</t>
  </si>
  <si>
    <t>Tiquetes Participación experto internacional en XI Congreso de gestión del Conocimiento en Ingeniería</t>
  </si>
  <si>
    <t xml:space="preserve">Alojamiento experto internacional en XI Congreso Internacional en gestión del conocimiento en Ing. </t>
  </si>
  <si>
    <t>Participación de experto en el congreso</t>
  </si>
  <si>
    <t>Alojamiento de experto</t>
  </si>
  <si>
    <t>Reunión docentes facultad para mejora curricular del programa</t>
  </si>
  <si>
    <t>Kit de entrenamiento PLC para el Tintal</t>
  </si>
  <si>
    <t>Aula móvil de informática (23 equipos por aula. Incluir mueble tipo carro) para el Tintal</t>
  </si>
  <si>
    <t>FACULTAD DE MECATRÓNICA</t>
  </si>
  <si>
    <t>Número de bancos instalados/ Número de bancos propuestos</t>
  </si>
  <si>
    <t>Adquisición de bancos de motores de combustión interna (Diesel y Gasolina). Incluir sistema de extracción de gases</t>
  </si>
  <si>
    <t>Número de personas capacitadas/Número de personas inscritas</t>
  </si>
  <si>
    <t>Formación avanzada en el aplicativo de superficies y simulación de fluídos de SOLIDWORKS, para docentes y estudiantes (10 participantes)</t>
  </si>
  <si>
    <t>Bancos de motores funcionando</t>
  </si>
  <si>
    <t>Certificación de los participantes</t>
  </si>
  <si>
    <t>Movilidades Nacionales. Inscripciones, pasajes, viáticos (Docentes)</t>
  </si>
  <si>
    <t>Movilidades Internacionales (estudiantes)</t>
  </si>
  <si>
    <t>Movilidades Internacionales (docentes)</t>
  </si>
  <si>
    <t>Movilidades (Asistencia Encuentro con redes Acofi, Congreso Acofi, asistencia a eventos nacionales e internacionales en representación de la ETITC) Decanos y Vicerrector Académico</t>
  </si>
  <si>
    <t>Membresías</t>
  </si>
  <si>
    <t>Servicio de elaboracion de folletos, pendones, souvenir y demás materiales fisicos y digitales publicitario del programa.</t>
  </si>
  <si>
    <t>Fortalecimiento del relacionamiento con la comunidad de egresados por facultad</t>
  </si>
  <si>
    <t>Movilidades Nacionales. Inscripiciones, pasajes,  y auxilio de viaje (estudiantes)</t>
  </si>
  <si>
    <t xml:space="preserve">Membresías </t>
  </si>
  <si>
    <t>Actividades de relacionamiento ejecutadas</t>
  </si>
  <si>
    <t xml:space="preserve">ME-38 Elaborar los estudios de prefactibilidad, justificación técnica, el diagnóstico de recursos humanos,  financieros y disponibilidad de infraestructura  y tecnología de la información, vinculadas a las actividades de investigación, desarrollo e innovación del Centro de Pensamiento y Desarrollo Tecnológico </t>
  </si>
  <si>
    <t>Formación de recurso humano</t>
  </si>
  <si>
    <t xml:space="preserve">Informe de ejecución </t>
  </si>
  <si>
    <t xml:space="preserve">N° actividades realizadas </t>
  </si>
  <si>
    <t>Renovación  y capacitación en  base de datos  Web Of Science</t>
  </si>
  <si>
    <t xml:space="preserve">Renovación y capacitación de la herramienta Turnitin </t>
  </si>
  <si>
    <t>Informe de capacitación</t>
  </si>
  <si>
    <t>Resolución renovación
Informe</t>
  </si>
  <si>
    <t>Informe</t>
  </si>
  <si>
    <t>II Coloquio de Investigación</t>
  </si>
  <si>
    <t>III Encuentro Institucional Docentes investigadores</t>
  </si>
  <si>
    <t>III Jornada actualización y fomento acreditación (equipo VIET)</t>
  </si>
  <si>
    <t xml:space="preserve">Conmemoración dia del investigador </t>
  </si>
  <si>
    <t>Afiliación a Redcolsi</t>
  </si>
  <si>
    <t>X Campamento de Semilleros de Investigación</t>
  </si>
  <si>
    <t xml:space="preserve">Encuentros Investigación Formativa  
a)  Nodo Bogotá RedColsi
b)  Encuentro Nacional Redcolsi
c)  Encuentro Internacional RedColsi
e) III encuentro Interinstitucional  Semilleros 
f) XI Encuentro Institucional de Semilleros 
</t>
  </si>
  <si>
    <t xml:space="preserve">Participantes </t>
  </si>
  <si>
    <t>informe</t>
  </si>
  <si>
    <t>Resolución Membresía</t>
  </si>
  <si>
    <t xml:space="preserve">Informe </t>
  </si>
  <si>
    <t>Implementación de procedimientos y actualización de  reglamentación para transferencia de conocimiento</t>
  </si>
  <si>
    <t xml:space="preserve">Comercialización y mantenimiento de la patente Prensa de Alacrán con Tensor de Trinquete </t>
  </si>
  <si>
    <t>Convocatoria acompañamiento para la identificación de creaciones y obras susceptibles de protección por mecanismos de propiedad intelectual (Convocatoria 02-2022  y 03-2023)</t>
  </si>
  <si>
    <t xml:space="preserve">Encuentro Red de Investigación e Innovación de la ETITC </t>
  </si>
  <si>
    <t xml:space="preserve">Estudio visibilidad e impacto publicaciones ETITC (Google Scholar,  Dimensions y  articulación líneas de investigación) </t>
  </si>
  <si>
    <t>Indexación Revista Letras Conciencia Tecnológica</t>
  </si>
  <si>
    <t xml:space="preserve">Implementación de lineamientos y Fomento a Publicaciones No seriadas (guías, textos, notas, boletines, cuadernos) </t>
  </si>
  <si>
    <r>
      <rPr>
        <b/>
        <sz val="12"/>
        <color theme="1"/>
        <rFont val="Calibri Light"/>
        <family val="2"/>
        <scheme val="major"/>
      </rPr>
      <t xml:space="preserve">ME-1- </t>
    </r>
    <r>
      <rPr>
        <sz val="12"/>
        <color theme="1"/>
        <rFont val="Calibri Light"/>
        <family val="2"/>
        <scheme val="major"/>
      </rPr>
      <t>Obtener la Acreditación Institucional de Alta Calidad en el 2024</t>
    </r>
  </si>
  <si>
    <r>
      <rPr>
        <b/>
        <sz val="12"/>
        <rFont val="Calibri Light"/>
        <family val="2"/>
        <scheme val="major"/>
      </rPr>
      <t>ME-2-</t>
    </r>
    <r>
      <rPr>
        <sz val="12"/>
        <rFont val="Calibri Light"/>
        <family val="2"/>
        <scheme val="major"/>
      </rPr>
      <t xml:space="preserve"> Estructurar e implementar el modelo integral de gestión academico-administrativa por Sistema de Créditos Académicos al 2024.</t>
    </r>
  </si>
  <si>
    <r>
      <rPr>
        <b/>
        <sz val="12"/>
        <rFont val="Calibri Light"/>
        <family val="2"/>
        <scheme val="major"/>
      </rPr>
      <t>ME-3-</t>
    </r>
    <r>
      <rPr>
        <sz val="12"/>
        <rFont val="Calibri Light"/>
        <family val="2"/>
        <scheme val="major"/>
      </rPr>
      <t xml:space="preserve"> Desarrollar una política institucional de apropiación de una segunda lengua como parte activa de la gestión curricular, y condición para la titulación en el nivel de ingeniería, a partir del 2023.</t>
    </r>
  </si>
  <si>
    <r>
      <rPr>
        <b/>
        <sz val="12"/>
        <rFont val="Calibri Light"/>
        <family val="2"/>
        <scheme val="major"/>
      </rPr>
      <t xml:space="preserve">ME-4- </t>
    </r>
    <r>
      <rPr>
        <sz val="12"/>
        <rFont val="Calibri Light"/>
        <family val="2"/>
        <scheme val="major"/>
      </rPr>
      <t>Implementar el modelo de evaluación por resultados de aprendizaje y competencias, soportado en los lineamientos del MEN y el  sistema interno de aseguramiento de la calidad académica.</t>
    </r>
  </si>
  <si>
    <r>
      <rPr>
        <b/>
        <sz val="12"/>
        <color theme="1"/>
        <rFont val="Calibri Light"/>
        <family val="2"/>
        <scheme val="major"/>
      </rPr>
      <t xml:space="preserve">ME-5- </t>
    </r>
    <r>
      <rPr>
        <sz val="12"/>
        <color theme="1"/>
        <rFont val="Calibri Light"/>
        <family val="2"/>
        <scheme val="major"/>
      </rPr>
      <t>Alinear el modelo MIPG con el Sistema Integrado de Gestión (SIG) para la acreditación</t>
    </r>
  </si>
  <si>
    <r>
      <rPr>
        <b/>
        <sz val="12"/>
        <color theme="1"/>
        <rFont val="Calibri Light"/>
        <family val="2"/>
        <scheme val="major"/>
      </rPr>
      <t xml:space="preserve">ME-6- </t>
    </r>
    <r>
      <rPr>
        <sz val="12"/>
        <color theme="1"/>
        <rFont val="Calibri Light"/>
        <family val="2"/>
        <scheme val="major"/>
      </rPr>
      <t>Diseñar e implementar el Sistema Unificado de Información y Estadística (SUIE).</t>
    </r>
  </si>
  <si>
    <r>
      <rPr>
        <b/>
        <sz val="12"/>
        <color theme="1"/>
        <rFont val="Calibri Light"/>
        <family val="2"/>
        <scheme val="major"/>
      </rPr>
      <t xml:space="preserve">ME-7- </t>
    </r>
    <r>
      <rPr>
        <sz val="12"/>
        <color theme="1"/>
        <rFont val="Calibri Light"/>
        <family val="2"/>
        <scheme val="major"/>
      </rPr>
      <t>Aumentar la visibilidad institucional de la Escuela mediante estrategias de marketing digital.</t>
    </r>
  </si>
  <si>
    <r>
      <rPr>
        <b/>
        <sz val="12"/>
        <color theme="1"/>
        <rFont val="Calibri Light"/>
        <family val="2"/>
        <scheme val="major"/>
      </rPr>
      <t xml:space="preserve">ME-8- </t>
    </r>
    <r>
      <rPr>
        <sz val="12"/>
        <color theme="1"/>
        <rFont val="Calibri Light"/>
        <family val="2"/>
        <scheme val="major"/>
      </rPr>
      <t>Revisión de la</t>
    </r>
    <r>
      <rPr>
        <b/>
        <sz val="12"/>
        <color theme="1"/>
        <rFont val="Calibri Light"/>
        <family val="2"/>
        <scheme val="major"/>
      </rPr>
      <t xml:space="preserve"> </t>
    </r>
    <r>
      <rPr>
        <sz val="12"/>
        <color theme="1"/>
        <rFont val="Calibri Light"/>
        <family val="2"/>
        <scheme val="major"/>
      </rPr>
      <t xml:space="preserve"> Estructura Organizacional que soporte las nuevas apuestas institucionales  
</t>
    </r>
  </si>
  <si>
    <r>
      <rPr>
        <b/>
        <sz val="12"/>
        <rFont val="Calibri Light"/>
        <family val="2"/>
        <scheme val="major"/>
      </rPr>
      <t>ME-9-</t>
    </r>
    <r>
      <rPr>
        <sz val="12"/>
        <rFont val="Calibri Light"/>
        <family val="2"/>
        <scheme val="major"/>
      </rPr>
      <t xml:space="preserve"> Implementar modelo de Gestión por Proyectos con metodologías aplicables según fuente de recursos.</t>
    </r>
  </si>
  <si>
    <r>
      <rPr>
        <b/>
        <sz val="12"/>
        <rFont val="Calibri Light"/>
        <family val="2"/>
        <scheme val="major"/>
      </rPr>
      <t xml:space="preserve">ME-10- </t>
    </r>
    <r>
      <rPr>
        <sz val="12"/>
        <rFont val="Calibri Light"/>
        <family val="2"/>
        <scheme val="major"/>
      </rPr>
      <t>Fortalecer la cultura organizacional como soporte del Desarrollo y mejoramiento del clima organizacional.</t>
    </r>
  </si>
  <si>
    <r>
      <rPr>
        <b/>
        <sz val="12"/>
        <color theme="1"/>
        <rFont val="Calibri Light"/>
        <family val="2"/>
        <scheme val="major"/>
      </rPr>
      <t xml:space="preserve">ME-13- </t>
    </r>
    <r>
      <rPr>
        <sz val="12"/>
        <color theme="1"/>
        <rFont val="Calibri Light"/>
        <family val="2"/>
        <scheme val="major"/>
      </rPr>
      <t>Presentar ante la instancia competente la solicitud y cumplimiento de requisitos para el desarrollo de los procesos meritocráticos de la planta administrativa.</t>
    </r>
  </si>
  <si>
    <r>
      <rPr>
        <b/>
        <sz val="12"/>
        <rFont val="Calibri Light"/>
        <family val="2"/>
        <scheme val="major"/>
      </rPr>
      <t xml:space="preserve">ME-14- </t>
    </r>
    <r>
      <rPr>
        <sz val="12"/>
        <rFont val="Calibri Light"/>
        <family val="2"/>
        <scheme val="major"/>
      </rPr>
      <t>Adelantar los procesos meritocráticos de la planta docente.</t>
    </r>
  </si>
  <si>
    <r>
      <rPr>
        <b/>
        <sz val="12"/>
        <rFont val="Calibri Light"/>
        <family val="2"/>
        <scheme val="major"/>
      </rPr>
      <t xml:space="preserve">ME-15- </t>
    </r>
    <r>
      <rPr>
        <sz val="12"/>
        <rFont val="Calibri Light"/>
        <family val="2"/>
        <scheme val="major"/>
      </rPr>
      <t>Organizar e implementar el sistema de plan de carrera de los profesores.</t>
    </r>
  </si>
  <si>
    <r>
      <rPr>
        <b/>
        <sz val="12"/>
        <rFont val="Calibri Light"/>
        <family val="2"/>
        <scheme val="major"/>
      </rPr>
      <t>ME-16-</t>
    </r>
    <r>
      <rPr>
        <sz val="12"/>
        <rFont val="Calibri Light"/>
        <family val="2"/>
        <scheme val="major"/>
      </rPr>
      <t xml:space="preserve"> Centro de Atención al Docente del IBTI "La ETITC un lugar para todos."</t>
    </r>
  </si>
  <si>
    <r>
      <rPr>
        <b/>
        <sz val="12"/>
        <color theme="1"/>
        <rFont val="Calibri Light"/>
        <family val="2"/>
        <scheme val="major"/>
      </rPr>
      <t xml:space="preserve">ME-17- </t>
    </r>
    <r>
      <rPr>
        <sz val="12"/>
        <color theme="1"/>
        <rFont val="Calibri Light"/>
        <family val="2"/>
        <scheme val="major"/>
      </rPr>
      <t>Adecuar las capacidades tecnológicas para atender las necesidades de los procesos misionales.</t>
    </r>
  </si>
  <si>
    <r>
      <rPr>
        <b/>
        <sz val="12"/>
        <rFont val="Calibri Light"/>
        <family val="2"/>
        <scheme val="major"/>
      </rPr>
      <t xml:space="preserve">ME-18- </t>
    </r>
    <r>
      <rPr>
        <sz val="12"/>
        <rFont val="Calibri Light"/>
        <family val="2"/>
        <scheme val="major"/>
      </rPr>
      <t>Incorporar elementos de tecnología a los talleres, laboratorios y aulas para enseñanza remota sincrónica en modalidad de alternancia</t>
    </r>
  </si>
  <si>
    <r>
      <rPr>
        <b/>
        <sz val="12"/>
        <color theme="1"/>
        <rFont val="Calibri Light"/>
        <family val="2"/>
        <scheme val="major"/>
      </rPr>
      <t xml:space="preserve">ME-19- </t>
    </r>
    <r>
      <rPr>
        <sz val="12"/>
        <color theme="1"/>
        <rFont val="Calibri Light"/>
        <family val="2"/>
        <scheme val="major"/>
      </rPr>
      <t>Implementar un modelo estratégico para impulsar la evolución digital de la ETITC, plasmado en el PETI.</t>
    </r>
  </si>
  <si>
    <r>
      <rPr>
        <b/>
        <sz val="12"/>
        <color theme="1"/>
        <rFont val="Calibri Light"/>
        <family val="2"/>
        <scheme val="major"/>
      </rPr>
      <t>ME-20</t>
    </r>
    <r>
      <rPr>
        <sz val="12"/>
        <color theme="1"/>
        <rFont val="Calibri Light"/>
        <family val="2"/>
        <scheme val="major"/>
      </rPr>
      <t>- Cumplimiento del 100% la Política de Gobierno Digital para 2021.</t>
    </r>
  </si>
  <si>
    <r>
      <t xml:space="preserve">ME-21- </t>
    </r>
    <r>
      <rPr>
        <sz val="12"/>
        <color theme="1"/>
        <rFont val="Calibri Light"/>
        <family val="2"/>
        <scheme val="major"/>
      </rPr>
      <t>Fortalecer los canales existentes para la comunicación interna - externa.</t>
    </r>
  </si>
  <si>
    <r>
      <rPr>
        <b/>
        <sz val="12"/>
        <color theme="1"/>
        <rFont val="Calibri Light"/>
        <family val="2"/>
        <scheme val="major"/>
      </rPr>
      <t xml:space="preserve">ME-22- </t>
    </r>
    <r>
      <rPr>
        <sz val="12"/>
        <rFont val="Calibri Light"/>
        <family val="2"/>
        <scheme val="major"/>
      </rPr>
      <t>Implementación</t>
    </r>
    <r>
      <rPr>
        <sz val="12"/>
        <color rgb="FFFF0000"/>
        <rFont val="Calibri Light"/>
        <family val="2"/>
        <scheme val="major"/>
      </rPr>
      <t xml:space="preserve"> </t>
    </r>
    <r>
      <rPr>
        <sz val="12"/>
        <color theme="1"/>
        <rFont val="Calibri Light"/>
        <family val="2"/>
        <scheme val="major"/>
      </rPr>
      <t>del PINAR en cumplimiento a los parámetros establecidos por el Archivo General de la Nación.</t>
    </r>
  </si>
  <si>
    <r>
      <t xml:space="preserve">ME-23- </t>
    </r>
    <r>
      <rPr>
        <sz val="12"/>
        <rFont val="Calibri Light"/>
        <family val="2"/>
        <scheme val="major"/>
      </rPr>
      <t>Consolidar la política de internacionalización y cooperación Nacional e Internacional de la ETITC.</t>
    </r>
  </si>
  <si>
    <r>
      <rPr>
        <b/>
        <sz val="12"/>
        <color theme="1"/>
        <rFont val="Calibri Light"/>
        <family val="2"/>
        <scheme val="major"/>
      </rPr>
      <t xml:space="preserve">ME-24- </t>
    </r>
    <r>
      <rPr>
        <sz val="12"/>
        <color theme="1"/>
        <rFont val="Calibri Light"/>
        <family val="2"/>
        <scheme val="major"/>
      </rPr>
      <t>Englobar todos predios que integran la sede central.</t>
    </r>
  </si>
  <si>
    <r>
      <rPr>
        <b/>
        <sz val="12"/>
        <rFont val="Calibri Light"/>
        <family val="2"/>
        <scheme val="major"/>
      </rPr>
      <t xml:space="preserve">ME-25- </t>
    </r>
    <r>
      <rPr>
        <sz val="12"/>
        <rFont val="Calibri Light"/>
        <family val="2"/>
        <scheme val="major"/>
      </rPr>
      <t>Determinar el aprovechamiento del inmueble calle 18 a partir del POT aprobado.</t>
    </r>
  </si>
  <si>
    <r>
      <rPr>
        <b/>
        <sz val="12"/>
        <color theme="1"/>
        <rFont val="Calibri Light"/>
        <family val="2"/>
        <scheme val="major"/>
      </rPr>
      <t xml:space="preserve">ME-26- </t>
    </r>
    <r>
      <rPr>
        <sz val="12"/>
        <color theme="1"/>
        <rFont val="Calibri Light"/>
        <family val="2"/>
        <scheme val="major"/>
      </rPr>
      <t>Formular el</t>
    </r>
    <r>
      <rPr>
        <b/>
        <sz val="12"/>
        <color theme="1"/>
        <rFont val="Calibri Light"/>
        <family val="2"/>
        <scheme val="major"/>
      </rPr>
      <t xml:space="preserve"> </t>
    </r>
    <r>
      <rPr>
        <sz val="12"/>
        <color theme="1"/>
        <rFont val="Calibri Light"/>
        <family val="2"/>
        <scheme val="major"/>
      </rPr>
      <t>Plan de administración e intervención de las instalaciones en comodato (localidad Kennedy).</t>
    </r>
  </si>
  <si>
    <r>
      <rPr>
        <b/>
        <sz val="12"/>
        <color theme="1"/>
        <rFont val="Calibri Light"/>
        <family val="2"/>
        <scheme val="major"/>
      </rPr>
      <t>ME-27-</t>
    </r>
    <r>
      <rPr>
        <sz val="12"/>
        <color theme="1"/>
        <rFont val="Calibri Light"/>
        <family val="2"/>
        <scheme val="major"/>
      </rPr>
      <t xml:space="preserve"> Formular e implementar el modelo operativo de administración de inmuebles.</t>
    </r>
  </si>
  <si>
    <r>
      <rPr>
        <b/>
        <sz val="12"/>
        <rFont val="Calibri Light"/>
        <family val="2"/>
        <scheme val="major"/>
      </rPr>
      <t xml:space="preserve">ME-28 - </t>
    </r>
    <r>
      <rPr>
        <sz val="12"/>
        <rFont val="Calibri Light"/>
        <family val="2"/>
        <scheme val="major"/>
      </rPr>
      <t>Gestionar la consecución de un nuevo Campus para la Escuela.</t>
    </r>
  </si>
  <si>
    <r>
      <rPr>
        <b/>
        <sz val="12"/>
        <color theme="1"/>
        <rFont val="Calibri Light"/>
        <family val="2"/>
        <scheme val="major"/>
      </rPr>
      <t xml:space="preserve">PE-14- </t>
    </r>
    <r>
      <rPr>
        <sz val="12"/>
        <color theme="1"/>
        <rFont val="Calibri Light"/>
        <family val="2"/>
        <scheme val="major"/>
      </rPr>
      <t>Nuevos programas de pregrado y posgrado</t>
    </r>
  </si>
  <si>
    <r>
      <rPr>
        <b/>
        <sz val="12"/>
        <rFont val="Calibri Light"/>
        <family val="2"/>
        <scheme val="major"/>
      </rPr>
      <t>ME-29-</t>
    </r>
    <r>
      <rPr>
        <sz val="12"/>
        <rFont val="Calibri Light"/>
        <family val="2"/>
        <scheme val="major"/>
      </rPr>
      <t xml:space="preserve">  Lograr  al 2023 el Registro Calificado de 1 Especialización Profesional, 1 Especialización Tecnológica, al 2024, 3 carrera profesional por ciclos y 1 Maestría.
</t>
    </r>
  </si>
  <si>
    <r>
      <t>PE-15-</t>
    </r>
    <r>
      <rPr>
        <sz val="12"/>
        <rFont val="Calibri Light"/>
        <family val="2"/>
        <scheme val="major"/>
      </rPr>
      <t xml:space="preserve">El IBTI y su papel significativo en la consolidación de la Escuela </t>
    </r>
  </si>
  <si>
    <r>
      <t xml:space="preserve"> </t>
    </r>
    <r>
      <rPr>
        <b/>
        <sz val="12"/>
        <color theme="1"/>
        <rFont val="Calibri Light"/>
        <family val="2"/>
        <scheme val="major"/>
      </rPr>
      <t xml:space="preserve">ME-31- </t>
    </r>
    <r>
      <rPr>
        <sz val="12"/>
        <color theme="1"/>
        <rFont val="Calibri Light"/>
        <family val="2"/>
        <scheme val="major"/>
      </rPr>
      <t>Fortalecer el proceso de articulación y/o integración entre las IEM (Instituciones de Educación Media) y la ETITC.</t>
    </r>
  </si>
  <si>
    <r>
      <rPr>
        <b/>
        <sz val="12"/>
        <color theme="1"/>
        <rFont val="Calibri Light"/>
        <family val="2"/>
        <scheme val="major"/>
      </rPr>
      <t xml:space="preserve">ME-32 - </t>
    </r>
    <r>
      <rPr>
        <sz val="12"/>
        <color theme="1"/>
        <rFont val="Calibri Light"/>
        <family val="2"/>
        <scheme val="major"/>
      </rPr>
      <t xml:space="preserve">Fortalecer el modelo educativo del bachillerato que permita aumentar cobertura, favorecer la permanencia y continuidad en la institución </t>
    </r>
  </si>
  <si>
    <r>
      <rPr>
        <b/>
        <sz val="12"/>
        <rFont val="Calibri Light"/>
        <family val="2"/>
        <scheme val="major"/>
      </rPr>
      <t xml:space="preserve">ME-33- </t>
    </r>
    <r>
      <rPr>
        <sz val="12"/>
        <rFont val="Calibri Light"/>
        <family val="2"/>
        <scheme val="major"/>
      </rPr>
      <t xml:space="preserve">Promover la estrategia de articulación </t>
    </r>
    <r>
      <rPr>
        <b/>
        <sz val="12"/>
        <rFont val="Calibri Light"/>
        <family val="2"/>
        <scheme val="major"/>
      </rPr>
      <t xml:space="preserve"> </t>
    </r>
    <r>
      <rPr>
        <sz val="12"/>
        <color rgb="FFFF0000"/>
        <rFont val="Calibri Light"/>
        <family val="2"/>
        <scheme val="major"/>
      </rPr>
      <t>"</t>
    </r>
    <r>
      <rPr>
        <sz val="12"/>
        <rFont val="Calibri Light"/>
        <family val="2"/>
        <scheme val="major"/>
      </rPr>
      <t>de tu escuela a mi escuela y a mi universidad</t>
    </r>
    <r>
      <rPr>
        <sz val="12"/>
        <color rgb="FFFF0000"/>
        <rFont val="Calibri Light"/>
        <family val="2"/>
        <scheme val="major"/>
      </rPr>
      <t>"</t>
    </r>
    <r>
      <rPr>
        <sz val="12"/>
        <rFont val="Calibri Light"/>
        <family val="2"/>
        <scheme val="major"/>
      </rPr>
      <t>.</t>
    </r>
  </si>
  <si>
    <r>
      <rPr>
        <b/>
        <sz val="12"/>
        <color theme="1"/>
        <rFont val="Calibri Light"/>
        <family val="2"/>
        <scheme val="major"/>
      </rPr>
      <t xml:space="preserve">PE-16- </t>
    </r>
    <r>
      <rPr>
        <sz val="12"/>
        <color theme="1"/>
        <rFont val="Calibri Light"/>
        <family val="2"/>
        <scheme val="major"/>
      </rPr>
      <t xml:space="preserve"> Desarrollo integral y transformación social de la comunidad: bienestar comprometido con la permanencia</t>
    </r>
  </si>
  <si>
    <r>
      <rPr>
        <b/>
        <sz val="12"/>
        <rFont val="Calibri Light"/>
        <family val="2"/>
        <scheme val="major"/>
      </rPr>
      <t>ME-34-</t>
    </r>
    <r>
      <rPr>
        <sz val="12"/>
        <rFont val="Calibri Light"/>
        <family val="2"/>
        <scheme val="major"/>
      </rPr>
      <t xml:space="preserve"> Fortalecer el Programa de Atencion Básica Ampliada.</t>
    </r>
  </si>
  <si>
    <r>
      <rPr>
        <b/>
        <sz val="12"/>
        <color theme="1"/>
        <rFont val="Calibri Light"/>
        <family val="2"/>
        <scheme val="major"/>
      </rPr>
      <t>ME-35-</t>
    </r>
    <r>
      <rPr>
        <sz val="12"/>
        <color theme="1"/>
        <rFont val="Calibri Light"/>
        <family val="2"/>
        <scheme val="major"/>
      </rPr>
      <t>Formular e implementar el</t>
    </r>
    <r>
      <rPr>
        <b/>
        <sz val="12"/>
        <color theme="1"/>
        <rFont val="Calibri Light"/>
        <family val="2"/>
        <scheme val="major"/>
      </rPr>
      <t xml:space="preserve"> </t>
    </r>
    <r>
      <rPr>
        <sz val="12"/>
        <color theme="1"/>
        <rFont val="Calibri Light"/>
        <family val="2"/>
        <scheme val="major"/>
      </rPr>
      <t>Sistema de Registro Único de Seguimiento de Información y Acompañamiento (RUSIA) de la comunidad educativa de la Institución.</t>
    </r>
  </si>
  <si>
    <r>
      <rPr>
        <b/>
        <sz val="12"/>
        <color theme="1"/>
        <rFont val="Calibri Light"/>
        <family val="2"/>
        <scheme val="major"/>
      </rPr>
      <t>ME-37-</t>
    </r>
    <r>
      <rPr>
        <sz val="12"/>
        <color theme="1"/>
        <rFont val="Calibri Light"/>
        <family val="2"/>
        <scheme val="major"/>
      </rPr>
      <t xml:space="preserve"> Implementar el Centro de Refuerzo Especializado Académico (CREA).</t>
    </r>
  </si>
  <si>
    <r>
      <rPr>
        <b/>
        <sz val="12"/>
        <color theme="1"/>
        <rFont val="Calibri Light"/>
        <family val="2"/>
        <scheme val="major"/>
      </rPr>
      <t xml:space="preserve">PE-17- </t>
    </r>
    <r>
      <rPr>
        <sz val="12"/>
        <color theme="1"/>
        <rFont val="Calibri Light"/>
        <family val="2"/>
        <scheme val="major"/>
      </rPr>
      <t xml:space="preserve"> Centro de Pensamiento y Desarrollo Tecnológico</t>
    </r>
  </si>
  <si>
    <r>
      <rPr>
        <b/>
        <sz val="12"/>
        <color theme="1"/>
        <rFont val="Calibri Light"/>
        <family val="2"/>
        <scheme val="major"/>
      </rPr>
      <t xml:space="preserve">ME-40- </t>
    </r>
    <r>
      <rPr>
        <sz val="12"/>
        <color theme="1"/>
        <rFont val="Calibri Light"/>
        <family val="2"/>
        <scheme val="major"/>
      </rPr>
      <t>Establecer la red institucional y de alianzas estrategicas del centro con los respectivos soportes que la respalden</t>
    </r>
  </si>
  <si>
    <r>
      <t>ME-41- F</t>
    </r>
    <r>
      <rPr>
        <sz val="12"/>
        <color theme="1"/>
        <rFont val="Calibri Light"/>
        <family val="2"/>
        <scheme val="major"/>
      </rPr>
      <t xml:space="preserve">ormular el plan de mejoramiento de acuerdo a los crirterios de MinCiencias con sus respectivos informes y análisis. </t>
    </r>
  </si>
  <si>
    <r>
      <t xml:space="preserve"> </t>
    </r>
    <r>
      <rPr>
        <b/>
        <sz val="12"/>
        <color theme="1"/>
        <rFont val="Calibri Light"/>
        <family val="2"/>
        <scheme val="major"/>
      </rPr>
      <t xml:space="preserve">PE-18- </t>
    </r>
    <r>
      <rPr>
        <sz val="12"/>
        <color theme="1"/>
        <rFont val="Calibri Light"/>
        <family val="2"/>
        <scheme val="major"/>
      </rPr>
      <t xml:space="preserve">Fortalecimiento permanente en Competencias en investigación, ciencia, tecnología e innovación en la ETITC   </t>
    </r>
  </si>
  <si>
    <r>
      <rPr>
        <b/>
        <sz val="12"/>
        <rFont val="Calibri Light"/>
        <family val="2"/>
        <scheme val="major"/>
      </rPr>
      <t xml:space="preserve">ME-43- </t>
    </r>
    <r>
      <rPr>
        <sz val="12"/>
        <rFont val="Calibri Light"/>
        <family val="2"/>
        <scheme val="major"/>
      </rPr>
      <t xml:space="preserve">Diseñar  e implementar  un Programa de capacitación permanente para la Investigación, Ciencia, Tecnología e Innovación y de fortalecimiento de la investigación en la ETITC. </t>
    </r>
  </si>
  <si>
    <r>
      <rPr>
        <b/>
        <sz val="12"/>
        <rFont val="Calibri Light"/>
        <family val="2"/>
        <scheme val="major"/>
      </rPr>
      <t>ME-44-</t>
    </r>
    <r>
      <rPr>
        <sz val="12"/>
        <rFont val="Calibri Light"/>
        <family val="2"/>
        <scheme val="major"/>
      </rPr>
      <t xml:space="preserve"> Diseñar  e implementar  un Programa de fortalecimiento de grupos de investigación y ampliación de las modalidades de investigación.</t>
    </r>
  </si>
  <si>
    <r>
      <rPr>
        <b/>
        <sz val="12"/>
        <color theme="1"/>
        <rFont val="Calibri Light"/>
        <family val="2"/>
        <scheme val="major"/>
      </rPr>
      <t xml:space="preserve"> PE-19</t>
    </r>
    <r>
      <rPr>
        <sz val="12"/>
        <color theme="1"/>
        <rFont val="Calibri Light"/>
        <family val="2"/>
        <scheme val="major"/>
      </rPr>
      <t xml:space="preserve">- Innovación para el </t>
    </r>
    <r>
      <rPr>
        <sz val="12"/>
        <color rgb="FFFF0000"/>
        <rFont val="Calibri Light"/>
        <family val="2"/>
        <scheme val="major"/>
      </rPr>
      <t xml:space="preserve"> </t>
    </r>
    <r>
      <rPr>
        <sz val="12"/>
        <color theme="1"/>
        <rFont val="Calibri Light"/>
        <family val="2"/>
        <scheme val="major"/>
      </rPr>
      <t>Fortalecimiento Institucional y el Desarrollo Social.</t>
    </r>
  </si>
  <si>
    <r>
      <rPr>
        <b/>
        <sz val="12"/>
        <color theme="1"/>
        <rFont val="Calibri Light"/>
        <family val="2"/>
        <scheme val="major"/>
      </rPr>
      <t xml:space="preserve">ME-45 -  </t>
    </r>
    <r>
      <rPr>
        <sz val="12"/>
        <color theme="1"/>
        <rFont val="Calibri Light"/>
        <family val="2"/>
        <scheme val="major"/>
      </rPr>
      <t>Implementar programa de transferencia de conocimiento (Fortalecer la visibilidad e impacto del conocimiento según los resultados de investigación generado por la actividad científica, tecnológica, académica, social e industrial de la ETITC).</t>
    </r>
  </si>
  <si>
    <r>
      <rPr>
        <b/>
        <sz val="12"/>
        <color theme="1"/>
        <rFont val="Calibri Light"/>
        <family val="2"/>
        <scheme val="major"/>
      </rPr>
      <t>ME-46</t>
    </r>
    <r>
      <rPr>
        <sz val="12"/>
        <color theme="1"/>
        <rFont val="Calibri Light"/>
        <family val="2"/>
        <scheme val="major"/>
      </rPr>
      <t xml:space="preserve">- Implementar el programa Incubadora tecnológica: Identificación y proyección de productos de investigación con potencial tecnológico y empresarial (spin-off, star-up, patentes...).  </t>
    </r>
  </si>
  <si>
    <r>
      <rPr>
        <b/>
        <sz val="12"/>
        <rFont val="Calibri Light"/>
        <family val="2"/>
        <scheme val="major"/>
      </rPr>
      <t>ME-47-</t>
    </r>
    <r>
      <rPr>
        <sz val="12"/>
        <rFont val="Calibri Light"/>
        <family val="2"/>
        <scheme val="major"/>
      </rPr>
      <t xml:space="preserve"> Fortalecer las redes de innovación y alianzas estratégicas de cooperación con otros actores del Sistema Nacional de Ciencia Tecnología e Innovación</t>
    </r>
    <r>
      <rPr>
        <sz val="12"/>
        <color theme="1"/>
        <rFont val="Calibri Light"/>
        <family val="2"/>
        <scheme val="major"/>
      </rPr>
      <t xml:space="preserve"> – SNCTI, sector público, privado</t>
    </r>
    <r>
      <rPr>
        <sz val="12"/>
        <rFont val="Calibri Light"/>
        <family val="2"/>
        <scheme val="major"/>
      </rPr>
      <t xml:space="preserve"> y academia para actividades de Investigación, Desarrollo e Innovación - I+D+i.</t>
    </r>
  </si>
  <si>
    <r>
      <rPr>
        <b/>
        <sz val="12"/>
        <color theme="1"/>
        <rFont val="Calibri Light"/>
        <family val="2"/>
        <scheme val="major"/>
      </rPr>
      <t xml:space="preserve">ME-48- </t>
    </r>
    <r>
      <rPr>
        <sz val="12"/>
        <color theme="1"/>
        <rFont val="Calibri Light"/>
        <family val="2"/>
        <scheme val="major"/>
      </rPr>
      <t xml:space="preserve">Diseñar y estructurar el Observatorio Tecnológico y de Innovación de la ETITC. </t>
    </r>
  </si>
  <si>
    <r>
      <rPr>
        <b/>
        <sz val="12"/>
        <rFont val="Calibri Light"/>
        <family val="2"/>
        <scheme val="major"/>
      </rPr>
      <t>ME-49-</t>
    </r>
    <r>
      <rPr>
        <sz val="12"/>
        <rFont val="Calibri Light"/>
        <family val="2"/>
        <scheme val="major"/>
      </rPr>
      <t xml:space="preserve"> Gestionar  y crear el Proyecto Editorial de la Escuela Tecnológica Instituto Técnico Central</t>
    </r>
  </si>
  <si>
    <r>
      <rPr>
        <b/>
        <sz val="12"/>
        <rFont val="Calibri Light"/>
        <family val="2"/>
        <scheme val="major"/>
      </rPr>
      <t xml:space="preserve">PE-20- </t>
    </r>
    <r>
      <rPr>
        <sz val="12"/>
        <rFont val="Calibri Light"/>
        <family val="2"/>
        <scheme val="major"/>
      </rPr>
      <t xml:space="preserve">Centro de Capacitación Industrial </t>
    </r>
    <r>
      <rPr>
        <strike/>
        <sz val="12"/>
        <rFont val="Calibri Light"/>
        <family val="2"/>
        <scheme val="major"/>
      </rPr>
      <t xml:space="preserve"> </t>
    </r>
    <r>
      <rPr>
        <sz val="12"/>
        <rFont val="Calibri Light"/>
        <family val="2"/>
        <scheme val="major"/>
      </rPr>
      <t>como espacio de cualificación  para la empleabilidad a inmediato plazo.</t>
    </r>
  </si>
  <si>
    <r>
      <rPr>
        <b/>
        <sz val="12"/>
        <color theme="1"/>
        <rFont val="Calibri Light"/>
        <family val="2"/>
        <scheme val="major"/>
      </rPr>
      <t xml:space="preserve">ME-50- </t>
    </r>
    <r>
      <rPr>
        <sz val="12"/>
        <color theme="1"/>
        <rFont val="Calibri Light"/>
        <family val="2"/>
        <scheme val="major"/>
      </rPr>
      <t xml:space="preserve">Consolidar y fortalecer el vínculo entre empresa, estado - academia ETITC
</t>
    </r>
  </si>
  <si>
    <r>
      <rPr>
        <b/>
        <sz val="12"/>
        <color theme="1"/>
        <rFont val="Calibri Light"/>
        <family val="2"/>
        <scheme val="major"/>
      </rPr>
      <t xml:space="preserve">ME-51.- </t>
    </r>
    <r>
      <rPr>
        <sz val="12"/>
        <color theme="1"/>
        <rFont val="Calibri Light"/>
        <family val="2"/>
        <scheme val="major"/>
      </rPr>
      <t>Gestionar la oferta de asignaturas para procesos de cualificación como herrramienta al mundo laboral y/o homologación e inserción en la educación Superior</t>
    </r>
  </si>
  <si>
    <r>
      <rPr>
        <b/>
        <sz val="12"/>
        <color theme="1"/>
        <rFont val="Calibri Light"/>
        <family val="2"/>
        <scheme val="major"/>
      </rPr>
      <t xml:space="preserve">ME-52- </t>
    </r>
    <r>
      <rPr>
        <sz val="12"/>
        <color theme="1"/>
        <rFont val="Calibri Light"/>
        <family val="2"/>
        <scheme val="major"/>
      </rPr>
      <t>Diseñar y estructurar oferta de articulación</t>
    </r>
  </si>
  <si>
    <r>
      <rPr>
        <b/>
        <sz val="12"/>
        <color theme="1"/>
        <rFont val="Calibri Light"/>
        <family val="2"/>
        <scheme val="major"/>
      </rPr>
      <t>ME-53-</t>
    </r>
    <r>
      <rPr>
        <sz val="12"/>
        <color theme="1"/>
        <rFont val="Calibri Light"/>
        <family val="2"/>
        <scheme val="major"/>
      </rPr>
      <t xml:space="preserve"> Identificar capacidades institucionales</t>
    </r>
  </si>
  <si>
    <r>
      <rPr>
        <b/>
        <sz val="12"/>
        <rFont val="Calibri Light"/>
        <family val="2"/>
        <scheme val="major"/>
      </rPr>
      <t xml:space="preserve">PE-21- </t>
    </r>
    <r>
      <rPr>
        <sz val="12"/>
        <rFont val="Calibri Light"/>
        <family val="2"/>
        <scheme val="major"/>
      </rPr>
      <t>Proyección Social más allá de las fronteras</t>
    </r>
  </si>
  <si>
    <r>
      <rPr>
        <b/>
        <sz val="12"/>
        <color theme="1"/>
        <rFont val="Calibri Light"/>
        <family val="2"/>
        <scheme val="major"/>
      </rPr>
      <t xml:space="preserve">ME-54- </t>
    </r>
    <r>
      <rPr>
        <sz val="12"/>
        <color theme="1"/>
        <rFont val="Calibri Light"/>
        <family val="2"/>
        <scheme val="major"/>
      </rPr>
      <t>Estructurar programa de oferta de servicios</t>
    </r>
    <r>
      <rPr>
        <sz val="12"/>
        <color rgb="FFFF0000"/>
        <rFont val="Calibri Light"/>
        <family val="2"/>
        <scheme val="major"/>
      </rPr>
      <t xml:space="preserve"> </t>
    </r>
    <r>
      <rPr>
        <sz val="12"/>
        <color theme="1"/>
        <rFont val="Calibri Light"/>
        <family val="2"/>
        <scheme val="major"/>
      </rPr>
      <t>proyección social</t>
    </r>
  </si>
  <si>
    <r>
      <rPr>
        <b/>
        <sz val="12"/>
        <color theme="1"/>
        <rFont val="Calibri Light"/>
        <family val="2"/>
        <scheme val="major"/>
      </rPr>
      <t xml:space="preserve">ME-55- </t>
    </r>
    <r>
      <rPr>
        <sz val="12"/>
        <color theme="1"/>
        <rFont val="Calibri Light"/>
        <family val="2"/>
        <scheme val="major"/>
      </rPr>
      <t>Realizar convenios que permitan la participación en convocatorias que den respuesta a comunidades vulnerables.</t>
    </r>
  </si>
  <si>
    <r>
      <rPr>
        <b/>
        <sz val="12"/>
        <color theme="1"/>
        <rFont val="Calibri Light"/>
        <family val="2"/>
        <scheme val="major"/>
      </rPr>
      <t xml:space="preserve">PE-22 </t>
    </r>
    <r>
      <rPr>
        <sz val="12"/>
        <color theme="1"/>
        <rFont val="Calibri Light"/>
        <family val="2"/>
        <scheme val="major"/>
      </rPr>
      <t xml:space="preserve">Política institucional ambiental en la ETITC alineada al Sistema de Gestión Ambiental </t>
    </r>
  </si>
  <si>
    <r>
      <rPr>
        <b/>
        <sz val="12"/>
        <color theme="1"/>
        <rFont val="Calibri Light"/>
        <family val="2"/>
        <scheme val="major"/>
      </rPr>
      <t xml:space="preserve">ME-56- </t>
    </r>
    <r>
      <rPr>
        <sz val="12"/>
        <color theme="1"/>
        <rFont val="Calibri Light"/>
        <family val="2"/>
        <scheme val="major"/>
      </rPr>
      <t xml:space="preserve">Implementar una </t>
    </r>
    <r>
      <rPr>
        <sz val="12"/>
        <color rgb="FFFF0000"/>
        <rFont val="Calibri Light"/>
        <family val="2"/>
        <scheme val="major"/>
      </rPr>
      <t xml:space="preserve"> </t>
    </r>
    <r>
      <rPr>
        <sz val="12"/>
        <color theme="1"/>
        <rFont val="Calibri Light"/>
        <family val="2"/>
        <scheme val="major"/>
      </rPr>
      <t>política ambiental bajo consideraciones de sostenibilidad.</t>
    </r>
  </si>
  <si>
    <r>
      <rPr>
        <b/>
        <sz val="12"/>
        <color theme="1"/>
        <rFont val="Calibri Light"/>
        <family val="2"/>
        <scheme val="major"/>
      </rPr>
      <t xml:space="preserve">PE-23- </t>
    </r>
    <r>
      <rPr>
        <sz val="12"/>
        <color theme="1"/>
        <rFont val="Calibri Light"/>
        <family val="2"/>
        <scheme val="major"/>
      </rPr>
      <t xml:space="preserve">La catedra institucional de la Escuela </t>
    </r>
  </si>
  <si>
    <r>
      <rPr>
        <b/>
        <sz val="12"/>
        <color theme="1"/>
        <rFont val="Calibri Light"/>
        <family val="2"/>
        <scheme val="major"/>
      </rPr>
      <t xml:space="preserve">ME-57- </t>
    </r>
    <r>
      <rPr>
        <sz val="12"/>
        <color theme="1"/>
        <rFont val="Calibri Light"/>
        <family val="2"/>
        <scheme val="major"/>
      </rPr>
      <t>Diseñar e implementar  la catedra ETITC</t>
    </r>
  </si>
  <si>
    <r>
      <rPr>
        <b/>
        <sz val="12"/>
        <color theme="1"/>
        <rFont val="Calibri Light"/>
        <family val="2"/>
        <scheme val="major"/>
      </rPr>
      <t xml:space="preserve">PE-24- </t>
    </r>
    <r>
      <rPr>
        <sz val="12"/>
        <color theme="1"/>
        <rFont val="Calibri Light"/>
        <family val="2"/>
        <scheme val="major"/>
      </rPr>
      <t xml:space="preserve">Optimización en el consumo de energía eléctrica y uso de energías alternativas. 
</t>
    </r>
  </si>
  <si>
    <r>
      <rPr>
        <b/>
        <sz val="12"/>
        <color theme="1"/>
        <rFont val="Calibri Light"/>
        <family val="2"/>
        <scheme val="major"/>
      </rPr>
      <t>ME-58-</t>
    </r>
    <r>
      <rPr>
        <sz val="12"/>
        <color theme="1"/>
        <rFont val="Calibri Light"/>
        <family val="2"/>
        <scheme val="major"/>
      </rPr>
      <t xml:space="preserve"> Lograr el</t>
    </r>
    <r>
      <rPr>
        <b/>
        <sz val="12"/>
        <color theme="1"/>
        <rFont val="Calibri Light"/>
        <family val="2"/>
        <scheme val="major"/>
      </rPr>
      <t xml:space="preserve"> </t>
    </r>
    <r>
      <rPr>
        <sz val="12"/>
        <color theme="1"/>
        <rFont val="Calibri Light"/>
        <family val="2"/>
        <scheme val="major"/>
      </rPr>
      <t xml:space="preserve">Diez por ciento (10%) de ahorro energético.
</t>
    </r>
  </si>
  <si>
    <r>
      <rPr>
        <b/>
        <sz val="12"/>
        <color theme="1"/>
        <rFont val="Calibri Light"/>
        <family val="2"/>
        <scheme val="major"/>
      </rPr>
      <t xml:space="preserve">ME-59 </t>
    </r>
    <r>
      <rPr>
        <sz val="12"/>
        <color theme="1"/>
        <rFont val="Calibri Light"/>
        <family val="2"/>
        <scheme val="major"/>
      </rPr>
      <t xml:space="preserve">Implementar el programa de racionalización de consumo de papel
</t>
    </r>
  </si>
  <si>
    <r>
      <rPr>
        <b/>
        <sz val="12"/>
        <color theme="1"/>
        <rFont val="Calibri Light"/>
        <family val="2"/>
        <scheme val="major"/>
      </rPr>
      <t>ME-60</t>
    </r>
    <r>
      <rPr>
        <sz val="12"/>
        <color theme="1"/>
        <rFont val="Calibri Light"/>
        <family val="2"/>
        <scheme val="major"/>
      </rPr>
      <t>- Realizar la adecuada disposición de todos los residuos producidos en el área de infraestructura, talleres y laboratorios.</t>
    </r>
  </si>
  <si>
    <r>
      <rPr>
        <b/>
        <sz val="12"/>
        <color theme="1"/>
        <rFont val="Calibri Light"/>
        <family val="2"/>
        <scheme val="major"/>
      </rPr>
      <t>PE-25-</t>
    </r>
    <r>
      <rPr>
        <sz val="12"/>
        <color theme="1"/>
        <rFont val="Calibri Light"/>
        <family val="2"/>
        <scheme val="major"/>
      </rPr>
      <t xml:space="preserve"> Diseño e Implementación de espacios de “Concepto verde” que mejoren la vida académica en las sedes de la ETITC.
</t>
    </r>
  </si>
  <si>
    <r>
      <rPr>
        <b/>
        <sz val="12"/>
        <color theme="1"/>
        <rFont val="Calibri Light"/>
        <family val="2"/>
        <scheme val="major"/>
      </rPr>
      <t>ME-61-</t>
    </r>
    <r>
      <rPr>
        <sz val="12"/>
        <color theme="1"/>
        <rFont val="Calibri Light"/>
        <family val="2"/>
        <scheme val="major"/>
      </rPr>
      <t xml:space="preserve"> Adecuar espaciós verdes verticales y horizontales.</t>
    </r>
  </si>
  <si>
    <r>
      <rPr>
        <b/>
        <sz val="12"/>
        <color theme="1"/>
        <rFont val="Calibri Light"/>
        <family val="2"/>
        <scheme val="major"/>
      </rPr>
      <t xml:space="preserve">PE-26- </t>
    </r>
    <r>
      <rPr>
        <sz val="12"/>
        <color theme="1"/>
        <rFont val="Calibri Light"/>
        <family val="2"/>
        <scheme val="major"/>
      </rPr>
      <t xml:space="preserve">Actualización de la infraestructura física, cumpliendo normativas aplicables y generando espacios adecuados para el desarrollo de actividades académicas y de bienestar en un el marco  de la sostenibilidad
</t>
    </r>
  </si>
  <si>
    <r>
      <rPr>
        <b/>
        <sz val="12"/>
        <color theme="1"/>
        <rFont val="Calibri Light"/>
        <family val="2"/>
        <scheme val="major"/>
      </rPr>
      <t xml:space="preserve">ME-62- </t>
    </r>
    <r>
      <rPr>
        <sz val="12"/>
        <color theme="1"/>
        <rFont val="Calibri Light"/>
        <family val="2"/>
        <scheme val="major"/>
      </rPr>
      <t>Adelantar el 50% del reforzamiento estructural de la sede principal.</t>
    </r>
  </si>
  <si>
    <r>
      <rPr>
        <b/>
        <sz val="12"/>
        <color theme="1"/>
        <rFont val="Calibri Light"/>
        <family val="2"/>
        <scheme val="major"/>
      </rPr>
      <t>ME-63-</t>
    </r>
    <r>
      <rPr>
        <sz val="12"/>
        <color theme="1"/>
        <rFont val="Calibri Light"/>
        <family val="2"/>
        <scheme val="major"/>
      </rPr>
      <t xml:space="preserve"> Construir espacios adecuados para la ubicación del gimnasio y áreas para desarrollo de actividades de bienestar estudiantil. (Administrativos y docentes)</t>
    </r>
  </si>
  <si>
    <r>
      <rPr>
        <b/>
        <sz val="12"/>
        <color theme="1"/>
        <rFont val="Calibri Light"/>
        <family val="2"/>
        <scheme val="major"/>
      </rPr>
      <t>ME-64-</t>
    </r>
    <r>
      <rPr>
        <sz val="12"/>
        <color theme="1"/>
        <rFont val="Calibri Light"/>
        <family val="2"/>
        <scheme val="major"/>
      </rPr>
      <t xml:space="preserve"> Contar con un sistema control de acceso para la sede principal.</t>
    </r>
  </si>
  <si>
    <r>
      <rPr>
        <b/>
        <sz val="12"/>
        <color theme="1"/>
        <rFont val="Calibri Light"/>
        <family val="2"/>
        <scheme val="major"/>
      </rPr>
      <t xml:space="preserve">ME-65- </t>
    </r>
    <r>
      <rPr>
        <sz val="12"/>
        <color theme="1"/>
        <rFont val="Calibri Light"/>
        <family val="2"/>
        <scheme val="major"/>
      </rPr>
      <t>Adecuación completa de la sede de la calle 18.</t>
    </r>
  </si>
  <si>
    <r>
      <rPr>
        <b/>
        <sz val="12"/>
        <color theme="1"/>
        <rFont val="Calibri Light"/>
        <family val="2"/>
        <scheme val="major"/>
      </rPr>
      <t>ME-66-</t>
    </r>
    <r>
      <rPr>
        <sz val="12"/>
        <color theme="1"/>
        <rFont val="Calibri Light"/>
        <family val="2"/>
        <scheme val="major"/>
      </rPr>
      <t xml:space="preserve"> Adaptación progresiva de la planta física para implementar la normativa de movilidad reducida.</t>
    </r>
  </si>
  <si>
    <r>
      <rPr>
        <b/>
        <sz val="12"/>
        <color theme="1"/>
        <rFont val="Calibri Light"/>
        <family val="2"/>
        <scheme val="major"/>
      </rPr>
      <t xml:space="preserve">ME-67- </t>
    </r>
    <r>
      <rPr>
        <sz val="12"/>
        <color theme="1"/>
        <rFont val="Calibri Light"/>
        <family val="2"/>
        <scheme val="major"/>
      </rPr>
      <t>Optimización de la oferta de parqueaderos en la sede central.</t>
    </r>
  </si>
  <si>
    <r>
      <t xml:space="preserve">ME -68 - </t>
    </r>
    <r>
      <rPr>
        <sz val="12"/>
        <color theme="1"/>
        <rFont val="Calibri Light"/>
        <family val="2"/>
        <scheme val="major"/>
      </rPr>
      <t>Gestionar las Dotaciones de las instalaciones y sede principal para  la permanencia y aumento de la oferta.</t>
    </r>
  </si>
  <si>
    <r>
      <rPr>
        <b/>
        <sz val="12"/>
        <rFont val="Calibri Light"/>
        <family val="2"/>
        <scheme val="major"/>
      </rPr>
      <t xml:space="preserve">PE-27-   </t>
    </r>
    <r>
      <rPr>
        <sz val="12"/>
        <rFont val="Calibri Light"/>
        <family val="2"/>
        <scheme val="major"/>
      </rPr>
      <t xml:space="preserve">Diseñar y ofertar nuevos programas de pregrado con alta pertinencia regional rural
</t>
    </r>
  </si>
  <si>
    <r>
      <t>ME-69-</t>
    </r>
    <r>
      <rPr>
        <sz val="12"/>
        <rFont val="Calibri Light"/>
        <family val="2"/>
        <scheme val="major"/>
      </rPr>
      <t xml:space="preserve"> Estructurar y gestionar el registro de Pregrado en Ingeniería Agrícola por ciclos.</t>
    </r>
  </si>
  <si>
    <r>
      <rPr>
        <b/>
        <sz val="12"/>
        <rFont val="Calibri Light"/>
        <family val="2"/>
        <scheme val="major"/>
      </rPr>
      <t xml:space="preserve">ME-70-  </t>
    </r>
    <r>
      <rPr>
        <sz val="12"/>
        <rFont val="Calibri Light"/>
        <family val="2"/>
        <scheme val="major"/>
      </rPr>
      <t xml:space="preserve">Estructurar  y gestionar el registro de  </t>
    </r>
    <r>
      <rPr>
        <b/>
        <sz val="12"/>
        <rFont val="Calibri Light"/>
        <family val="2"/>
        <scheme val="major"/>
      </rPr>
      <t xml:space="preserve"> </t>
    </r>
    <r>
      <rPr>
        <sz val="12"/>
        <rFont val="Calibri Light"/>
        <family val="2"/>
        <scheme val="major"/>
      </rPr>
      <t>Pregrado en Ingeniería Ambiental por ciclos.</t>
    </r>
  </si>
  <si>
    <r>
      <rPr>
        <b/>
        <sz val="12"/>
        <rFont val="Calibri Light"/>
        <family val="2"/>
        <scheme val="major"/>
      </rPr>
      <t xml:space="preserve">ME-71-  </t>
    </r>
    <r>
      <rPr>
        <sz val="12"/>
        <rFont val="Calibri Light"/>
        <family val="2"/>
        <scheme val="major"/>
      </rPr>
      <t xml:space="preserve">Estructurar  y gestionar el registro de  </t>
    </r>
    <r>
      <rPr>
        <b/>
        <sz val="12"/>
        <rFont val="Calibri Light"/>
        <family val="2"/>
        <scheme val="major"/>
      </rPr>
      <t xml:space="preserve"> </t>
    </r>
    <r>
      <rPr>
        <sz val="12"/>
        <rFont val="Calibri Light"/>
        <family val="2"/>
        <scheme val="major"/>
      </rPr>
      <t>Pregrado en Ingeniería de energías por ciclos.</t>
    </r>
  </si>
  <si>
    <t>Taller de Calidad de Energía, Baja tensión: Mantenimiento de equipos: calibracion equipos de medicion, Analizadores de red, Multimetros, Pinzas amperímetricas, Transductores de corriente,  Osciloscopios
-Adquisición de insumos</t>
  </si>
  <si>
    <t>Mantenimiento realizado</t>
  </si>
  <si>
    <t>Mantenimiento realizado y elementos adquiridos</t>
  </si>
  <si>
    <t>Ejecución contractual</t>
  </si>
  <si>
    <t>Mantenimiento realizado
'-Elementos adquiridos  
-Acta de inicio de contrato Prestación de Servicios</t>
  </si>
  <si>
    <t>-Cabinas de soldadura con iluminacion, soporte para equipos y mesa de soldadura, para  ubicar equipos que no se encuentra en uso.</t>
  </si>
  <si>
    <t>-Plegadora de tornillo de bola CNC, para modernizar el proceso de doblado y plegado a su vez que se deja de maquinaria obsoleta de mas de 60 años.</t>
  </si>
  <si>
    <t>-Equipo laser para proceso de soldadura y limpieza de materiales, para la innovacion en nuevas tecnologias en procesos de soldadura e impementacion de equipos de limpieza en materiales corrosivos.</t>
  </si>
  <si>
    <t>-Equipos de simulacion de procesos de soldadura, para minimizar el uso de recursos y el impacto ambiental que generan la practica.
-Sistema de extraccion de humos y gases producidos por las practicas de soldadura, para mejorar el entorno de las practicas academico-tecnicas.</t>
  </si>
  <si>
    <t xml:space="preserve">Elementos adquiridos  </t>
  </si>
  <si>
    <t xml:space="preserve">Taller de electrónica
-Adquisición de insumos de electrónica como base, para la realización de clases teorico-practicas de IBTI y PES del taller de electrónica.
-Prestación de servicios para la calibración  y trazabilidad certificada  por ONAC de los equipos del taller de Electrónica.
-Prestación de servicios para el mantenimiento 
preventivo y correctivo de los equipos del taller de
electrónica.
-Compra-Venta de consolas de alimentación tipo panel para adquisición de datos para proyectos en electrónica.
-Capacitación en manejo de herramientas técnologicas e instrumentación en equipos de electrónica.
-Creación de perfil asistencial (Ingeniero Junior) para el manejo y administración del software de mantenimiento Mantum para el área de talleres y laboratorios.
</t>
  </si>
  <si>
    <t xml:space="preserve">Laboratorio de Física y Química
- Reactivos para análisis de laboratorio, vidrieria , tubos , probetas , vasos erlenmeyers,pipetas, entre otros.
- Mantenimientos, fuentes, multimetos microscopios , balanzas generador bander graff mufla , hornos
-Cabina de extraccion , mufla, horno, espectrofotometro, microscopio digital ,rotavaporador,funtes multimetros, balanzas, cubetas de hondas ,plancha de calantamiento  con agitacion manometros </t>
  </si>
  <si>
    <t>Taller de mecánica industrial
Mantenimiento a las maquinas en CNC
Nuevos computadores de alta capacidad para la sala de CNC
Tornos Pinacho MODELOS ML 325 https://www.pinachocnc.com/product/pinacho-ml-325x2000-3/</t>
  </si>
  <si>
    <t xml:space="preserve">Taller de fundición
-Platilona en barra de 500gr (15)
-Visores para careta de esmerilar (Mantenimiento preventivo y correctivo)
-Guantes de carnaza sencillo por par (50)
-Juego De 61 Puntas Taladro Atornillar Largo 1pg Truper (1)
-Acople Rápido Hembra Para Compresor 1/4 (15)
-Conector Rápido De Latón De 1/4 Npt Para Compresor, Macho (15)
-Acople Rápido Para Manguera De 1/4 (15)
-Acople Union  Manguera  1/4 (30)
-Abrazadera Metálica 3/4 19.05mm X 100 Unds (1)
-Báscula Gramera Digital De 10 Kilos Electronica Portable (5)
-Báscula Plegable 200 Kilos (2)
-Juego De Fresas De Carburo Jestuous 1/4 Pulgada De Diametro (3)
-Grata de copa, alambre grueso, calibre 0.3 mm 1-3/4  (50)
-GRATA DE LIJA G60 ESPIGO DE 1/4 (150)
-Pirometro tipo S (1)
-Termocuplas 12" (100)
-Máquina tirituradora de aluminio y acero (1)
-Chatarra de Aluminio (1)
-Mantenimiento de cuba de aluminio (1)
-Matenimiento cuba de acero (1)
</t>
  </si>
  <si>
    <t xml:space="preserve">Taller de motores
-Insumos y herramientas para el área de refrigeración y máquinas termicas para el correcto desarrollo de practicas en PES (25)
-Mantenimiento correctivo a equipos de refrigeración, para la correcta realización de prácticas en PES (10)
-Mantenimiento correctivo a equipos de refrigeración, para la correcta realización de prácticas en PES (2)
-Mantenimiento correctivo a equipos de máquinas termicas (calderas), para la correcta realización de prácticas en PES (1)
-Personal calificado y competente para el area de motores en el horario de IBTI (1)
-Equipo para transporte de dron, para facil molización del elemento
</t>
  </si>
  <si>
    <t xml:space="preserve">Laboratorio de Industria 4.
ASUS ROG Zephyrus M16 (2)
- Sistema Operativo: Windows 11 Pro
- Memoria RAM: DDR5 32GB
- Alamcenamiento 1TB
- Tarjeta Grafica: NVIDIA GeForce RTX 3060
- Procesador: 12th Gen Intel® Core™ i7-12700H Processor 2.3 GHz
Asus Rog Zephyrus Duo SE 15 (1)
- Sistema Operativo: Windows 11 Pro
- Memoria RAM: DDR4 32GB
- Almacenamiento: 1TB
- Tarjeta Grafica: NVIDIA® GeForce RTX™ 3080 Laptop GPU
- Procesador: AMD Ryzen™ 9 5900HX Mobile 8-core/16-thread
HTC VIVE Pro 2 Kit (2)
- Sensores: SteamVR Tracking 2.0, sensor G, giroscopio, proximidad, sensor IPD
- Controlador: trackpad multifunción, botones de agarre, gatillo de dos etapas, botón de sistema, botón de menú
Oculus Quest 2 256GB (1)
- Resolución 1920 x 1832 por ojo
- Wi-Fi 6
- Bluetooth 5.1
- Almacenamiento 256GB
- Altavoces 3D Integrados
- Panel LCD
Tracker Vive Htc (2)
- Modelo: 99HANL002-00
- Contenido adicional: 1 Base y 1 Cable micro USB
Cable Matters Adaptador Mini (3)
- Adaptador de cable Mini DisplayPort 1.4 a DisplayPort 1.4
- Tipo: Hembra a macho
- Resolucion: 4K a 120 Hz
- Compatible con Thunderbolt y Thunderbolt 2
Adaptador USB C a DisplayPort (3)
Extension Skywin Para Htc Vive Pro (2)
- Tamaño: 20 m
- Compatible con HTC Vive Pro
</t>
  </si>
  <si>
    <t xml:space="preserve">Laboratorio de Sistemas
-Ponchadora RJ45 (1)
-Ponchadora de Impacto
-Conector De Red Rj45 Bolsa 1000 Unidades Cat5
-Cable UTP Cat 5 0.5mm 100Mts Interior
-Kit Herramientas Para Pc Proskit Pk-2088a
-Sopladora - Aspiradora Para Computador </t>
  </si>
  <si>
    <r>
      <rPr>
        <b/>
        <sz val="10"/>
        <rFont val="Calibri"/>
        <family val="2"/>
        <scheme val="minor"/>
      </rPr>
      <t>Taller de electricidad</t>
    </r>
    <r>
      <rPr>
        <sz val="10"/>
        <rFont val="Calibri"/>
        <family val="2"/>
        <scheme val="minor"/>
      </rPr>
      <t xml:space="preserve">
-Adquisición de insumos de electricidad como base, para la realización de clases teorico-practicas de IBTI y PES del taller de electricidad J301 (3)</t>
    </r>
  </si>
  <si>
    <t>-Mantenimiento  preventivo y correctivo de los equipos del taller de
electricidad  J 301 (23)</t>
  </si>
  <si>
    <t>-Adquisición de EQUIPOS DIDACTICOS DE LORENZO (5)</t>
  </si>
  <si>
    <t>-Calibración y trazabilidad certificada por ONAC de los equipos de medicion del taller de electricidad J301 (175)</t>
  </si>
  <si>
    <t>Suministro de Insumos</t>
  </si>
  <si>
    <t>Taller de modelería y Fab Lab
-Maquinaria del area de modeleria y fablab (60)
-Adecuacion de salon para la puesta de puntos de red, puntos electricos, muebles, computadores para diseño. (1)
-Adecuacion de dos espacios para disponer como almacenes de insumos, dado que la parte de quimicos debe ir separada de los objetos inflamables. De tal manera que se pueda tener un registro mas riguroso del material a utilizar.(1)
-Impresoras 3D de plastico y metal, esferos de filamento, escaner 3D, cortadora laser de materiales blandos de gran formato, portatil de alto rendimiento para el escaner.(1)</t>
  </si>
  <si>
    <t xml:space="preserve">Taller de Diseño
Ejecutar proovedor para el mantenimiento de las impresoras semestralmente (6)
Compra de Nuevos equipos e Impresoras 3D (1)
Compra de computadores de escritorio que cumpla con las especificaciones para la instalacion de programas de diseño para aplicaciones con las impresoras 3D y de resina (3)
Compra de impresora multifuncional HP 533 (1)
Adquisicion de consumibles y ferreteria para el taller de diseño(1)
</t>
  </si>
  <si>
    <t xml:space="preserve">Taller de Automatización industrial
Repotenciacion de los bancos y transportabilidad entre sedes. Actualmente contamos con 10 bancos, los cuales se encuentran desactualizados tras casi 10 anos de servicio de los mismos. Se requiere una actualizacion de software y de hardware. 
En aras del desarrollo y actualizacion de equipos y extension de la oferta academica. Tambien de la modernizacion del laboratorio de electroneumatica. Se hace necesario la adquision de inicialmente 5 bancos FESTO TP101 Y TP102 para impartir  neumatica y electroneumatica basica. (5)
Se hace necesario la contratacion de personal para el laboratorio de national instrument, lego, neumatica, electroneumatica, automatizacion e hidraulica para el objeto del contrato ya que se han solicitado los espacios por parte de bachillerato. Siendo un incremento a la demanda de los laboratorios y sus mantenimientos respectivos (1)
Actulizacion de equipos de computo para llevar acabo las labores administrativas que conlleva el laboratorio, muebleria  de estante para la organizacion y optmizacion de espacios dentro del laboratorio y almacenes.
</t>
  </si>
  <si>
    <r>
      <rPr>
        <b/>
        <sz val="10"/>
        <rFont val="Calibri"/>
        <family val="2"/>
        <scheme val="minor"/>
      </rPr>
      <t>CDVE-Centro de Vehículos Eléctricos</t>
    </r>
    <r>
      <rPr>
        <sz val="10"/>
        <rFont val="Calibri"/>
        <family val="2"/>
        <scheme val="minor"/>
      </rPr>
      <t xml:space="preserve">
Laboratorio de Movilidad sostenible fase II</t>
    </r>
  </si>
  <si>
    <r>
      <rPr>
        <b/>
        <sz val="10"/>
        <rFont val="Calibri"/>
        <family val="2"/>
        <scheme val="minor"/>
      </rPr>
      <t>Eficiencia Energética</t>
    </r>
    <r>
      <rPr>
        <sz val="10"/>
        <rFont val="Calibri"/>
        <family val="2"/>
        <scheme val="minor"/>
      </rPr>
      <t xml:space="preserve">
Estudio Gases: Caracterización
Servicios de Asesoría</t>
    </r>
  </si>
  <si>
    <t>BIBLIOTECA</t>
  </si>
  <si>
    <t>RENOVACIÓN TEXTOS DIGITALES Y FISICOS PARA LA PLATAFORMA E-BOOK 7-24  -MC GRAW HILL-</t>
  </si>
  <si>
    <t xml:space="preserve">RENOVACIÓN TEXTOS DIGITALES Y FISICOS PARA LA PLATAFORMA E-BOOK 7-24  - EDITORIALES  ASOCIADAS A  -DIGITAL CONTENT- </t>
  </si>
  <si>
    <t xml:space="preserve">RENOVACIÓN SUSCRIPCIÓN PLATAFORMA VIRTUAL PRO </t>
  </si>
  <si>
    <t xml:space="preserve">RENOVACIÓN SUSCRIPCIÓN PLATAFORMA ACM (Association of Computing Machinery) </t>
  </si>
  <si>
    <t xml:space="preserve">RENOVACIÓN SUSCRIPCIÓN PLATAFORMA  E-Libro </t>
  </si>
  <si>
    <t xml:space="preserve">ADQUISICIÓN NUEVO SISTEMA DE SEGURIDAD RFID </t>
  </si>
  <si>
    <t>DIGITALIZACIÓN TESIS  AÑOS 1983-1999</t>
  </si>
  <si>
    <t>Elemento adquirido</t>
  </si>
  <si>
    <t>PARTICIPACION EN FERIAS INSTITUCIONALES Y EVENTOS ACADEMICOS</t>
  </si>
  <si>
    <t>VISITAS EMPRESARIALES E INSTITUCIONALES</t>
  </si>
  <si>
    <t>INSCRIPCIONES A CAPACITACION Y EVENTOS NACIONALES E INTERNACIONALES</t>
  </si>
  <si>
    <t>Actividades realizadas</t>
  </si>
  <si>
    <t>PRESTACION DE SERVICIOS PROFESIONALES PARA APOYAR LAS ACTIVIDADES DEL CENTRO DE EXTENSIÓN Y PROYECCIÓN SOCIAL COMO INSTRUCTOR DESARROLLANDO LA ASIGNATURA DE ORIENTACIÓN PROFESIONAL (36 HORAS) EN EL CURSO PRE INGENIERO DURANTE EL PRIMER SEMESTRE DE 2023</t>
  </si>
  <si>
    <t>PRESTACION DE SERVICIOS PROFESIONALES PARA APOYAR LAS ACTIVIDADES DEL CENTRO DE EXTENSIÓN Y PROYECCIÓN SOCIAL COMO INSTRUCTOR DESARROLLANDO LA ASIGNATURA DE DIBUJO TECNICO (54 HORAS) EN EL CURSO PRE INGENIERO DURANTE EL PRIMER SEMESTRE DE 2023</t>
  </si>
  <si>
    <t>PRESTACION DE SERVICIOS PROFESIONALES PARA APOYAR LAS ACTIVIDADES DEL CENTRO DE EXTENSIÓN Y PROYECCIÓN SOCIAL COMO INSTRUCTOR DESARROLLANDO LA ASIGNATURA DE COMUNICACIÓN ORAL Y ESCRITA (54 HORAS) EN EL CURSO PRE INGENIERO DURANTE EL PRIMER SEMESTRE DE 2023</t>
  </si>
  <si>
    <t>PRESTACION DE SERVICIOS PROFESIONALES PARA APOYAR LAS ACTIVIDADES DEL CENTRO DE EXTENSIÓN Y PROYECCIÓN SOCIAL COMO INSTRUCTOR DESARROLLANDO LA ASIGNATURA DE MATEMATICAS BASICAS (108 HORAS) EN EL CURSO PRE INGENIERO DURANTE EL PRIMER SEMESTRE DE 2023</t>
  </si>
  <si>
    <t>PRESTACION DE SERVICIOS PROFESIONALES PARA APOYAR LAS ACTIVIDADES DEL CENTRO DE EXTENSIÓN Y PROYECCIÓN SOCIAL COMO INSTRUCTOR DESARROLLANDO LA ASIGNATURA DE PRINCIPIOS DE FISICA (108 HORAS) EN EL CURSO PRE INGENIERO DURANTE EL PRIMER SEMESTRE DE 2023</t>
  </si>
  <si>
    <t>PRESTACION DE SERVICIOS PROFESIONALES PARA APOYAR LAS ACTIVIDADES DEL CENTRO DE EXTENSIÓN Y PROYECCIÓN SOCIAL COMO INSTRUCTOR DESARROLLANDO LA ASIGNATURA DE ORIENTACIÓN PROFESIONAL (36 HORAS) EN EL CURSO PRE INGENIERO DURANTE EL SEGUNDO SEMESTRE DE 2023</t>
  </si>
  <si>
    <t>PRESTACION DE SERVICIOS PROFESIONALES PARA APOYAR LAS ACTIVIDADES DEL CENTRO DE EXTENSIÓN Y PROYECCIÓN SOCIAL COMO INSTRUCTOR DESARROLLANDO LA ASIGNATURA DE DIBUJO TECNICO (54 HORAS) EN EL CURSO PRE INGENIERO DURANTE EL SEGUNDO SEMESTRE DE 2023</t>
  </si>
  <si>
    <t>PRESTACION DE SERVICIOS PROFESIONALES PARA APOYAR LAS ACTIVIDADES DEL CENTRO DE EXTENSIÓN Y PROYECCIÓN SOCIAL COMO INSTRUCTOR DESARROLLANDO LA ASIGNATURA DE COMUNICACIÓN ORAL Y ESCRITA (54 HORAS) EN EL CURSO PRE INGENIERO DURANTE EL SEGUNDO SEMESTRE DE 2023</t>
  </si>
  <si>
    <t>PRESTACION DE SERVICIOS PROFESIONALES PARA APOYAR LAS ACTIVIDADES DEL CENTRO DE EXTENSIÓN Y PROYECCIÓN SOCIAL COMO INSTRUCTOR DESARROLLANDO LA ASIGNATURA DE MATEMATICAS BASICAS (108 HORAS) EN EL CURSO PRE INGENIERO DURANTE EL SEGUNDO SEMESTRE DE 2023</t>
  </si>
  <si>
    <t>PRESTACION DE SERVICIOS PROFESIONALES PARA APOYAR LAS ACTIVIDADES DEL CENTRO DE EXTENSIÓN Y PROYECCIÓN SOCIAL COMO INSTRUCTOR DESARROLLANDO LA ASIGNATURA DE PRINCIPIOS DE FISICA (108 HORAS) EN EL CURSO PRE INGENIERO DURANTE EL SEGUNDO SEMESTRE DE 2023</t>
  </si>
  <si>
    <t>PRESTACION DE SERVICIOS PROFESIONALES PARA APOYAR LAS ACTIVIDADES DEL CENTRO DE EXTENSIÓN Y PROYECCIÓN SOCIAL COMO INSTRUCTOR DESARROLLANDO LA CERTIFICACIÓN AUTOMATIZACION INDUSTRIAL 120 HORAS PRIMER SEMESTRE</t>
  </si>
  <si>
    <t>PRESTACION DE SERVICIOS PROFESIONALES PARA APOYAR LAS ACTIVIDADES DEL CENTRO DE EXTENSIÓN Y PROYECCIÓN SOCIAL COMO INSTRUCTOR DESARROLLANDO LA CERTIFICACIÓN AUTOMATIZACION INDUSTRIAL INTERSEMESTRAL</t>
  </si>
  <si>
    <t>PRESTACION DE SERVICIOS PROFESIONALES PARA APOYAR LAS ACTIVIDADES DEL CENTRO DE EXTENSIÓN Y PROYECCIÓN SOCIAL COMO INSTRUCTOR DESARROLLANDO LA CERTIFICACIÓN AUTOMATIZACION INDUSTRIAL SEGUNDO SEMESTRE</t>
  </si>
  <si>
    <t>PRESTACION DE SERVICIOS PROFESIONALES PARA APOYAR LAS ACTIVIDADES DEL CENTRO DE EXTENSIÓN Y PROYECCIÓN SOCIAL COMO INSTRUCTOR DESARROLLANDO LA CERTIFICACIÓN  MANUFACTURA ESBELTA INDUSTRIA 4.0 PRIMER SEMESTRE</t>
  </si>
  <si>
    <t>PRESTACION DE SERVICIOS PROFESIONALES PARA APOYAR LAS ACTIVIDADES DEL CENTRO DE EXTENSIÓN Y PROYECCIÓN SOCIAL COMO INSTRUCTOR DESARROLLANDO LA CERTIFICACIÓN  MANUFACTURA ESBELTA INDUSTRIA 4.0 SEGUNDO SEMESTRE</t>
  </si>
  <si>
    <t>PRESTACION DE SERVICIOS PROFESIONALES PARA APOYAR LAS ACTIVIDADES DEL CENTRO DE EXTENSIÓN Y PROYECCIÓN SOCIAL COMO INSTRUCTOR DESARROLLANDO LA CERTIFICACIÓN F.A.C.T.</t>
  </si>
  <si>
    <t>PRESTACION DE SERVICIOS PROFESIONALES PARA APOYAR LAS ACTIVIDADES DEL CENTRO DE EXTENSIÓN Y PROYECCIÓN SOCIAL COMO INSTRUCTOR DESARROLLANDO LA CERTIFICACIÓN CIROS</t>
  </si>
  <si>
    <t>PRESTACION DE SERVICIOS PROFESIONALES PARA APOYAR LAS ACTIVIDADES DEL GITEPS  COMO INSTRUCTOR DESARROLLANDO LA CERTIFICACIÓN EN INSTALACIONES ELÉCTRICAS PRIMER SEMESTRE</t>
  </si>
  <si>
    <t>PRESTACION DE SERVICIOS PROFESIONALES PARA APOYAR LAS ACTIVIDADES DEL GITEPS COMO INSTRUCTOR DESARROLLANDO LA CERTIFICACIÓN EN INSTALACIONES ELÉCTRICAS INTERSEMESTRAL</t>
  </si>
  <si>
    <t>PRESTACION DE SERVICIOS PROFESIONALES PARA APOYAR LAS ACTIVIDADES DEL GITEPS COMO INSTRUCTOR DESARROLLANDO LA CERTIFICACIÓN EN INSTALACIONES ELÉCTRICAS SEGUNDO SEMESTRE</t>
  </si>
  <si>
    <t xml:space="preserve">PRESTACION DE SERVICIOS PROFESIONALES PARA APOYAR LAS ACTIVIDADES DEL GITEPS COMO INSTRUCTOR DESARROLLANDO LA CERTIFICACIÓN EN LEAN MANAGEMENT PRIMER SEMESTRE </t>
  </si>
  <si>
    <t xml:space="preserve">PRESTACION DE SERVICIOS PROFESIONALES PARA APOYAR LAS ACTIVIDADES DEL GITEPS COMO INSTRUCTOR DESARROLLANDO LA CERTIFICACIÓN EN LEAN MANAGEMENT SEGUNDO SEMESTRE </t>
  </si>
  <si>
    <t>PRESTACION DE SERVICIOS PROFESIONALES PARA APOYAR LAS ACTIVIDADES DEL GITEPS COMO INSTRUCTOR DESARROLLANDO EL DIPLOMADO DE 120 HORAS</t>
  </si>
  <si>
    <t>PRESTACION DE SERVICIOS PROFESIONALES PARA APOYAR LAS ACTIVIDADES DEL GITEPS COMO INSTRUCTOR DESARROLLANDO EL DIPLOMADO DE 100 HORAS</t>
  </si>
  <si>
    <t>PRESTACION DE SERVICIOS PROFESIONALES PARA APOYAR LAS ACTIVIDADES DEL GITEPS COMO INSTRUCTOR DESARROLLANDO CURSO LIBRE DE 20 HORAS</t>
  </si>
  <si>
    <t>PRESTACION DE SERVICIOS PROFESIONALES PARA APOYAR LAS ACTIVIDADES DEL GITEPS COMO INSTRUCTOR DESARROLLANDO CURSO LIBRE DE 30 HORAS</t>
  </si>
  <si>
    <t>PRESTACION DE SERVICIOS PROFESIONALES PARA APOYAR LAS ACTIVIDADES DEL GITEPS COMO INSTRUCTOR DESARROLLANDO CURSO LIBRE DE 40 HORAS</t>
  </si>
  <si>
    <t>PRESTACION DE SERVICIOS PROFESIONALES PARA APOYAR LAS ACTIVIDADES DEL GITEPS COMO INSTRUCTOR DESARROLLANDO CURSO LIBRE DE 50 HORAS</t>
  </si>
  <si>
    <t>PRESTACION DE SERVICIOS PROFESIONALES PARA APOYAR LAS ACTIVIDADES DEL GITEPS COMO INSTRUCTOR DESARROLLANDO CURSO LIBRE DE 60 HORAS</t>
  </si>
  <si>
    <t>PRESTACION DE SERVICIOS PROFESIONALES PARA APOYAR LAS ACTIVIDADES DEL GITEPS COMO INSTRUCTOR DESARROLLANDO CURSO A LA MEDIDA DE 20 HORAS</t>
  </si>
  <si>
    <t>PRESTACION DE SERVICIOS PROFESIONALES PARA APOYAR LAS ACTIVIDADES DEL GITEPS COMO INSTRUCTOR DESARROLLANDO CURSO A LA MEDIDA DE 30 HORAS</t>
  </si>
  <si>
    <t>PRESTACION DE SERVICIOS PROFESIONALES PARA APOYAR LAS ACTIVIDADES DEL GITEPS COMO INSTRUCTOR DESARROLLANDO CURSO A LA MEDIDA DE 40 HORAS</t>
  </si>
  <si>
    <t>PRESTACION DE SERVICIOS PROFESIONALES PARA APOYAR LAS ACTIVIDADES DEL GITEPS COMO INSTRUCTOR DESARROLLANDO CURSO A LA MEDIDA DE 60 HORAS</t>
  </si>
  <si>
    <t>EGRESADOS</t>
  </si>
  <si>
    <t xml:space="preserve">ME -11, Implementar el sistema de acompañamiento de desarrollo del egresado - SADE,con responsabilidad social y academica. </t>
  </si>
  <si>
    <t>PRESTACION DE SERVICIOS INSTRUCTORES PARA  ACTUALIZACION DE EGRESADOS 50 HORAS</t>
  </si>
  <si>
    <t xml:space="preserve">MANTENIMIENTO BOLSA DE EMPLEO </t>
  </si>
  <si>
    <t xml:space="preserve">CONTRATACIÓN DE SERVICIOS PROFESIONALES  COMO APOYO EN LA IMPLEMENTACIÓN DEL SADE PARA EL DESARROLLO DE ESTADISTICAS DEL OBSERVATORIO LABORAL Y ENCUESTAS REALIZADAS A LOS EGRESADOS </t>
  </si>
  <si>
    <t xml:space="preserve">ESTIMULOS Y/O RECONOCIMIENTOS PARA DESARROLLAR EL ENCUENTRO DE EGRESADOS (SOUVENIRES, CURSOS POR EXTENSION, IDIOMAS, DESCUENTOS, ETC) </t>
  </si>
  <si>
    <t>prestacion de servicios</t>
  </si>
  <si>
    <t>mantemiento</t>
  </si>
  <si>
    <t>logistica</t>
  </si>
  <si>
    <t xml:space="preserve">PRESTACIÓN DE SERVICIOS PERSONALES  PARA EL APOYO DE LOS CURSOS DE IDIOMAS COMO TECNICO DE APOYO A LA GESTIÓN DEL AREA DEL CENTRO DE LENGUAS DEL GITEPS </t>
  </si>
  <si>
    <t>Prestación de servicios profesionalescomo instructor curso de inglés nivel A1 de 100 horas para primer semestre.</t>
  </si>
  <si>
    <t>Prestación de servicios profesionalescomo instructor para curso de inglés nivel A2 de 120 horas para primer semestre.</t>
  </si>
  <si>
    <t>Prestación de servicios profesionalescomo instructor para curso de inglés nivel A2 de 120 horas para primer semestre nocturno.</t>
  </si>
  <si>
    <t>Prestación de servicios profesionalescomo instructor curso de inglés nivel B1a de 100 horas para primer semestre.</t>
  </si>
  <si>
    <t>Prestación de servicios profesionalescomo instructor curso de inglés nivel B1a de 100 horas para primer semestre noctuno</t>
  </si>
  <si>
    <t>Prestación de servicios profesionalescomo instructor curso de inglés nivel B1b de 100 horas para primer semestre.</t>
  </si>
  <si>
    <t>Prestación de servicios profesionalescomo instructor curso de inglés nivel B2a de 100 horas para primer semestre.</t>
  </si>
  <si>
    <t>Prestación de servicios profesionalescomo instructor curso de inglés nivel B2b de 100 horas para primer semestre.</t>
  </si>
  <si>
    <t>Prestación de servicios profesionalescomo instructor curso de inglés nivel C1 de 100 horas para primer semestre.</t>
  </si>
  <si>
    <t>Prestación de servicios profesionalescomo instructor curso de inglés nivel A1 de 100 horas para segundo semestre.</t>
  </si>
  <si>
    <t>Prestación de servicios profesionalescomo instructor para curso de inglés nivel A2 de 120 horas para segundo semestre.</t>
  </si>
  <si>
    <t>Prestación de servicios profesionalescomo instructor curso de inglés nivel B1a de 100 horas para segundo semestre.</t>
  </si>
  <si>
    <t>Prestación de servicios profesionalescomo instructor curso de inglés nivel B1b de 100 horas para segundo semestre.</t>
  </si>
  <si>
    <t>Prestación de servicios profesionalescomo instructor curso de inglés nivel B2a de 100 horas para segundo semestre.</t>
  </si>
  <si>
    <t>Prestación de servicios profesionalescomo instructor curso de inglés nivel B2b de 100 horas para segundo semestre.</t>
  </si>
  <si>
    <t>Prestación de servicios profesionalescomo instructor curso de inglés nivel C1 de 100 horas para segundo semestre.</t>
  </si>
  <si>
    <t>Prestación de servicios profesionalescomo instructor curso de francés nivel A1 de 80 horas para primer semestre.</t>
  </si>
  <si>
    <t>Prestación de servicios profesionalescomo instructor curso de francés nivel A2 de 80 horas para primer semestre.</t>
  </si>
  <si>
    <t>Prestación de servicios profesionalescomo instructor curso de francés nivel A1 de 80 horas para segundo semestre.</t>
  </si>
  <si>
    <t>Prestación de servicios profesionalescomo instructor curso de francés nivel A2 de 80 horas para segundo semestre.</t>
  </si>
  <si>
    <t>Prestación de servicios profesionalescomo instructor curso libre de alemán básico de 80 horas.</t>
  </si>
  <si>
    <t>Prestación de servicios profesionalescomo instructor curso libre de portugués básico de 80 horas.</t>
  </si>
  <si>
    <t>Prestación de servicios profesionalescomo instructor curso libre de portugués básico 1 de 80 horas.</t>
  </si>
  <si>
    <t>Plataforma virtual bilingüe</t>
  </si>
  <si>
    <t>Examen de Validación Internacional</t>
  </si>
  <si>
    <t xml:space="preserve">Compra de Textos para los diferentes Idiomas </t>
  </si>
  <si>
    <t xml:space="preserve">Computadores para examenes de validación </t>
  </si>
  <si>
    <t>Adquisición  NTC 5550</t>
  </si>
  <si>
    <t>software</t>
  </si>
  <si>
    <t>suministro</t>
  </si>
  <si>
    <t>equipos tecnologicos</t>
  </si>
  <si>
    <t>CENTRO DE LENGUAS</t>
  </si>
  <si>
    <t>Prestación de servicios como apoyo a la gestión del área</t>
  </si>
  <si>
    <t>Contratación del mantenimiento preventivo y correctivo especializado de las plantas eléctricas y sus respectivas transferencias automáticas.</t>
  </si>
  <si>
    <t>Contratación del mantenimiento preventivo y correctivo especializado de los Aires acondicionados</t>
  </si>
  <si>
    <t>Contratación de mantenimiento preventivo y correctivo de sistema de puesta a tierra de la sede Centro (apantallamiento)</t>
  </si>
  <si>
    <t>Contratación del mantenimiento preventivo y correctivo especializado de las UPS y Reguladores</t>
  </si>
  <si>
    <t>Contratación de mantenimiento preventivo, correctivo y certificación de los Sistema Mecanico e Hidraulico de apertura/cierre puertas calle 15, carrera 17 y patio central</t>
  </si>
  <si>
    <t>Contratación de mantenimiento preventivo y correctivo especializado de la plataforma elevadora GENIE</t>
  </si>
  <si>
    <t>Contratación del mantenimiento correctivo y preventivo especializado del CCTV.</t>
  </si>
  <si>
    <t>Actualización, implementación y seguimiento de los instrumentos archivísticos</t>
  </si>
  <si>
    <t>actividades realizadas</t>
  </si>
  <si>
    <t>Fabricación e instalación del sistema rodante de archivo con accionamiento mecánico compuesto por 6 carros mecánicos y 2 carros fijos.</t>
  </si>
  <si>
    <t>Mantenimiento archivo rodante existente en archivo central</t>
  </si>
  <si>
    <t>Digitalización de archivos</t>
  </si>
  <si>
    <t>Adquisición e instalación de deshumidificadores</t>
  </si>
  <si>
    <t xml:space="preserve"> Programa de Bienestar Laboral</t>
  </si>
  <si>
    <t xml:space="preserve">Programa de Bienestar Ejecutado </t>
  </si>
  <si>
    <t>Plan de Capacitacíón ejecutado</t>
  </si>
  <si>
    <t>Revisión del proceso ante CNSC</t>
  </si>
  <si>
    <t>Revisión del proceso</t>
  </si>
  <si>
    <t>Adecuar las capacidades tecnológicas para atender las necesidades de los procesos misionales.</t>
  </si>
  <si>
    <t>INFORMATICA Y COMUNICACIONES</t>
  </si>
  <si>
    <t>Dotación salas de sistemas básicas de la sede Centro (salas 1-6)</t>
  </si>
  <si>
    <t>Apoyo profesional en la Implementación del IPV6</t>
  </si>
  <si>
    <r>
      <t xml:space="preserve">Renovación software </t>
    </r>
    <r>
      <rPr>
        <b/>
        <sz val="9"/>
        <rFont val="Calibri"/>
        <family val="2"/>
        <scheme val="minor"/>
      </rPr>
      <t xml:space="preserve">MasterCam  </t>
    </r>
  </si>
  <si>
    <r>
      <t xml:space="preserve">Renovación software </t>
    </r>
    <r>
      <rPr>
        <b/>
        <sz val="9"/>
        <rFont val="Calibri"/>
        <family val="2"/>
        <scheme val="minor"/>
      </rPr>
      <t xml:space="preserve">Proteus </t>
    </r>
  </si>
  <si>
    <r>
      <t xml:space="preserve">Renovación software </t>
    </r>
    <r>
      <rPr>
        <b/>
        <sz val="9"/>
        <rFont val="Calibri"/>
        <family val="2"/>
        <scheme val="minor"/>
      </rPr>
      <t>Automation Studio</t>
    </r>
    <r>
      <rPr>
        <sz val="9"/>
        <rFont val="Calibri"/>
        <family val="2"/>
        <scheme val="minor"/>
      </rPr>
      <t xml:space="preserve"> </t>
    </r>
  </si>
  <si>
    <r>
      <t xml:space="preserve">Renovacion software  </t>
    </r>
    <r>
      <rPr>
        <b/>
        <sz val="9"/>
        <rFont val="Calibri"/>
        <family val="2"/>
        <scheme val="minor"/>
      </rPr>
      <t>Enterprise Architect</t>
    </r>
  </si>
  <si>
    <r>
      <t xml:space="preserve">Renovacion software </t>
    </r>
    <r>
      <rPr>
        <b/>
        <sz val="9"/>
        <rFont val="Calibri"/>
        <family val="2"/>
        <scheme val="minor"/>
      </rPr>
      <t>SOLARWINDS SECURITY EVENT MANAGER</t>
    </r>
  </si>
  <si>
    <r>
      <t xml:space="preserve">Renovación software </t>
    </r>
    <r>
      <rPr>
        <b/>
        <sz val="9"/>
        <rFont val="Calibri"/>
        <family val="2"/>
        <scheme val="minor"/>
      </rPr>
      <t>Solidworks</t>
    </r>
  </si>
  <si>
    <r>
      <t xml:space="preserve">Renovación software </t>
    </r>
    <r>
      <rPr>
        <b/>
        <sz val="9"/>
        <rFont val="Calibri"/>
        <family val="2"/>
        <scheme val="minor"/>
      </rPr>
      <t xml:space="preserve">Rextore </t>
    </r>
  </si>
  <si>
    <r>
      <t xml:space="preserve">Renovación de dos licencias de </t>
    </r>
    <r>
      <rPr>
        <b/>
        <sz val="9"/>
        <rFont val="Calibri"/>
        <family val="2"/>
        <scheme val="minor"/>
      </rPr>
      <t>AdobeCcreative</t>
    </r>
    <r>
      <rPr>
        <sz val="9"/>
        <rFont val="Calibri"/>
        <family val="2"/>
        <scheme val="minor"/>
      </rPr>
      <t xml:space="preserve"> + 1 </t>
    </r>
    <r>
      <rPr>
        <b/>
        <sz val="9"/>
        <rFont val="Calibri"/>
        <family val="2"/>
        <scheme val="minor"/>
      </rPr>
      <t>Adobe DC pro</t>
    </r>
  </si>
  <si>
    <r>
      <t xml:space="preserve">Renovación software </t>
    </r>
    <r>
      <rPr>
        <b/>
        <sz val="9"/>
        <rFont val="Calibri"/>
        <family val="2"/>
        <scheme val="minor"/>
      </rPr>
      <t>ISLonline</t>
    </r>
    <r>
      <rPr>
        <sz val="9"/>
        <rFont val="Calibri"/>
        <family val="2"/>
        <scheme val="minor"/>
      </rPr>
      <t xml:space="preserve"> y 400 licencias de </t>
    </r>
    <r>
      <rPr>
        <b/>
        <sz val="9"/>
        <rFont val="Calibri"/>
        <family val="2"/>
        <scheme val="minor"/>
      </rPr>
      <t xml:space="preserve">antivirus Eset </t>
    </r>
  </si>
  <si>
    <r>
      <t xml:space="preserve">Renovación software </t>
    </r>
    <r>
      <rPr>
        <b/>
        <sz val="9"/>
        <rFont val="Calibri"/>
        <family val="2"/>
        <scheme val="minor"/>
      </rPr>
      <t>Safetica DLP</t>
    </r>
    <r>
      <rPr>
        <sz val="9"/>
        <rFont val="Calibri"/>
        <family val="2"/>
        <scheme val="minor"/>
      </rPr>
      <t xml:space="preserve">, </t>
    </r>
    <r>
      <rPr>
        <b/>
        <sz val="9"/>
        <rFont val="Calibri"/>
        <family val="2"/>
        <scheme val="minor"/>
      </rPr>
      <t>ISL</t>
    </r>
    <r>
      <rPr>
        <sz val="9"/>
        <rFont val="Calibri"/>
        <family val="2"/>
        <scheme val="minor"/>
      </rPr>
      <t xml:space="preserve">  y  </t>
    </r>
    <r>
      <rPr>
        <b/>
        <sz val="9"/>
        <rFont val="Calibri"/>
        <family val="2"/>
        <scheme val="minor"/>
      </rPr>
      <t xml:space="preserve">Deslock </t>
    </r>
  </si>
  <si>
    <r>
      <t xml:space="preserve">Renovación software </t>
    </r>
    <r>
      <rPr>
        <b/>
        <sz val="9"/>
        <rFont val="Calibri"/>
        <family val="2"/>
        <scheme val="minor"/>
      </rPr>
      <t>Simapro</t>
    </r>
  </si>
  <si>
    <r>
      <t xml:space="preserve">Renovación soporte plataforma </t>
    </r>
    <r>
      <rPr>
        <b/>
        <sz val="9"/>
        <rFont val="Calibri"/>
        <family val="2"/>
        <scheme val="minor"/>
      </rPr>
      <t>Gnosoft</t>
    </r>
  </si>
  <si>
    <r>
      <t xml:space="preserve">SOFTWARE DE SEGURIDAD </t>
    </r>
    <r>
      <rPr>
        <b/>
        <sz val="9"/>
        <rFont val="Calibri"/>
        <family val="2"/>
        <scheme val="minor"/>
      </rPr>
      <t>HSEQ</t>
    </r>
  </si>
  <si>
    <r>
      <t xml:space="preserve">Renovación software </t>
    </r>
    <r>
      <rPr>
        <b/>
        <sz val="9"/>
        <rFont val="Calibri"/>
        <family val="2"/>
        <scheme val="minor"/>
      </rPr>
      <t>Flexsim</t>
    </r>
  </si>
  <si>
    <r>
      <t xml:space="preserve">Renovacion de software </t>
    </r>
    <r>
      <rPr>
        <b/>
        <sz val="9"/>
        <rFont val="Calibri"/>
        <family val="2"/>
        <scheme val="minor"/>
      </rPr>
      <t>PTC Creo</t>
    </r>
  </si>
  <si>
    <t>Renovación Licenciamiento  Open Value Subscription for Education Solutions Campus Agreement)</t>
  </si>
  <si>
    <t>Renovación canal de conectividad dedicado de 5GB sede Centro, 2 Gb tintal y 10Mb calle 18</t>
  </si>
  <si>
    <t>Renovación de suscripción de direccionamiento IPV6</t>
  </si>
  <si>
    <t>Actualización Sistema de información académico</t>
  </si>
  <si>
    <t>Implementación de Almacenamiento Cloud, retorno de desastres</t>
  </si>
  <si>
    <t>Mantenimiento especializado a todo costo de la infraestructura asociada al DATACENTER</t>
  </si>
  <si>
    <t>Adquisición de insumos y repuestos para el mantenimiento de equipos de cómputo de la ETITC</t>
  </si>
  <si>
    <t>Mantenimiento y actualización del portal web, wordpress de emisora, portal niños e INTRANET.</t>
  </si>
  <si>
    <t>mantenimiento preventivo y correctivo a todo costo de los equipos ade audio, video y proyección del teatro,capilla y auditorio de la ETITC</t>
  </si>
  <si>
    <t>Mantenimiento preventivo y correctivo de impresoras y scanners, incluye insumos de impresión</t>
  </si>
  <si>
    <t xml:space="preserve">Contratación de mantenimiento especializado para pantallas interacticas Onescreen </t>
  </si>
  <si>
    <t>Implementación del protocolo IPV6</t>
  </si>
  <si>
    <t>Software renovado</t>
  </si>
  <si>
    <t>Soporte renovado</t>
  </si>
  <si>
    <t>Soporte y actualizaciones renovadas</t>
  </si>
  <si>
    <t>Licenciamiento renovado</t>
  </si>
  <si>
    <t>Servicio contratado</t>
  </si>
  <si>
    <t>SUSCRIPCIÓN RENOVADA</t>
  </si>
  <si>
    <t>sistema de información académico actualizado</t>
  </si>
  <si>
    <t>Almacenamiento Cloud implementado</t>
  </si>
  <si>
    <t>contrato en ejecución</t>
  </si>
  <si>
    <t>Equipos de computo renovados de las salas de sistemas básicas (salas 1 a 6)</t>
  </si>
  <si>
    <t>REALIZAR LA FASE III DEL MANTENIMIENTO ESPECIALIZADO DE CUBIERTAS Y FACHADA PRINCIPAL DE LA SEDE PRINCIPAL DE LA ESCUELA TECNOLÓGICA INSTITUTO TÉCNICO CENTRAL</t>
  </si>
  <si>
    <t>INTERVENTORÍA TÉCNICA, ADMINISTRATIVA, FINANCIERA Y JURÍDICA AL CONTRATO DE OBRA CUYO OBJETO ES REALIZAR LA FASE III DEL MANTENIMIENTO ESPECIALIZADO DE CUBIERTA Y FACHADA PRINCIPAL DE LA SEDE CENTRAL DE LA ESCUELA TECNOLÓGICA INSTITUTO TÉCNICO CENTRAL</t>
  </si>
  <si>
    <t>Obra ejecutada</t>
  </si>
  <si>
    <t>Informe final interventorìa</t>
  </si>
  <si>
    <t>Construcción del Sistema de modulares en la sede Central.</t>
  </si>
  <si>
    <t>Estudios técnicos</t>
  </si>
  <si>
    <t>Porcentaje de ejecución del proceso de contratación de los estudios. Y porcentaje de ejecución del contrato.</t>
  </si>
  <si>
    <t>Construir espacios adecuados para la ubicación del gimnasio y áreas para desarrollo de actividades de bienestar estudiantil. (Administrativos y docentes)</t>
  </si>
  <si>
    <t>Actividad realizada</t>
  </si>
  <si>
    <t>Ejecución y construcción de las soluciones de baja complejidad establecidas en el Plan de Movilidad Inclusida de la sede Central de la ETITC.</t>
  </si>
  <si>
    <t>Ejecuciòn de la Fase 2 del mantenimiento de las baterías de baños para la sede Central de la Escuela Tecnológica Instituto Técnico Central.RAL</t>
  </si>
  <si>
    <t>Mantenimiento ejecutado</t>
  </si>
  <si>
    <t xml:space="preserve">Diseño Segunda fase sistema de abastecimiento energético fotovoltaico </t>
  </si>
  <si>
    <t>Seguimiento a los programas incluidos en la política ambiental institucional</t>
  </si>
  <si>
    <t>Actividades del programa de racioalización de consumo de papel</t>
  </si>
  <si>
    <t>RECTORIÍA</t>
  </si>
  <si>
    <t>Dar continuidad al proyecto (TOIOTEN)</t>
  </si>
  <si>
    <t>Adecuación completa de la sede de la calle 18.</t>
  </si>
  <si>
    <t>Proyecto ejecutado</t>
  </si>
  <si>
    <t>Proyecto de adecuación de parqueadero</t>
  </si>
  <si>
    <t>gestionar el registro de   Pregrado en Ingeniería Ambiental por ciclos.</t>
  </si>
  <si>
    <t>gestionar el registro de   Pregrado en Ingeniería de energías por ciclos.</t>
  </si>
  <si>
    <t>Estructurar e implementar el modelo integral de gestión academico-administrativa por Sistema de Créditos Académicos al 2024.</t>
  </si>
  <si>
    <t xml:space="preserve">Revisión de la  Estructura Organizacional que soporte las nuevas apuestas institucionales  
</t>
  </si>
  <si>
    <t xml:space="preserve">Revisión </t>
  </si>
  <si>
    <t xml:space="preserve">Reporte de información realizada </t>
  </si>
  <si>
    <t xml:space="preserve">Ejecución del Plan Estratégico </t>
  </si>
  <si>
    <t xml:space="preserve">Seguimiento a los lineamientos de la política de Gobierno Digital </t>
  </si>
  <si>
    <t>Seguimiento realizado</t>
  </si>
  <si>
    <t>Realizar la gestión necesaria para el englobe de  todos predios que integran la sede central.</t>
  </si>
  <si>
    <t xml:space="preserve">Gestión realziada </t>
  </si>
  <si>
    <t>Realizar la gestión necesaria para determinar el aprovechamiento del inmueble calle 18 a partir del POT aprobado.</t>
  </si>
  <si>
    <t>Realizar la gestión necesaria para ejecución del Plan de administración e intervención de las instalaciones en comodato.</t>
  </si>
  <si>
    <t>Realizar la gestión necesaria para la continuidad de Plan de administración e intervención de las instalaciones en comodato.</t>
  </si>
  <si>
    <t>Formular e implementar el modelo operativo de administración de inmuebles.</t>
  </si>
  <si>
    <t>Gestionar la consecución de un nuevo Campus para la Escuela.</t>
  </si>
  <si>
    <t xml:space="preserve">Porcentaje de asignaturas con componente de apoyo B-LEARNING
</t>
  </si>
  <si>
    <t>Promover la estrategia de articulación  "de tu escuela a mi escuela y a mi universidad".</t>
  </si>
  <si>
    <t xml:space="preserve">Ejecutar actividades de promoción a las actividades de Bienstar Universitario </t>
  </si>
  <si>
    <t>Actividad realziada</t>
  </si>
  <si>
    <t xml:space="preserve">Actividades de actualización y avance del PEI </t>
  </si>
  <si>
    <t>% Avance del PEI</t>
  </si>
  <si>
    <t>Por definir</t>
  </si>
  <si>
    <t xml:space="preserve">Realizar actividades de promoción frente a la oferta académica desde Extensión </t>
  </si>
  <si>
    <t>Estructurar programa de oferta de servicios proyección social</t>
  </si>
  <si>
    <t>Suscribir convenios y estructurar actividades</t>
  </si>
  <si>
    <t>Desarrollo del poryecto</t>
  </si>
  <si>
    <t>DESARROLLO  DE HABILIDADES COGNITIVAS</t>
  </si>
  <si>
    <t>Talleres focalizados</t>
  </si>
  <si>
    <t>CLASIF. DE CONFIDENCIALIDAD</t>
  </si>
  <si>
    <t>IPB</t>
  </si>
  <si>
    <t>CLASIF. DE INTEGRIDAD</t>
  </si>
  <si>
    <t>A</t>
  </si>
  <si>
    <t>CLASIF. DE DISPONIBILIDAD</t>
  </si>
  <si>
    <t>Adelantar la Fase 1 de creación y formulación del SUIE (Diagnóstico de necesidad de información)</t>
  </si>
  <si>
    <t xml:space="preserve">CAMPETITC:
Torneos SUE
Torneos externos
carreras atleticas
caminatas
inscripciones gimnasio
Rutinas personalizadas
Entrenamientos por disciplina deportiva
</t>
  </si>
  <si>
    <t>LA ETITC VISACAVI:
Pausas activas
Conferencias
Material Deportivo
Mantenimiento Gimnasio</t>
  </si>
  <si>
    <t>1. Disminuir los factores de riesgo en salud de la comunidad educativa mediante programas, campañas y talleres para mejorar su calidad de vida.</t>
  </si>
  <si>
    <t>2. Promover la salud y prevenir la enfermedad a través de estrategias de acompañamiento individual como colectivo</t>
  </si>
  <si>
    <t>Subsidio de alimentación.</t>
  </si>
  <si>
    <t xml:space="preserve">Fiestas Lasallistas </t>
  </si>
  <si>
    <t>Formación Espiritual y personal.
Filantropia</t>
  </si>
  <si>
    <t>Proyecto de Salud Mental, líneas;
1. Docentes, Consecuentemente
2. Estudiantes, Sanamente</t>
  </si>
  <si>
    <t>Proyecto "Yo me quiero, yo me cuido, yo decido bien"</t>
  </si>
  <si>
    <t>Seguimiento ACADEMICO estudiantes</t>
  </si>
  <si>
    <t>1. Acompañamiento individual;  atención en crisis, proceso de segumiento</t>
  </si>
  <si>
    <t>Proyecto La Cultura Somos Todos</t>
  </si>
  <si>
    <t>Apoyo actividades Institucionales</t>
  </si>
  <si>
    <t>Gestión Cultural</t>
  </si>
  <si>
    <t xml:space="preserve">Proyecto Inclusión Educativa, Intercultural y de Género Para la Comunidad de Educación Superior de La ETITC “Inclúyeme" - Componente Diversidad Sexual y de género </t>
  </si>
  <si>
    <t>Proyecto Inclusión Educativa, Intercultural y de Género Para la Comunidad de Educación Superior de La ETITC “Inclúyeme" - Componente Discapacidad y Diversidad Intercultural</t>
  </si>
  <si>
    <t>Programa Apoyo y Promoción Socio económica</t>
  </si>
  <si>
    <t>Proyecto Bienestar con Impacto social</t>
  </si>
  <si>
    <t xml:space="preserve">Desarrollo Fase 4 repositorio de informes de estrategias 
Formatos para cargue SNIES
Impacto del apoyo frente al riesgo
Metodologia de permanencia
modulo de aprendizaje del modelo de riesgos
</t>
  </si>
  <si>
    <t>Caracterización estudiantil</t>
  </si>
  <si>
    <t xml:space="preserve">Alertas tempranas </t>
  </si>
  <si>
    <t>Registro de apoyos</t>
  </si>
  <si>
    <t>Alertas Académicas</t>
  </si>
  <si>
    <t>Estructuración de las Electivas:
Deportes
Musica
Artes plasticas</t>
  </si>
  <si>
    <t>1. Acompañamiento integral y en procesos de aprendizaje</t>
  </si>
  <si>
    <t>2. Caracterización de la población estudiantil en procesos de aprendizaje</t>
  </si>
  <si>
    <t>3. Implementación de estrategias para el fortalecimiento de los procesos de aprendizaje</t>
  </si>
  <si>
    <t>4. Investigación y proyecto sobre adaptación a la vida universitaria</t>
  </si>
  <si>
    <t>Atención individual</t>
  </si>
  <si>
    <t>Evaluación por medio de COGNIFIT</t>
  </si>
  <si>
    <t>Implementar  la catedra ETITC</t>
  </si>
  <si>
    <t>Contratación de conferencistas</t>
  </si>
  <si>
    <t xml:space="preserve">Seguimiento </t>
  </si>
  <si>
    <t xml:space="preserve">Número de actividades realizadas </t>
  </si>
  <si>
    <t>Caracterización realizada</t>
  </si>
  <si>
    <t xml:space="preserve">Evaluación realizada </t>
  </si>
  <si>
    <t xml:space="preserve">N. de talleres realizados </t>
  </si>
  <si>
    <t xml:space="preserve">N. de estrategias realizadas </t>
  </si>
  <si>
    <t>Desarrollo del proyecto</t>
  </si>
  <si>
    <t xml:space="preserve">Actividad realizada </t>
  </si>
  <si>
    <t>Contratación de 2 conferenciastas</t>
  </si>
  <si>
    <t>Contratación de 6 conferenciastas</t>
  </si>
  <si>
    <t>Acompañar en la ejecución del Cto 324 de 2022  Suscrito con la Pedagogica.</t>
  </si>
  <si>
    <t xml:space="preserve">Visitas a instituciones educativas </t>
  </si>
  <si>
    <t xml:space="preserve">Conformar la Asociación de Egresados de la ETITC </t>
  </si>
  <si>
    <t>Fase de creación de la Asociación de Egresados</t>
  </si>
  <si>
    <t>1° fase del proyecto formulado</t>
  </si>
  <si>
    <t>Actividades de mantenimiento correctivos acorde al plan de mantenimeinto general a la infraestructura física</t>
  </si>
  <si>
    <t>Actividades de mantenimiento preventivos acorde al plan de mantenimeinto general a la infraestructura física</t>
  </si>
  <si>
    <t xml:space="preserve">Actvidades realizadas </t>
  </si>
  <si>
    <t>Diseño de plan de movilidad inclusiva de la sede Central de la ETITC.</t>
  </si>
  <si>
    <t xml:space="preserve">Actividades de analisis del ahorro de energia </t>
  </si>
  <si>
    <t>Desarrollo del ejercicio de autoevaluación integrado con condiciones iniciales y autoexamen institucional</t>
  </si>
  <si>
    <t>Fortalecimiento a la cultura de la autoevaluación y la calidad</t>
  </si>
  <si>
    <t xml:space="preserve">Desarrollar la gestión necesaria para alcanzar la acreditación institucional. </t>
  </si>
  <si>
    <t>Reuniones realiadas</t>
  </si>
  <si>
    <t xml:space="preserve">CONTRIOL INTERNO </t>
  </si>
  <si>
    <t xml:space="preserve"> </t>
  </si>
  <si>
    <t xml:space="preserve">Desarrollo del proyecto </t>
  </si>
  <si>
    <t xml:space="preserve">PRESTACIÓN DE SERVICIOS PROFESIONALES </t>
  </si>
  <si>
    <t xml:space="preserve">Gestión realizada </t>
  </si>
  <si>
    <t>Realizar la gestión necesaria para realizar el aprovechamiento de espacios del inmueble.</t>
  </si>
  <si>
    <t>Verificar el proceso para el registro calificado de las 3 carrera profesional por ciclos y 1 Maestría.</t>
  </si>
  <si>
    <r>
      <rPr>
        <b/>
        <sz val="12"/>
        <rFont val="Calibri Light"/>
        <family val="2"/>
        <scheme val="major"/>
      </rPr>
      <t>ME-30-</t>
    </r>
    <r>
      <rPr>
        <sz val="12"/>
        <rFont val="Calibri Light"/>
        <family val="2"/>
        <scheme val="major"/>
      </rPr>
      <t xml:space="preserve">  Lograr al 2024, que el 50% de los asignaturas tengan componente B-LEARNING (blended o hibrido).
</t>
    </r>
  </si>
  <si>
    <r>
      <rPr>
        <b/>
        <sz val="12"/>
        <color theme="1"/>
        <rFont val="Calibri Light"/>
        <family val="2"/>
        <scheme val="major"/>
      </rPr>
      <t xml:space="preserve">ME-36- </t>
    </r>
    <r>
      <rPr>
        <sz val="12"/>
        <color theme="1"/>
        <rFont val="Calibri Light"/>
        <family val="2"/>
        <scheme val="major"/>
      </rPr>
      <t>Implementar el</t>
    </r>
    <r>
      <rPr>
        <b/>
        <sz val="12"/>
        <color theme="1"/>
        <rFont val="Calibri Light"/>
        <family val="2"/>
        <scheme val="major"/>
      </rPr>
      <t xml:space="preserve"> </t>
    </r>
    <r>
      <rPr>
        <sz val="12"/>
        <color theme="1"/>
        <rFont val="Calibri Light"/>
        <family val="2"/>
        <scheme val="major"/>
      </rPr>
      <t>Banco de electivas de Bienestar Universitario y la Cátedra ETITC</t>
    </r>
  </si>
  <si>
    <t>Adquisición ISBN</t>
  </si>
  <si>
    <t>Presentación de informes de requerimiento legal y a entes externos</t>
  </si>
  <si>
    <t>Elaboración de los diseños arquitectónicos, estructurales, hidráulicos, eléctricos y demás necesarios para el sistema de modulares en la Sede Central de la ETITC. Incluye los trámites necesarios de aprobación.</t>
  </si>
  <si>
    <t>Gestionar el registro de Pregrado en Ingeniería Agrícola por ciclos.</t>
  </si>
  <si>
    <t>Adelantar la gestión correspondiente</t>
  </si>
  <si>
    <t xml:space="preserve">Revisión de cumplidos 
y generación de cuentas por pagar y obligaciones 
</t>
  </si>
  <si>
    <t xml:space="preserve">Generación oportuna de registros presupuestales 
</t>
  </si>
  <si>
    <t xml:space="preserve">ÁREA FINANCIERA </t>
  </si>
  <si>
    <t xml:space="preserve">Actividades de Gestión realizadas oportunamente </t>
  </si>
  <si>
    <t>N° de actividades realizadas</t>
  </si>
  <si>
    <t>Eventos Académicos (Congreso)</t>
  </si>
  <si>
    <t>Horas de Investigación</t>
  </si>
  <si>
    <t>Auditoría complementaria 27001:2013</t>
  </si>
  <si>
    <t xml:space="preserve">Desde aseguramiento de la calidad, durante la 2° semana de enero se realizó el respectivo seguimiento a las acciones establecidas en el plan de mejoramiento; como resultado se obtuvo que las acciones se implementaron a cabalidad según el plan de trabajo.
La Auditoria complementaria para cerrar las 4 no conformidades fue realizada en enero de 2023 por parte de ICONTEC, manifestando que se daba cierre a las situaciones evidenciadas.
Como resultado la institución recibio la certificación en la que se da continuidad a este Sistema 
</t>
  </si>
  <si>
    <t>Esta actividad se realizará durante el 4° trimestre de la vigencia</t>
  </si>
  <si>
    <t>Esta actividad se realizará durante el 2° trimestre de la vigencia</t>
  </si>
  <si>
    <t>Actualizar el modelo de autoevaluación institucional  de acuerdo a los aspector por evaluar del CNA octubre 2022.</t>
  </si>
  <si>
    <t>% de modelo de autoevaluación institucional  actualizado</t>
  </si>
  <si>
    <t xml:space="preserve">Cargue y seguimiento a Planes de mejoramiento como resultado del proceso de autoevaluación. </t>
  </si>
  <si>
    <t>Actualización de las caracterizaciones de los procesos a partir de la articulación y alineación con MIPG y lineamientos de CNA</t>
  </si>
  <si>
    <t>Con relación al cargue de los planes de mejoramiento (6) se ha realizado en un 70% la parametrización del aplicativo KAWAK.</t>
  </si>
  <si>
    <t xml:space="preserve">Documento actualizado </t>
  </si>
  <si>
    <t xml:space="preserve">Documentos actualizados </t>
  </si>
  <si>
    <t>Seguimientos realizados</t>
  </si>
  <si>
    <t xml:space="preserve">N° de caracterizaciones actualizadas / n° caracterizaciones programadas a actualizar </t>
  </si>
  <si>
    <t>n° de seguimientos realizadas/ ° de seguimientos programados</t>
  </si>
  <si>
    <t xml:space="preserve">Como insumo para la actualización de las caracterizaciones se realizaron las matrices de evidencias documentales para MIPG.
La actualización del proceso Gestión de Talento humano fue realizada el 10 de marzo.
Queda pendiente la validación del líder del proceso para su posterior publicación. 
</t>
  </si>
  <si>
    <t xml:space="preserve">La actividad dio comienzo con la actualización del documento (actualizado en un 70%) este será presentado para su aprobación ante el CAA en el mes de abril. </t>
  </si>
  <si>
    <t xml:space="preserve">A partir de el programa de auditorias internas aprobado en CIGD en sesión del 13 de marzo, se realizaran las auditorias a los procesos a Gestión de Seguridad de la información y a Gestión de Informática y Comunicaciones en el mes de junio.  
Los estudios previos se realizaran y radicaran en el mes de abril, para contar con el personal en el mes de junio. </t>
  </si>
  <si>
    <t>Seguimiento 1° trimestre</t>
  </si>
  <si>
    <t xml:space="preserve">Seguimiento 1° trimestre </t>
  </si>
  <si>
    <t>Prestación de servicios como apoyo al área de Biblioteca</t>
  </si>
  <si>
    <t xml:space="preserve">RENOVACIÓN SUSCRIPCIÓN PLATAFORMA  METABIBLIOTECA </t>
  </si>
  <si>
    <t>Se cuenta con los contratos de: 
1 Profesional de apoyo  (cto-109-2023)
4 Auxiliares de apoyo (155, 108, 107, 152 de 2023)</t>
  </si>
  <si>
    <t xml:space="preserve">Esta actividad se desarrollara durante el 3° trimestre </t>
  </si>
  <si>
    <t xml:space="preserve">Esta actividad se desarrollara durante el 4° trimestre </t>
  </si>
  <si>
    <t xml:space="preserve">Esta actividad se desarrollara durante el 2° trimestre </t>
  </si>
  <si>
    <t xml:space="preserve">Esta actividad se desarrollara durante el 2° y 3° trimestre </t>
  </si>
  <si>
    <t>Atender las invitaciones de capacitación extendidas por las entidades externas</t>
  </si>
  <si>
    <t xml:space="preserve"> Realizar actividades de sensibilización para dar a conocer las directrices de la cadena financiera</t>
  </si>
  <si>
    <t>Nº de capacitaciones atendidas</t>
  </si>
  <si>
    <t>n/A</t>
  </si>
  <si>
    <t>Activiad realizada</t>
  </si>
  <si>
    <t>Software adquirido</t>
  </si>
  <si>
    <t>Esta actividad se desarrollará durante el 2° semestre de la vigencia</t>
  </si>
  <si>
    <t>A la fecha del seguimiento se estructura el respectivo estudio previo, se desarrolla la fase de estudio de mercado (cotizaciones).</t>
  </si>
  <si>
    <t>Adquisición de plataforma Lumu insights</t>
  </si>
  <si>
    <t xml:space="preserve">En reunión con el asesor de la plataforma se declararon las especificaciones del servio a adquirir. Se esta a la espera de la actualización de la cotización. </t>
  </si>
  <si>
    <t>RENOVACION DE UNA LICENCIA CON 50 NODOS HERRAMIENTA SOLARWINDS SECURITY EVENT MANAGER PARA EL CORRELACIONAMIENTO DE EVENTOS DURANTE UN AÑO.</t>
  </si>
  <si>
    <t xml:space="preserve">Desde el 23 de marzo se envio el respectivo estudio previo a la jefe de la OAP, para su revisión y ajuste. 
Las licencias adquiridad en 2022 tienen vigencia hasta el 05 de mayo. </t>
  </si>
  <si>
    <t xml:space="preserve">Se hace él envió del comunicado (oficio) a través de correo electrónico de manera masiva al personal administrativo, desde el área se realiza la respectiva revisión y corrección para su respectivo cargue a SECOP. Se evidencia la revisión del 1ª trimestre de la siguiente manera: 
Enero: 155 obligaciones
Febrero: 274 obligaciones
Marzo: 261 obligaciones
</t>
  </si>
  <si>
    <t xml:space="preserve">Actividades relacionadas a matriculas 
</t>
  </si>
  <si>
    <t xml:space="preserve">Acorde al calendario académico (Acuerdo 07 del 08 de noviembre de 2022), desde el área financiera se realiza la gestión necesaria para los pagos a matrículas de los estudiantes obedeciendo a las respectivas novedades:
IBTI (Genosoft): Recibir el pago (diferentes medios)  
PES (Academusoft): Política de gratuidad, Resoluciones de descuento generación E, Jóvenes a la U, Excelencia académica, Semilleros, Monitorias. 
</t>
  </si>
  <si>
    <t>Desde el área financiera se evidencia la generación de 131 CDP para el 1° trimestre de la vigencia, y 349 compromiso.</t>
  </si>
  <si>
    <t>Desde el Ministerio de Hacienda y Crédito público se han realizado las siguientes capacitaciones: Caja menor (30 de marzo), Seminario gestión efectivo del presupuesto público (16 y 17 de febrero), proceso de preparación y trasmisión de información para la generación del documento soporte en adquisición efectiva (8 de marzo).</t>
  </si>
  <si>
    <t xml:space="preserve">Se realiza la comunicación afectiva del memorando para el pago de proveedores y contratistas
Se proyecta el acompañamiento con cada uno de los supervisores.  
</t>
  </si>
  <si>
    <t>Gestión oportuna en la solicitud de los insumos para generar informes financieros.</t>
  </si>
  <si>
    <t xml:space="preserve">Se evidencia la solicitud de información a las áreas: 
Almacén: Se ha solicitado al área información relacionada con los movimientos y la depreciación identificada (21 de marzo).
Nómina: Se ha solicitado al área información referentes a la depreciación y las provisiones de las prestaciones sociales. 
Esto para la adecuada estructuración del informe financieros.  
</t>
  </si>
  <si>
    <t>Implementacion de un plan de prevención en la comisión de conductas disciplinables</t>
  </si>
  <si>
    <t>* Se dio una variación frente a la política de previsión del daño antijurídico  (28 de febrero).
Se cuenta con la publicación del portal: Soy Transparente - canal antifraude y de denuncia segura. (a la fecha del seguimiento no se cuenta con denuncias instauradas)
https://soytransparente.etitc.edu.co/</t>
  </si>
  <si>
    <t xml:space="preserve">Se desarrrolla con la oficina de comunicaciones una estrategia de publicidad de la siguiente manera:
28 de febrero. Derechos de los servidores publicos. 
30 de marzo deberes de los servidores publicos.
Se proyecta realizar una de manera mensual.
Se han desarrollado ejercicios de sencibilización con las áreas: D. IBTI, Las 6 decanaturas.
</t>
  </si>
  <si>
    <t xml:space="preserve">164  resoluciones a la fecha: Acreditación 
079 "Aclara y modifica la resolución 571 de 2022". Mediante la cual se adota en plan de incentivos de investugación.
Resolución 024 de 2023
Resolución 103 mediante la cual se adopra la prueba piloto de teletrabajo
Bienestar universitario: Protocolo, vilencas basadas enn genero.  
4 Acuerdos del consejo Directivo (aCUERDO 16, MEDIANTE el cual s política de protecciones salvaguarda del patrimonio cultural, artistico, maerial e inmaterial de la ETITC) y uno del Cosejo Académico (01 del 7 de marzo del 2023"procedimiento para la solicitud del año sabatico para docent de los PES")
Acuerdo 03 DEL 16 DE MARZO DE 2023 se actualiza y aprueba la política de transparencia acceso a lainformación publica y lucha contra la corrupción de la ETITC.
SECRETARIA GENERAL.Comunicación 01 sobre comisiones al interio y al exterior. (Viernes 29 de marzo de 2023) </t>
  </si>
  <si>
    <t>Se ha archivado
2020-002
2019-001
2020-001
2019-003
Proceso inhibitorios 
2023-001
2023-002
2023-003
Autos de pruebas y de impulso judicial
2022-001 a 2022-006
Se profirio la resolución 020 de 2023 en la que se hizo adecuación del tramite de instrucción por cambio normativo (ley 1952 del 2019)
Se suspendieron las actuaciones 151 de 28 de marzo de 2023 se suspendieron por 3 días  las actuaciones disciplinarias por por semana santa, con reanudación automatica desde el 10/04/2023.
Se realiza de manera permanete a los procesos y se entrega un informe de los procesos priorizados (a la fecha se cuenta con 15 procesos). 
A la fecha se han profesido 32 autos dentro de los procesos disciplinarios</t>
  </si>
  <si>
    <t xml:space="preserve">Gestión de movilidad académica entrante y saliente </t>
  </si>
  <si>
    <t>Administración de las relaciones interinstitucionales: Actividades de redes y convenios que apoyan la visibilidad nacional e internacional de la ETITC</t>
  </si>
  <si>
    <t>Gestión de proyectos e iniciativas de cooperación nacional e internaciona (Actividades para la comunidad de apoyo para clases espejo entre otras)</t>
  </si>
  <si>
    <t xml:space="preserve">El programa anual de auditorías se encuentra publicado en la página institucional (aprobado el 15 de febrero en el CICCI)
https://www.etitc.edu.co/archives/paai23.pdf </t>
  </si>
  <si>
    <t xml:space="preserve">Austeridad final2022
https://etitc.edu.co/archives/informeausteridad30.pdf
Pqrsd 2 semestre
https://etitc.edu.co/archives/informepqrs222.pdf
ley de transparencia final2022
https://etitc.edu.co/archives/seguimientotranspa23.pdf
control interno contable
https://etitc.edu.co/archives/infocic22.pdf
seguimiento funciones comité conciliación
https://etitc.edu.co/archives/infoseguimientocc22.pdf
informe derechos de autor vigencia 2022
https://etitc.edu.co/archives/infoderechosautor22.pdf
Certificación Actualización Ekogui Segundo Semestre 2022
https://etitc.edu.co/archives/ekogui222.pdf
Profesional Control Interno
Evaluación del sistema de control interno 
https://etitc.edu.co/archives/evaluacionisci22022.pdf
INFORME DE GESTIÓN AL CONGRESO
https://etitc.edu.co/archives/informecongreso23.pdf
</t>
  </si>
  <si>
    <t xml:space="preserve">Informe anticorrupción  2022
https://etitc.edu.co/archives/seguimientoplanan322.pdf
</t>
  </si>
  <si>
    <t>La actividad se desarrolla en dos cortes, el 1° informe sera entregado al CICCI durante el mes de julio y el consolidado al finalizar la vigencia.</t>
  </si>
  <si>
    <t xml:space="preserve">El 6 de marzo se recibio la plantilla para realizar el contenido a socializar.
El jueves 9 de marzo, se entrego a la oficina de comunicaciones el contenido a desarrollar "roles de control interno".
</t>
  </si>
  <si>
    <t>Esta actividad se desarollará a partir del mes de mayo y se gestionará de manera cuatrimestral.</t>
  </si>
  <si>
    <t xml:space="preserve">Se envio una convocación de gooble Escola (enero- febrero).
Socilaización bloock chaine (jueves 30 de marzo).
Socialización a participar Diplomado de B-Learning (febrero- mayo). Se encuentra pendiente revisar la participación de los docnete sde la facultad.
</t>
  </si>
  <si>
    <t xml:space="preserve">El CPDT de la V. Investigación y la facultad realizaron dialogos para desarollar el Formación latex  (última semana de febrero) </t>
  </si>
  <si>
    <t>Se realizo un ajuste del PIC con los resultados de aprendizaje y de acuerdo a los PEP (1 al 7 de marzo), esto se se desarrollara para los diferentes niveles de aprendizaje.</t>
  </si>
  <si>
    <t xml:space="preserve">Se recibieron solicitudes de 2 empresarios (Kennertech y CY2), en este sentido los docentes.
Por otra parte, se han dearrollado comunicaciones con empresarios, durante el mes de abril se desarrollara una reuniónpara determinar la articulación con estos. </t>
  </si>
  <si>
    <t xml:space="preserve">Esta actividad se realizara dutante el 2° trimestre </t>
  </si>
  <si>
    <t>Reunión docente - Comité -Curricular</t>
  </si>
  <si>
    <t>La 1° reunión fue realziada en el mes de febrero PEP</t>
  </si>
  <si>
    <t>Esta actividad se realizara dutante el 2° trimestre 
Se solicitaron el estudio de mescado.</t>
  </si>
  <si>
    <t xml:space="preserve">Se realizo una visita en ingeniero de infraestructura
Se realizo una visita a las instalaciones Kennedy el 31 de marzo, para reconocimienot de espacios, donde se van a desarrollar el laboratorio. Quedo pendiente la entrega de los diseños eléctricos para los labratorios de mantenimiento y de redes y telematica. </t>
  </si>
  <si>
    <t>Esta actividad se desarrollara durante el 2° semestre</t>
  </si>
  <si>
    <t>Esta actividad se desarrollará durante el 2° semestre</t>
  </si>
  <si>
    <t>Desde la Oficina de Comunicación se ha desarrollado la estrategia de comunicación para la socialización de la convocatoria.
Su realización se proyecta para el 4,5 y 6 de mayo en las instalacines de la ETITC</t>
  </si>
  <si>
    <t xml:space="preserve">Esta actividad aún no se ha desarrollado </t>
  </si>
  <si>
    <t xml:space="preserve">Esta actividad se desarrollo el 29 de marzo. Se contó con la participación de 5 conferencistas. Se desarrollaron de 4 a 9 pm.   </t>
  </si>
  <si>
    <t xml:space="preserve">F. Sistemas: Esta actividad aún no se ha desarrollado </t>
  </si>
  <si>
    <t xml:space="preserve">Se han desarrollado actividades de movilidad docente, estudiantes y administrativos, de la siguiente manera:
Participación en el dialogo social. 
Taller política de ampliación de cobertura en las IES publicas-RED TTU (7/03/2023)
Asamblea ACOFI General ordinaria XLIII (24/03/2023). Yopal Casanare
Participación en en semillleros de investigación (25/03/2023) Villa de Leyva.
Campamento para de liderazgo para la educación internacional (13/03/2023 - 17/03/2023). Ecuador.
</t>
  </si>
  <si>
    <t xml:space="preserve">Reunión Explore Canada - Colombia, Establecimiento de alianzas  (10/02/2023).
Reunión SPRACH INSTITUT (24/02/2023) Becas con Alemania.
</t>
  </si>
  <si>
    <t>Reunión RED SUE (17, 29 de marzo)
Reunión RED TTU  (02/2023)
Reunión Universidad Santander México ESDEN España 
Convenio "el Alma no tiene Color" Belky Arizala (08/03/2023).
Manitola institute of Trades and Technology (10/03/2023) Establecimiento de alianzas.
Reunión RED RCI (08/03/2023)
Universidas Pontificia Veracruzana (31/03/2023). Alianzas y contratos con instituciones colombianas.
Se ha desarrollado las actividades necesarias para desarrollar los convenios: 
IMOCOM, 3D SOLUTIONS, Convenio marco Universidad de Manizales, C&amp;C TECHNIK, PAPORTI, ICFES, LOS 3 EDITORES.</t>
  </si>
  <si>
    <t xml:space="preserve">Se cuenta con los contratos 003, 004, 005, 102, 103, 104 y 116 de 2023. </t>
  </si>
  <si>
    <t>Este proyecto se desarrollará durante el 2° semestre de la vigencia.</t>
  </si>
  <si>
    <t>Para la realización del mantenimiento preventivo y correctivo de plantas eléctricas, aires acondicionados y UPS, se busca desarrollar en a través de la SAM 002-2023: Equipos de misión critica (subasta inversa).
Se estima su valor $226.539.110 (actividad misional)</t>
  </si>
  <si>
    <t>Actualmente se estructuran los estudios previos, y se han solicitado cotizaciones, sin embargo a la fecha no se han presentado oferetes acorde a las necesidades institucionales.</t>
  </si>
  <si>
    <t>El 12 de abril, en Comité de Contratación se aprobo el proceso.  IP -002 -2023 Minima cuantia, por un valor (25.080.697)
PRESTACION DE SERVICIOS PARA MANTENIMIENTO PREVENTIVO Y CORRECTIVO DE LA PLATAFORMA ELEVADORA GENIE Z45/25 JDC (ELÉCTRICO) DE LA ESCUELA TECNOLÓGICA INSTITUTO TÉCNICO CENTRAL</t>
  </si>
  <si>
    <t>Se enviaron estudios previos (27/03/2023)
CDP: 13323  (91827939)
Actualmente esta en proceso el perfeccionamiento del los estudios previos.</t>
  </si>
  <si>
    <t>Contratación del Diseño e implementación de malla de tierras electricas de la sede Centro. Bajo norma RETIE. AE2808 (proyecto)</t>
  </si>
  <si>
    <t>Contratación del Diseño e implementación de malla de tierras de telecomunicaciones de la sede Centro  (proyecto)</t>
  </si>
  <si>
    <t>Contratación del diseño y cambio de tablero de distribución eléctrica principal con las respectivas protecciones de la ETITC, sede Centro  (proyecto)</t>
  </si>
  <si>
    <t>Contratacion para la implemntacion y adecuacion del sistema de control de iluminacion del bloque C de la ETITC (Biblioteca, Artes, aulas virtuales y salas de profesores). (proyecto)</t>
  </si>
  <si>
    <t>Contratacion para la implementacion y adecuacion del sistema de iluminacion de emergencia en zonas comunes de la ETITC. (Proyecto)</t>
  </si>
  <si>
    <t>Este proyecto se desarrollará durante el 2° semestre de la vigencia. (sst)</t>
  </si>
  <si>
    <t>A la fecha del seguimiento se estan adecuando las 29 ups y 3 reguladores , luego del este proceso, se desarrollara este proyecto</t>
  </si>
  <si>
    <t>Ampliación del sistema de CCTV en todas las sedes - (Prioridad Tintal). (Proyecto)</t>
  </si>
  <si>
    <t>Compra de UPS trifásicas para algunos sectores de la sede Centro (3) (Proyecto)</t>
  </si>
  <si>
    <t>Compra de materias para equipos (Proyecto)</t>
  </si>
  <si>
    <t>A la fecha la Meta estrategica sigue en el estado reportado a diciembre de 2023 "Se encuentra en proceso de negociaciones con el MEN para le pago de los impuestos prediales del Inmueble CHIP, AAA0072WRFT."</t>
  </si>
  <si>
    <t>Plan de Institucional de Capacitación</t>
  </si>
  <si>
    <t xml:space="preserve">Reportar del valor de nómina (trimestral)
</t>
  </si>
  <si>
    <t xml:space="preserve">2 capacitaciones sobre la evaluación de desempeño laboral para los servidores publicos (16 de enero y 16 de febrero).
*Un webinaer sobre el fort del empleo publico DAFP 3 de febrero.
Compensar: Cruzando avismos 21 de febrero.
Capacitación de estudios previos (V. Académica. V.investigación, Restoria, B. Universitario)
Supervisores de contratatos (8 de febrero al 27 de febrero).
ESAP. Enviado 5.
Etica de lo pubklico 
Gestión integral de s. Ciudadano 
Integridad tramsparencia y lucha contra la corrupción 
Control Interno 
organización documental
*Recorrido por los sistemas de gestión de la ETITC (13 de marzo al 21 de marzo)
SENA: Informatica OFFICE Y Aplicación de OFICCE en el entorno laboral (7 y 8 de marzo de 2023)
DAFP. SIGEP 2, actualización de hojas de vida. 
 SECOP II. Secretaría de Medellin 17 de marzo.  
</t>
  </si>
  <si>
    <t xml:space="preserve">El valor de la nómina de las 4 plantas administrativos, Doc. PES, Doc. Bachillerato y hora Catedra para el 1° trimestre de la vigenicia asciende a $4.601.113.119. </t>
  </si>
  <si>
    <t xml:space="preserve">Sin avance </t>
  </si>
  <si>
    <t xml:space="preserve">Durante los días 15 y 30 de marzo se realizaron las mesas de trabajo pertinentes con VAF y VA para dar inicio de obra y la realización del plan de contingencia para dar inicio de obra (bloques 1 Y 2).
Se proyecta que la obra de reforzamiento tendrá una duración de 12 meses y será adelantada por la Empresa de mobiliaria de Cundinamarca (Contrato interadministrativo 320 de 2022) </t>
  </si>
  <si>
    <t>Reforzamiento Estructural bloque 1 y 2 (bloque f y g)</t>
  </si>
  <si>
    <t>Reforzamiento Estructural Bloque 3 (bloque h)</t>
  </si>
  <si>
    <t>Elaboración de los documentos técnicos (documentos planimetria)</t>
  </si>
  <si>
    <t xml:space="preserve">(P. Uso eficiente del agua)
Esta actividad esta programada para el 2° semestre de la vigencia. </t>
  </si>
  <si>
    <t>(P. Gestión de residuos) El proceso Contración 147 de 2023 se desarrolla con normalidad.</t>
  </si>
  <si>
    <t>Contratación de servicios de asesoria para la implementación de buenas practicas para el manejo de Emisione Atmosféricas de fuentes fijas</t>
  </si>
  <si>
    <t xml:space="preserve">(P de control de emisiones atmosféricas). *Se realizo la actualización se la cotización de los servicios (PSA Consultores sas)
*Se identifico que la V.A desarrolla un plan maestro para el área de talleres y laboratorios. </t>
  </si>
  <si>
    <t xml:space="preserve">Se cuenta con los estudios previos y se estructuran los requisitos técnicos para dar continuidad y desarrollar un proceso global que comprende: Control de vectores, lado de tanques, desinfección y fumigación, mismo que se desarrollara para las sedes: Calle 18, Central e instalaciones y Kennedy.
Se cuenta con los estudios previos para “PRESTACIÓN DE SERVICIOS ESPECIALIZADOS PARA EL CONTROL DE INFESTACIÓN POR ROEDORES EN EL CIELORRASO DE LA MANSARDA (CUARTO PISO, BLOQUE C) DE LA SEDE CENTRAL DE LA ESCUELA TECNOLÓGICA INSTITUTO TÉCNICO CENTRAL.”, el cual tendrá un costo de 6.429.387
</t>
  </si>
  <si>
    <t>Adelantar tramites ambientales que se identifiquen sean necesarios según lo establecido en la normatividad vigente</t>
  </si>
  <si>
    <t>Contratar servicios para la formulación del Plan de Contingencias para el almacenamiento de hidrocarburos y sustancias peligrosas radicado ante la SDA</t>
  </si>
  <si>
    <t xml:space="preserve">(R.L)A la fecha del seguimiento no se han identificado nuevos trámites ambientales 
Está pendiente realizar el pago de la tala de árboles (C-T. Intervención arbolado autorizado por la SDA mediante CONCEPTO TECNICO N° SSFFS-07242): Solicitar el pago y realizar el respectivo pago ($7,121,395)  
</t>
  </si>
  <si>
    <t xml:space="preserve">(R-L) Esta actividad no ha tenido avance. </t>
  </si>
  <si>
    <t xml:space="preserve">(P. Uso eficiente de papel)
Durante el 1° trimestre de la vigencia no se evidencia avance en las 3 actividades pactadas en el programa de uso eficiente de papel.  
*Curso "Aula virtual" 16 personas (15 y 21 de marzo de 2023)  
</t>
  </si>
  <si>
    <t xml:space="preserve">Esta actividad no ha tenido avance durante el 1° trimestre de la vigencia </t>
  </si>
  <si>
    <t>Contratación de residuos peligrosos</t>
  </si>
  <si>
    <t>Se encuentra publicado el proceso IP-OO5-2023 " PRESTACIÓN DE SERVICIOS PARA REALIZAR LA RECOLECCIÓN, GESTIÓN Y DISPOSICIÓN FINAL DE RESIDUOS PELIGROSOS GENERADOS EN LA ESCUELA TECNOLÓGICA INSTITUTO TÉCNICO CENTRAL" por un valor de $5’616.241,63</t>
  </si>
  <si>
    <t xml:space="preserve">Durante e l 1° trimestre de la vigencia se desarrolló un proceso de una prorroga: Orden de compra (13 de febrero) y se realizó seguimiento permanente de los equipos a adquirir.  
Por medio ,de la Orden de compra 103-425 de 2022 adquirirá la renovación de los equipos de cómputo de las salas de 1 a la 3 (17/04/2023). 
Referente al proceso a desarrollar para las salas 4 a la 6 se desarrollar las siguientes actividades:
Se realizó por medio de la plataforma CCE el lanzamiento del evento, se dio respuesta de observaciones, justificación de los requerimientos técnicos y adjudicación de la orden de compra. 
Se adjudicó la Orden de compra 107 287, para la renovación de la sala 4 a la 6. Dicha gestión se realiza mediante un acuerdo marco (plataforma Colombia compra eficiente) </t>
  </si>
  <si>
    <t>Se está estableciendo y analizando la manera en que se van a integrar ciertos equipos de infraestructura critica de la institución, la actividad está proyectada para el 2° de la vigencia.</t>
  </si>
  <si>
    <t>A la fecha del seguimiento se consolida el levantamiento del estudio de mercado, posteriormente se realizarán los E.P respectivos (f.v. 30/05/2023)</t>
  </si>
  <si>
    <t xml:space="preserve">Se realiza un análisis del licenciamiento con el área de talleres y laboratorios </t>
  </si>
  <si>
    <t>El proceso fue adelantado Cto 173 de 2023 (contración directa), Su ejecución se proyecta a partir del 29 de abril.</t>
  </si>
  <si>
    <t>El proceso fue adelantado Cto 175 de 2023 (contración directa), Su ejecución se proyecta a partir del 22 de abril.</t>
  </si>
  <si>
    <r>
      <t xml:space="preserve">Renovación soporte y actualización </t>
    </r>
    <r>
      <rPr>
        <b/>
        <sz val="9"/>
        <rFont val="Calibri"/>
        <family val="2"/>
        <scheme val="minor"/>
      </rPr>
      <t>SIAC</t>
    </r>
  </si>
  <si>
    <t>El software tiene como fecha de vencimiento el 22 de agosto de 2023.</t>
  </si>
  <si>
    <t>El software tiene como fecha de vencimiento el 11 de mayo de 2023</t>
  </si>
  <si>
    <t>El software tiene como fecha de vencimiento el 31 de agosto de 2023.</t>
  </si>
  <si>
    <t>El software tiene como fecha de vencimiento el 16 de septiembre de 2023.</t>
  </si>
  <si>
    <t>El software tiene como fecha de vencimiento el 19 de septiembre de 2023.</t>
  </si>
  <si>
    <t>El software tiene como fecha de vencimiento el 2 de septiembre de 2023.</t>
  </si>
  <si>
    <t>El software tiene como fecha de vencimiento el 30 de septiembre de 2023.</t>
  </si>
  <si>
    <t>El software tiene como fecha de vencimiento el 27 de octubre de 2023.</t>
  </si>
  <si>
    <t>El software tiene como fecha de vencimiento el 22 de noviembre de 2023.</t>
  </si>
  <si>
    <t>El software tiene como fecha de vencimiento el 30 de noviembre de 2023.</t>
  </si>
  <si>
    <t>El proceso para la renovación del software v.2023 fue realizado durante el mes de diciembre de 2022; este software tiene como fecha de vencimiento el 21 de enero de 2024.</t>
  </si>
  <si>
    <t>El software tiene como fecha de vencimiento el 16 de diciembre de 2023.</t>
  </si>
  <si>
    <t>El software tiene como fecha de vencimiento el 23 de septiembre de 2023.</t>
  </si>
  <si>
    <t xml:space="preserve">Se cuenta con el estudio de mercado, y se proyecta realizar su análisis </t>
  </si>
  <si>
    <t>Se cuenta con el estudio de mercado, y se estan estructurando el E.P</t>
  </si>
  <si>
    <t>A la fecha del seguimiento se ejecutan los contratos: 022 al 029 de 2023, 131 y 132 de 2023.</t>
  </si>
  <si>
    <t>Se está en proceso de Levantamiento de requerimiento, (se centralizan las necesidades institucionales).</t>
  </si>
  <si>
    <t>Esta actividad se proyecta realizar durante el 2° semestre de la vigencia</t>
  </si>
  <si>
    <t xml:space="preserve">se realizó un análisis previo y se dieron las respectivas especificaciones
se desarrolló un procesos para la solicitud de propuestas (estudio de mercado
</t>
  </si>
  <si>
    <t>El Cto 303 de 2023 tiene vigencia hasta el 5 de julio de 2023</t>
  </si>
  <si>
    <t>Repor de avance de implementación de PETI V. 2023</t>
  </si>
  <si>
    <t xml:space="preserve">Se estructura el estudio de mercado. </t>
  </si>
  <si>
    <r>
      <rPr>
        <b/>
        <sz val="12"/>
        <color theme="1"/>
        <rFont val="Calibri Light"/>
        <family val="2"/>
        <scheme val="major"/>
      </rPr>
      <t>Laboratorio de Domótica e inmótica</t>
    </r>
    <r>
      <rPr>
        <sz val="12"/>
        <color theme="1"/>
        <rFont val="Calibri Light"/>
        <family val="2"/>
        <scheme val="major"/>
      </rPr>
      <t>.
-Adquisición de insumos de domótica como base, para la realización de clases teorico-practicas de IBTI y PES, semilleros del laboratorio de domotica e inmotica.
-Compra venta de equipos  como apoyo a las actividades academicas para los estudiantes de IBTI, PES, semilleros cursos de extension y desarrollo de talleres y Laboratorios de domótica e inmotica.
-Tecnologias de domotica, inmotica y knx. Alexa y google home.
-De Internet y telefonia para practicas de IBTI, PES, semilleros y cursos de extensión  y desarrollo
-Prestación de servicios de Ingeniero Mecatrónico con experiencia en domotica, inmotica y KNX para la atencion de la cumunidad estudiantil IBTI, PES, semilleros y Cursos externos de extension y desarrollo y mantenimientos de los respectivos equios del laboratorio.</t>
    </r>
  </si>
  <si>
    <r>
      <rPr>
        <b/>
        <sz val="12"/>
        <color theme="1"/>
        <rFont val="Calibri Light"/>
        <family val="2"/>
        <scheme val="major"/>
      </rPr>
      <t>Taller de Tratamientos térmicos.</t>
    </r>
    <r>
      <rPr>
        <sz val="12"/>
        <color theme="1"/>
        <rFont val="Calibri Light"/>
        <family val="2"/>
        <scheme val="major"/>
      </rPr>
      <t xml:space="preserve"> DUROMETRO, ROCKELL, ULTRASONIDO, EQUIPO, EQUIPO DE SOLDADURA SMAW, TIG Y MIG, ESPECTOMETRO DE MASAS, LIJAS, BENTONITA, DISCO DE CORTE, HERRAMIENTA, MULTIMETROS,</t>
    </r>
  </si>
  <si>
    <r>
      <rPr>
        <b/>
        <sz val="12"/>
        <color theme="1"/>
        <rFont val="Calibri Light"/>
        <family val="2"/>
        <scheme val="major"/>
      </rPr>
      <t>Taller Metalistería y soldadura</t>
    </r>
    <r>
      <rPr>
        <sz val="12"/>
        <color theme="1"/>
        <rFont val="Calibri Light"/>
        <family val="2"/>
        <scheme val="major"/>
      </rPr>
      <t xml:space="preserve">
- Insumos, materiales y herramientas para el normal desarrollo de las practicas del taller de metalisteria.
-Mantenimientos preventivos y correctivos para los equipos y maquinaria del taller de metalisteria para preservar el buen estado de los mismos y garantizar la disponibilidad para su uso.</t>
    </r>
  </si>
  <si>
    <t>Se cuenta con los estudios previos radicados en la Vicerrectoría Académica (27 de marzo de 2023)</t>
  </si>
  <si>
    <t>Esta actividad se desarrollarà durante el 2º semestre</t>
  </si>
  <si>
    <t xml:space="preserve">Se radicaron los E.P desde el 27 de febrero. Se cuenta con el CDP nº 9323 del 6 de marzo de 2023
Se cuenta con la asesoría de un “padrino” desde la oficina de Jurídica Contratación, se está en proceso de perfeccionamiento de los EP.
</t>
  </si>
  <si>
    <t>Se radicaron los E.P desde el 22 de febrero. El 7 de marzo de 2023 se realizo la solicitud del CDP.</t>
  </si>
  <si>
    <t xml:space="preserve">Se radicaron los E.P desde el 28 de febrero. Se cuenta con el CDP nº 9523 del 1 de marzo de 2023
Se cuenta con la asesoría de un “padrino” desde la oficina de Jurídica Contratación, se está en proceso de perfeccionamiento de los EP.
</t>
  </si>
  <si>
    <t>Se radicaron los E.P desde el 24 de febrero. Se cuenta con el CDP nº 9423 del 1 de marzo de 2023
Se cuenta con la asesoría de un “padrino” desde la oficina de Jurídica Contratación, se está en proceso de perfeccionamiento de los EP.
Se encuentra publicado el proceso IP-004.2023, y se ejecuta la etapa de evaluaciòn y adjudicación de contrato.</t>
  </si>
  <si>
    <t xml:space="preserve">Se radicaron los E.P desde el 2 de marzo. Se cuenta con el CDP nº 9923 del 9 de marzo de 2023
Se cuenta con la asesoría de un “padrino” desde la oficina de Jurídica Contratación, se está en proceso de perfeccionamiento de los EP.
</t>
  </si>
  <si>
    <t xml:space="preserve">Se está en proceso de definición de las necesidades institucionales con el área de informática y comunicaciones </t>
  </si>
  <si>
    <t xml:space="preserve">Se radicaron los E.P desde el 28 de febrero. Se cuenta con el CDP nº (por definir)
Se cuenta con la asesoría de un “padrino” desde la oficina de Jurídica Contratación, se está en proceso de perfeccionamiento de los EP.
</t>
  </si>
  <si>
    <t xml:space="preserve">Se radicaron los E.P desde el 1 de marzo. Se cuenta con el CDP nº 9623 del 6 de marzo de 2023
Se cuenta con la asesoría de un “padrino” desde la oficina de Jurídica Contratación, se está en proceso de perfeccionamiento de los EP.
</t>
  </si>
  <si>
    <t>Esta actividad aún no ha tenido avance.</t>
  </si>
  <si>
    <t xml:space="preserve">Se radicaron los E.P desde el 23 de febrero. Se cuenta con el CDP nº 9723.
Se cuenta con la asesoría de un “padrino” desde la oficina de Jurídica Contratación, se está en proceso de perfeccionamiento de los EP.
</t>
  </si>
  <si>
    <t xml:space="preserve">Se radicaron los E.P desde el 21 de febrero. Se cuenta con el CDP nº 108 2023.
Se cuenta con la asesoría de un “padrino” desde la oficina de Jurídica Contratación, se está en proceso de perfeccionamiento de los EP.
Se encuentra publicado el IP-006.2023}, posteriormente se realizaran la evaluación de ofertas 
</t>
  </si>
  <si>
    <t xml:space="preserve">Se radicaron los E.P desde el 2 de marzo. Se cuenta con el CDP nº 10123.
Se cuenta con la asesoría de un “padrino” desde la oficina de Jurídica Contratación, se está en proceso de perfeccionamiento de los EP.
</t>
  </si>
  <si>
    <t xml:space="preserve">El proyecto se encuentra en la elaboración del borrador de E.P. </t>
  </si>
  <si>
    <t>El proyecto se encuentra en proceso de definición de equipos, Este proyecto se desarrolló mancomunadamente con la F. electromecánica y la V. de Investigación.</t>
  </si>
  <si>
    <t>Desarrollo de la política de comunicacioes institucional: 
Conformación y ejecución de la parrilla de contenidos</t>
  </si>
  <si>
    <t xml:space="preserve">La última prorroga vence durante el la 4° semana de abril. </t>
  </si>
  <si>
    <t>Esta actividad no ha tenido vance</t>
  </si>
  <si>
    <r>
      <t xml:space="preserve">Durante el 1 trimestre de la vigencia socialización de resultados con docentes y administrativos:
</t>
    </r>
    <r>
      <rPr>
        <b/>
        <sz val="12"/>
        <color theme="1"/>
        <rFont val="Calibri Light"/>
        <family val="2"/>
        <scheme val="major"/>
      </rPr>
      <t xml:space="preserve">1. Socialización de la renovación de la Acreditación de programas: </t>
    </r>
    <r>
      <rPr>
        <sz val="12"/>
        <color theme="1"/>
        <rFont val="Calibri Light"/>
        <family val="2"/>
        <scheme val="major"/>
      </rPr>
      <t xml:space="preserve">Presentación de resultados: Presentación global de los resultados del proceso de autoevaluación 2022.
Desde el proceso de Autoevaluación se propende por la comunicación permanente con los diferentes estamentos institucionales, con miras de dar a conocer la ejecución de los procesos de autoevaluación institucional, en este sentido se han desarrollado diferentes espacios para el reconocimiento de la gestión realzada y los retos a cumplir. 
Por lo anterior se desarrollaron las siguientes actividades: 
Facultad de Procesos Industriales Febrero 14 de 2023 5 :30 PMa 6: 00 PM. Presento: Maritza Zabala. Modalidad virtual
Facultad de Sistemas Marzo 19 de 2023 7:00 PM a 8:00 PM Presento: Jaime Benavides Modalidad Virtual
Facultad de Mecatrónica Febrero 15 de 2023 7:00 PM a 8:00 PM Presenta: Yeison Rozo Modalidad virtual.
Facultad de Electromecánica Febrero 22 de 2023 7:00 a 8:00 PMPresenta: Michael Ramírez Modalidad virtual
METODOLOGÍA: 
Tiempo estimado: 30min. 
Presentación de los resultados de proceso de autoevaluación por parte de uno de los miembros de la oficina de autoevaluación y acreditación
Interacción
 PROGRAMACIÓN:
1.Presentación   mediante   diapositivas   de   los   resultados   del   proceso   de autoevaluación.
2.Espacio para interactuar con el cuerpo docente.
3.Fin de la activida
</t>
    </r>
    <r>
      <rPr>
        <b/>
        <sz val="12"/>
        <color theme="1"/>
        <rFont val="Calibri Light"/>
        <family val="2"/>
        <scheme val="major"/>
      </rPr>
      <t xml:space="preserve">2.Sensibilización del proceso de autoevaluación institucional: </t>
    </r>
    <r>
      <rPr>
        <sz val="12"/>
        <color theme="1"/>
        <rFont val="Calibri Light"/>
        <family val="2"/>
        <scheme val="major"/>
      </rPr>
      <t xml:space="preserve">, el Equipo Técnico se encarga de difundir las capacitaciones a los Administrativos y Directivos, especificamente interpretación y aplicabilidad de la norma, desarrollo de ejercicios de transferencia de conocimiento a partir de las capacitaciones impartidas por la Dra. clauia Aponte. 
Los talleres permiten, además, definir los mecanismos, técnicas e instrumentos que integrarán el modelo de autoevaluación institucional.
</t>
    </r>
  </si>
  <si>
    <t xml:space="preserve">Surtir el proceso de re acreditación institucional </t>
  </si>
  <si>
    <t>Se encuentra en ejecución el Cto- 117-2023
($16.289.280)</t>
  </si>
  <si>
    <t xml:space="preserve">A1 Niños: Se encuentra en ejecución el Cto- 185-2023 ($5.000.000) 
A1 Adultos: Se enviaron los estudios previos a la Oficina de contratación 
</t>
  </si>
  <si>
    <t>El proceso de reacreditación de programas se encuentra enmarcado en el cronograma, mismo que se evidencia con un 66% de avance según actividades estrategicas incluidas.</t>
  </si>
  <si>
    <t xml:space="preserve">Desde la Vicerrectoría Académica se ha participado en los diferentes ejercicios de el área de Autoevaluación: Talleres (impacto, internacionalización y juicios de calidad), actividades de capacitación
Reuniones: 
Viernes 24 de febrero. Políticas
Viernes 3 marzo: Taller de evidencias.
13 de marzo Taller de Syllabus
marzo 23 definición de estrategias de valor agregado.
 </t>
  </si>
  <si>
    <t>La compra de la ETITC a la compañía McGraw Hill fue de 4000 cuatro mil licencias.
En el Segundo Semestre académico del 2022 - 2022-2 según la solicitud de cada maestro acorde a cada listado de los cursos que le fueron asignados fueron: 1450 licencias
En el Primer Semestre académico del 2023 - 2023-1 según la solicitud de cada maestro acorde a cada listado de los cursos que le fueron asignados fueron: 1306 licencias
Es así como a la fecha se han asignado a los estudiantes de la ETITC un total de: 2756 licencias
Por tanto, a la fecha quedan disponibles para el segundo semestre de 2023 la cantidad de: 1244 licencias</t>
  </si>
  <si>
    <t xml:space="preserve">Creación y desarrollo de la Política de institucional de segunda lengua </t>
  </si>
  <si>
    <t xml:space="preserve">Durante el 1° trimestre de la vigencia se ha realizado la actualziación de los Syllabus (80%) con componente de Competencias y resultados de aprendizaje de programa, esta actividad se realiza con docentes y coordinadores de área.  </t>
  </si>
  <si>
    <t xml:space="preserve">Se desarrolla un levantamiento estadístico de pruebas TyT y Saber PRO para medir el valor agregado académico (2ª semana de marzo- 2ª semana de abril). </t>
  </si>
  <si>
    <t>Se realizo una capacitación interna en las jornadas pedagògicas 2023 - 1 (martes 10 al viernes 13 de enero)</t>
  </si>
  <si>
    <t>Se expidio Resolución 571 de 2022</t>
  </si>
  <si>
    <t xml:space="preserve">Se creo el equipo de trabajo y se realizo una mesa de trabajo para la designación de tareas:
*Diagnóstico general de Talleres y laboratorios: Protocolo para proyectos de creación de Talleres y Laboratorios
</t>
  </si>
  <si>
    <t xml:space="preserve">A través del Cto- 301 de 2022 "PRESTACIÓN DE SERVICIOS PROFESIONALES ESPECIALIZADOS PARA REALIZAR EL DOCUMENTO TÉCNICO DEL PROYECTO DE ESTRUCTURACIÓN E IMPLEMENTACIÓN, BAJO METODOLOGÍA PRÁCTICA APOYADA EN LINEAMIENTOS PMI, DE LA UNIDAD B-LEARNING COMO APOYO A LA MODALIDAD PRESENCIAL ACTUAL Y A LA MODALIDAD A DISTANCIA DE LOS FUTUROS NUEVOS PROGRAMAS DE LA ETITC." se desarrolla las siguientes actividades.
1) 26 de diciembre de 2022. Desarrollo del Marco Conceptual
2) 13 de marzo. Desarrollo la Propuesta del modelo de la Unidad de Apoyo B-Learning
3) 16. de marzo: Desarrollar el Plan de trabajo para la implementación de la Unidad de Apoyo B-Learning
4) 14 de abril. Consolidación, organización y entrega del documento técnico del proyecto de estructuración e implementación.
</t>
  </si>
  <si>
    <t xml:space="preserve">Se esta en proceso de una alianza con Cummits de los andes. 
Se tuvo una primer visita a las instalaciones de la institución (12 de marzo de 2023).
Se esta a la espera de la cotización formal por parte de la Empresa Cummits de los Andes.
 </t>
  </si>
  <si>
    <t>A la fecha se estan solicitando cotizaciones (Estudio de mercado)</t>
  </si>
  <si>
    <t xml:space="preserve">Los estudios previos se encuentran elaborados en su parte técnica por el área de planta física “ELABORACIÓN DE ESTUDIOS Y DISEÑOS TÉCNICOS JUNTO CON LA GESTIÓN Y TRÁMITES PARA OBTENCIÓN DE LICENCIAS DE CONSTRUCCIÓN DE CUALQUIERA DE SUS MODALIDADES, PERMISOS Y APROBACIONES NECESARIOS PARA LA CONSTRUCCIÓN DE DOS SOLUCIONES MODULARES EN LA SEDE CENTRAL DE LA ESCUELA TECNOLÓGICA INSTITUTO TÉCNICO CENTRAL”. la solicitud del CDP de 7 de marzo; paso siguiente se enviaron a la Vicerrectoría Administrativa y financiera para los ajustes necesarios.
Se cuenta con el CDP 8723 de 7 marzo por un valor de $180.050.000. 
</t>
  </si>
  <si>
    <t xml:space="preserve">Se estructuran los estudios previos.
Se solicitó a 2 fabricantes modificaciones a las cotizaciones entregadas para el cumplimiento de las expectativas institucionales
</t>
  </si>
  <si>
    <t xml:space="preserve">Se está a la espera de la notificación del área Gestión IT.  </t>
  </si>
  <si>
    <t>F. Sistemas: Esta actividad aún no se ha desarrollado.
F. Mecatronica:Esta actividad se desarrollara durante el 2° semestre</t>
  </si>
  <si>
    <t>A la fecha se realizaron una serie de campañas en promoción de la salud y prevención de la enfermedad a toda la comunidad educativa:  
1. Feria de servicios de tamizaje pruebas VIH, Sifilis, Hepatitis B  , realizado el 14 de marzo en la sede Tintal jornada mañana con una participaión de 48  y el 17 de marzo con una participación de 28 para un total de 76 participantes. 
2. Campañas de donación de sangre, realizada los días 28 de febrero y 01 de marzo con un total de 63 participantes en la sede central y 13 en la sede Tintal. 
3. Campaña sobre la prevención del riesgo metabolico, realizada duante la semana del 13 al 16 de marzo en la sede centro con una participación de  92 asistentes.
4. Inscripción a exámenes para tamizaje visual sede centro, con un total de inscritos de 152 personas, desde el 22 de febrero al 25 de marzo.
5. Campaña en educación sexual y reproductiva y sobre métodos de planificación familiar, realizada el 29 de marzo con un total de 81 participantes. 
6. Se hizo entrega de 600 refrigerios en la unidad de desarrollo Tintal.
link de evidencias: https://itceduco-my.sharepoint.com/:f:/g/personal/enfermeria_itc_edu_co/ErnPrb4VWO1EqB1jOHdxoWABSLbR9pwKnyxhWdxh5_UZjg?e=A1arM6</t>
  </si>
  <si>
    <t xml:space="preserve">1. Se realizaron 293 valoraciones físicas preactividad deportiva durantes los meses de enero a marzo.
2. Se realizaron 75 atenciones individuales de enfermería en la sede central, 26 atenciones en la jornada mañana sede tintal, 27 en la jornada tarde sede tintal. Por ser información confidencial no se adjunta evidencia, el cargue se realiza en el sistema adviser. </t>
  </si>
  <si>
    <t>Se realizan 120 acompañamientos  durante los meses de febreo y marzo con funcionarios y estudiantes y se esta en formacion del grupo de pastoral 8 integrantes https://acortar.link/88plik</t>
  </si>
  <si>
    <t>Reflexiones semanales y eucaristia</t>
  </si>
  <si>
    <t xml:space="preserve">Se envian a los correos de comunicaciones 10 reflexiòn, una  semanal   </t>
  </si>
  <si>
    <t xml:space="preserve"> OLA 40</t>
  </si>
  <si>
    <t>Se realizan el taller en los salones  de la ETITC, en la cuaresma, se atiende a 120 estudiantes. https://acortar.link/Yt2sEQ</t>
  </si>
  <si>
    <t>Se ha relizado el seguimiento a la matricula de los estudiantes que se encuentra matriculados por los convienios de la Secretaria de Educaciòn y la Agencia atenea  xxx estudiantes matriculados.</t>
  </si>
  <si>
    <t>Se han realizado 10 atenciones en crisis
Se ha realizado  134  acompañamientos desde el àrea de psicologia</t>
  </si>
  <si>
    <t xml:space="preserve">En los meses de enero a marzo se realizaron las siguientes actividades: 
11/01/2023   JORNADA PEDAGÒGICA DOCENTES - PREVENCIÒN VBG - EQUIDAD DE GÈNERO   73 participantes
8/03/2023   CONMEMORACIÓN DIA INTERNACIONAL DE LA MUJER    634 participantes
29/03/2023    CONMEMORACIÓN DÍA DE GÉNERO  28 participantes
Evidencia:
https://itceduco-my.sharepoint.com/:f:/g/personal/bienestaruniversitario_itc_edu_co/EmKEsBdiIWlLsaAF5Vg5FHkBxjMxxBe2AD6P8opxBH1m5g?e=CbTI0G
</t>
  </si>
  <si>
    <t>En los meses de enero a marzo se realizaron las siguientes actividades:
16/01/2023  Renovaciones Beneficio Generación E - Estudiantes antiguos 2023-1  -  326 PARTICIPANTES
1/02/2023  RENOVACIÓN CRÉDITOS FONDO SED - ICETEX 2023-1 – 4 PARTICIPANTES
7/02/2023  GESTIÓN APOYOS ECONÓMICOS INSTITUCIONALES PARA MATRICULA ESTUDIANTES PES   3  PARTICIPANTES
20/02/2023   DIAGNOSTICO DE NECESIDADES PARQUEADERO ESTUDIANTES PES   2  PARTICIPANTES
23/03/2023  TALLER DE PARTICIPANTES JeA 2023-1   107  PARTICIPANTES
29/03/2023  CARGUE INCENTIVO PERMANENCIA Y EXCELENCIA 2022-2    500  PARTICIPANTES
Evidencias.
https://itceduco-my.sharepoint.com/:f:/g/personal/bienestaruniversitario_itc_edu_co/EmzatfXzUbxOrgMqW0ucnrAB38KH_W6K0BK5Pu40uUPc3Q?e=h9hgon</t>
  </si>
  <si>
    <t>Nos encontramos en proceso de contraciòn de los profesionales</t>
  </si>
  <si>
    <t>Hasta la fecha en el gimnasio se llevan inscritos 330 personas entre estudiantes, docentes y administrativos, se han realisado 86 rutina personalizadas, en los entrenaminetos de por disiplinas 
se han atendido 48 en futsal, 22 en tenis de mesa, 18 en baloncesto y 26 en voleibol, 
estamos participando en el torneo externo copa Bogotà con un total de 54 estudiantes en las modalidades de voleibol, baloncesto, futsal y tenis de mesa.
se dieron inicio a los torneo internos en el mes de febrero con la modalidad de futsal con la participacion  de 110 estudiantes y en voleibol  con la participacion de 40 estudiantes. 
se han realizado 2 caminatas una el 26 de febrero al canal de albina con la participacion de 29 personas entre docentes administrativos y estudiantes,
el 26 de marzo se realizo la camina al humedal el buro con la participacion de 40 personas.   link de evidencias: 
https://itceduco-my.sharepoint.com/personal/gym_itc_edu_co/_layouts/15/onedrive.aspx?e=5%3Ac2f20a06dd964dd8aac30df3d83b1037&amp;at=9&amp;CT=1681929673550&amp;OR=OWA%2DNT&amp;CID=c14d7b7c%2D5ab6%2D6e29%2D294a%2D61794386ca86&amp;FolderCTID=0x0120002B966D15A9CB694886CCA7F1CFBD5172&amp;id=%2Fpersonal%2Fgym%5Fitc%5Fedu%5Fco%2FDocuments%2FSNEIDER%2FSNEIDER%2F2023%2Fseguimiento%20plan%20de%20accion%2Fseguimineto%201&amp;view=0</t>
  </si>
  <si>
    <t xml:space="preserve">se habililito el espacio del gimnasio en la jornda de la mañana los dias lunes miercoles y viernes en el horario de 10am a 1pm,
 se realizo la progamacion de las pausas activas para los meses de junio y julio, y la programacion de dos charlas de tips de nutricion la primera para el 12 de abril y la segunda en junio, se realizo solicitud de apoyo a el area de mantenimineto para el arreglo de la puerta principal del gimnasio y la bodega, el cambo de bombillas de iluminacion y cambio de un vidrio en la oficina, se realizo estudio previo para el mantenimiento correctivo de la maquinas del gimnasio y se envio a la coordinacion de bienestar para su aprovacion </t>
  </si>
  <si>
    <t xml:space="preserve">Se actualizo el proyecto consecuentemente y se tiene el blog para que los profesores lo visiten  https://www.etitc.edu.co/es/page/consecuentemente.
Se han realizado 12 atenciones a docentes
Resoluciòn de conflictos entre docente y grupo
Se esta desarrollando una investigaciòn frente  a las estrategias para desarrollo de relaciones interpersonbales con los docente-estudiantes.
En Sanamente se ha desarrollado actividades como: Franja de  salud mental con una participaciòn de 60 estudiantes, tiempo de parciales con 50 estudiantes,  Rally tu salud mental con la participaciòn de 55 estudiantes, Infografias sobre habitos de estudio, salud mental, habilidades para la vida, estas  estrategias se envia por el correo  Institucional de los eestudiantes. </t>
  </si>
  <si>
    <t xml:space="preserve">Incritos en el programa  198 y se entregan 4563 servicios a los estudiantes entre enero a  marzo https://acortar.link/yxvu7x </t>
  </si>
  <si>
    <t>Esta actividad esta programada para el mes de mayo</t>
  </si>
  <si>
    <t>Se esta desarrollando la franja de salud mental frente a tiempo de parciales con una asistencia de al rededor de 60 estudiantes,  campaña de expectatriva del programa Metele mente, atenciones individuales 134 personas, Se inicia lalinea de activamente la cual esta dirigida para los administrativos.</t>
  </si>
  <si>
    <t>El 16 de marzo se realizó la jornada de fortalecimiento de la RED CUIDADANA a través de la entrega de dispositivos de apoyo para la seguridad del entorno por parte de la Secretaría de Seguridad y Convivencia Ciudadana
Evidencia:
https://itceduco-my.sharepoint.com/:f:/g/personal/bienestaruniversitario_itc_edu_co/Ehjq9HXaYEpLgrmRzTTDyz4BevJaXpa0vipkhnFrq7BA-A?e=20LNnk</t>
  </si>
  <si>
    <t>A la fecha se han realizado 1667 caracterizaciones a estudiantes PES:
Evidencia:
https://itceduco-my.sharepoint.com/:f:/g/personal/bienestaruniversitario_itc_edu_co/EoAjLQ8OZVRDolLsH1CrUF0Bsfna0oBaZi_JphMsAO0wiQ?e=pV0EcV</t>
  </si>
  <si>
    <t>A la fecha de los 1667 estudiantes caracterizados se tiene el reporte de 252 alertas tempranas identificadas.
Evidencias:
https://itceduco-my.sharepoint.com/:f:/g/personal/bienestaruniversitario_itc_edu_co/Ejh8WPg--pZNvPwnacuWX4cBHQ17lrbvdVCTqakgEYaM-A?e=lGWDW9</t>
  </si>
  <si>
    <t xml:space="preserve">En los meses de enero a marzo se han registrado los siguientes apoyos:
No ACTIVIDADES GRUPALES
283
No PARTICIPANTES
2127
No APOYOS INDIVIDUALES
426
No. ESTUDIANTES APOYADOS INDIVIDUALES
311
No. ESTUDIANTES APOYADOS UNICOS TOTAL
2266
Evidencias:
https://itceduco-my.sharepoint.com/:b:/g/personal/bienestaruniversitario_itc_edu_co/Ed9m3rHz_iVJp9Bk-9O4sn0BYk3GBwhYglc1btWH0dKUfw?e=aiaNNm
</t>
  </si>
  <si>
    <t>Alertas académicas generadas en el primer corte:
Evidencia:
https://itceduco-my.sharepoint.com/:b:/g/personal/bienestaruniversitario_itc_edu_co/EQ1XdGpO3LhCgtj142hOn8kBc7WRi71foBdr3nwlFfDHgA?e=nfz5mm</t>
  </si>
  <si>
    <t>El àrea de psicologia se encuentra realizando la  revisiòn de la encuesta de caracterizaciòn en salud mental de la poblaciòn estudiantil.</t>
  </si>
  <si>
    <t xml:space="preserve">Nos encontramos en proceso de contraciòn de los profesionales
Sin embargo, Se esta desarrollando una investigaciòn frente  a las estrategias para desarrollo de relaciones interpersonbales con los docente-estudiantes.
</t>
  </si>
  <si>
    <t>Se han realizado 134 acompañamientos con docentes, administrativos y estudiantes.</t>
  </si>
  <si>
    <t>Se han desarrollado 21 talleres, en habitos de estudio, ante el consumo de alcohol que sucede en nuestro cerebro, procastinaciòn, manejo del tiempo. Con la participaciòn de 400 estudiantes</t>
  </si>
  <si>
    <t>La Catedra ETITC se ha desarrollado de la siguiente manera: 
1° conferencia 7 marzo. El evento contó con la participación el Hno. Ariosto Ardila Silva como conferencista. Tema central: Conformación del proyecto y Tramite de la homologación de la Catedra ETITC con la Asignatura humanidades (participación de 260 estudiantes de las sedes Tintal y Centro)
2° Conferencia 17 de abril: conferencista Guillermo Rudas. Tema: cambio climático y conservación de la biodiversidad: retos para Colombia desde una perspectiva económica. (participación de 530 estudiantes de las sedes Tintal y Centro)</t>
  </si>
  <si>
    <t xml:space="preserve">El seguimiento y evaluaciones es desarrollado por la profesora Jaqueline prieto y Rafael Cepeas.
Los profesionales entregan talleres y actividades para dar continuidad de al proceso de Homologación de la asignatura Humanidades 1 y 2  
</t>
  </si>
  <si>
    <t>En los meses de enero a marzo se realizaron las siguientes actividades:
11 AL 15 de enero apoyo en movilidad Docente - Jornada pedagògica docente (5 apoyos)
Estudios Previos y proceso de contratación profesional de apoyo Programa de Inclusiòn - En proceso.
Elaboración Borrador Política de Inclusión - En revisión y aprobación consejo académico y directivo.
Evidencias:
https://itceduco-my.sharepoint.com/:f:/g/personal/bienestaruniversitario_itc_edu_co/EmKEsBdiIWlLsaAF5Vg5FHkBxjMxxBe2AD6P8opxBH1m5g?e=VktW12</t>
  </si>
  <si>
    <t xml:space="preserve">*Convocatoria proyectos de desarrollo tecnológico  e innovación
* salidas Centro de Pensamiento 
</t>
  </si>
  <si>
    <t>Creación Laboratorio Inteligente en Ciencia, Tecnología, Innovación y Emprendimiento  I Fase</t>
  </si>
  <si>
    <t xml:space="preserve">*Formación en Actividades Ciencia, Tecnología e Innovación
*Propiedad industrial </t>
  </si>
  <si>
    <t>II Encuentro Red de Investigación Estudiantil de la ETITC</t>
  </si>
  <si>
    <t>Se elaboraron los documentos de la convocatoria y piezas gráficas para difusión de las convocatorias 13.
Se proyecta su lanzamiento para el 17 de abril de 2023 respectivamente.
Objetivo: Consolidar los grupos de investigación de la ETITC, articulados con las líneas de investigación institucionales, https://etitc.edu.co/archives/acuerdo0092022.pdf en el marco del Sistema Nacional de Ciencia Tecnología e Innovación y el Plan de Desarrollo Institucional 2021 – 2024 a través de la vinculación de los productos derivados de los proyectos desarrollados en el marco de la presente convocatoria y generar innovación y desarrollo de impacto social, económico y ambiental.</t>
  </si>
  <si>
    <t>Se realizará en Agosto de 2023</t>
  </si>
  <si>
    <t xml:space="preserve">Se descargo la data de Altmetrics entre 1990-2022 de las publicaciones de la ETITC.
Se recibió el consolidado de productos registrados en Minciencias de los grupos de investigación.
Se solicitó a comunicaciones un plan de divulgación de las nuevas líneas de investigación. </t>
  </si>
  <si>
    <t>Boletin Numero 8. 
.1.EL PAPEL DE LA INVESTIGACIÓN EN MI FORMACIÓN ACADÉMICA
2.La responsabilidad bioética en la ETITC
3.El papel de la mujer en la seguridad informática                                                                                                                                                                                                                                                                                                                                                                                                                                                         Convocatoria Cuadernos ETITC</t>
  </si>
  <si>
    <t xml:space="preserve">Se ha adelantado los estudios previos relacionados con el contrato  200-2023 el cual ofrecerá el segundo curso de vehículos eléctricos y sostenibilida global con la empresa C&amp;C Technik, en este momentoo la empresa está subiendo la documentación al Secop II-.
</t>
  </si>
  <si>
    <t xml:space="preserve">Se esta trabajando en el documento de autoevaluación del CPDT. 
A partir del mes de junio se estructurará el plan de mejoramiento. 
</t>
  </si>
  <si>
    <t>Convocatorias  Financiación  proyectos de investigación N°10-2022, 12-2022 y proyectos disciplinares</t>
  </si>
  <si>
    <t xml:space="preserve">Convocatoria 10-2020
Estudios Previos Radicados por  $31.519.461
Jornada Tierra y Hacking Day : $ 1.821.000
Equipos Techne $ 6.852.190
Tarjetas e insumos Techne $ 22.000.000
Insumos extrusora GEA: $ 846.271
Convocatoria 12-2023 
Acta inicio proyecto de investigación grupo GIPEC Revisión dos propuestas grupos KDEMY y PRODIGIO </t>
  </si>
  <si>
    <t>Horas de catedra</t>
  </si>
  <si>
    <t>Se realizará el junio 22 
Se envió formulario de Preinscripción y se registró
Cotización para los estudios previos- (COMPENSAR: 2,420,151)</t>
  </si>
  <si>
    <t>Estudios previos  firmados y CDP Expedido 11023 de 2023 
Se realizará el 26 de Octubre (7447100) "PRESTAR SERVICIOS LOGISTICOS COMO APOYO A LA GESTIÓN DE LA VICERRECTORÍA DE IVESTIGACIÓN, EXTENSIÓN Y TRANSFERENCIA PARA APOYAR EL
DESARROLLO DE LA ACTIVIDAD DEL DIA DEL INVESTIGADOR"</t>
  </si>
  <si>
    <t>Mebresía de Redcsolsi 2023.CDP Solicitado del 03-03-2023</t>
  </si>
  <si>
    <t>Evento para Finales de Abril  (26)  , no se requiere dinero</t>
  </si>
  <si>
    <t>Se hizo la gestión de pago del mantenimiento de la patente. Solicitud de CDP (20 de febrero) y proceso de pago ante la Superintendencia de Industria y Comercio (Resolución 095 de 2023) $500.500</t>
  </si>
  <si>
    <t>El documento está en proceso de elaboración (se encuentra el borrador.)</t>
  </si>
  <si>
    <t xml:space="preserve">Se envió correo electrónico de inicio de año para hacer la actualización de los logos y dar la bienvenida a las instituciones .
</t>
  </si>
  <si>
    <t>REPORTE DE SEGUIMIENTO POR INDICADORES 2022</t>
  </si>
  <si>
    <t xml:space="preserve">ESTRATEGIA </t>
  </si>
  <si>
    <t xml:space="preserve">DEPENDENCIA </t>
  </si>
  <si>
    <t>INDICADOR</t>
  </si>
  <si>
    <t>FÓRMULA</t>
  </si>
  <si>
    <t>DESCRIPCIÓN</t>
  </si>
  <si>
    <t>% Cumplido 4º Trimestre</t>
  </si>
  <si>
    <t>% a cumplir</t>
  </si>
  <si>
    <t>Analisis OCT - DIC (2022)</t>
  </si>
  <si>
    <t>OCT - DIC(2022)</t>
  </si>
  <si>
    <t>(CORTE 30 DIC 2022)</t>
  </si>
  <si>
    <t xml:space="preserve">LO INSTITUCIONAL </t>
  </si>
  <si>
    <t>RECTORÍA</t>
  </si>
  <si>
    <t>PE-1- Acreditación Institucional de Alta Calidad</t>
  </si>
  <si>
    <t>ME-1- Obtener la Acreditación Institucional de Alta Calidad en el 2024</t>
  </si>
  <si>
    <t>(ME 1) Porcentaje de cumplimiento en las fases del Consejo Nacional de Acreditación</t>
  </si>
  <si>
    <t>FASEEJECUT</t>
  </si>
  <si>
    <t>Concepto aprobatorio del MEN  a la ETITC por su alta calidad</t>
  </si>
  <si>
    <t>Se cuenta con el borrador V.4 de condiciones iniciales, este fue revisado por la Ex Consejera del CNA Dra. Claudia S. encontrando que el documento cumple, y se finaliza el marzo de la vigencia 2023 (Entregado el 15 de noviembre, Fue presentado y entregado ante el Comité de Autoevaluación y Autorregulación.
Se fortalecieron los equipo de trabajo, mediante capacitaciones (3 talleres internos)</t>
  </si>
  <si>
    <t>SI</t>
  </si>
  <si>
    <t xml:space="preserve">VICERRECTORÍA ADMINISTRATIVA Y FINANCIERA </t>
  </si>
  <si>
    <t>PE-2- Modelo integral de gestión academico-administrativa por Sistema de Créditos Académicos</t>
  </si>
  <si>
    <t>ME-2- Estructurar e implementar el modelo integral de gestión academico-administrativa por Sistema de Créditos Académicos al 2024.</t>
  </si>
  <si>
    <t>(ME 2) Porcentaje de implementación del sistema académico-administrativo por sistema de créditos académicos</t>
  </si>
  <si>
    <t>%IMPLE.S</t>
  </si>
  <si>
    <t>Esta Meta es susceptible de ser modificada</t>
  </si>
  <si>
    <t>VICERRECTORÍA ACADÉMICA</t>
  </si>
  <si>
    <t>PE-3- Lenguas Extranjeras como oportunidad para la movilidad internacional</t>
  </si>
  <si>
    <t>(PROG.PES*100)/TOTAL.PES</t>
  </si>
  <si>
    <t xml:space="preserve">A través del Cto 223 de 2022, firmado con la Editorial mc. Graw Hill, se adquirieron 4.000 licencias de inglés, se encuentran a disposición del Centro de Lenguas y programas de Educación Superior, por un valor de 250000000 MTE.
Es necesario aclarar que esta adquisición esta articulada al Proyecto Educativo Institucional, específicamente con su Modelo curricular, dado que dentro de las Competencias genéricas o transversales en un ambiente laboral es necesario desarrollar competencias de un segundo idioma.
</t>
  </si>
  <si>
    <t>PE-4- Modelo de gestión académica curricular soportada en resultados de aprendizaje y competencias</t>
  </si>
  <si>
    <t>ME-4- Implementar el modelo de evaluación por resultados de aprendizaje y competencias, soportado en los lineamientos del MEN y el  sistema interno de aseguramiento de la calidad académica.</t>
  </si>
  <si>
    <t>(ME 4)Porcentaje de programas de educación superior articulados al modelo de evaluación por resultados de aprendizaje y competencias.</t>
  </si>
  <si>
    <t>(PROG.PES.A*100)/TOTAL.PES</t>
  </si>
  <si>
    <t>Se definieron los resultados de aprendizaje y competencias de todos los programas (15 programas) y se actualizaron los PEP (15)
Se consolido la matriz de Competencias y resultados de aprendizaje de cada uno de los 15 programas, así mismo se realiza el respetivo trabajo para la actualización de los Syllabus. (A. 60)</t>
  </si>
  <si>
    <t>PE-5- MIPG - y los sistemas de gestión para una gobernanza transparente</t>
  </si>
  <si>
    <t>ME-5- Alinear el modelo MIPG con el Sistema Integrado de Gestión (SIG) para la acreditación</t>
  </si>
  <si>
    <t>(ME 5)Porcentaje de alineación del MIPG con el SIG.</t>
  </si>
  <si>
    <t>%AL.CALID</t>
  </si>
  <si>
    <t>En la ETITC se logró una mejora sustancial de 2,4 puntos porcentuales en el
Índice de desarrollo Institucional  IDI, comparativo vigencias 2020- 2021; dichos resultados
son expuestos por el Departamento Administrativo de Función Pública a través del FURAG
lectura 2021.</t>
  </si>
  <si>
    <t>ME-6- Diseñar e implementar el Sistema Unificado de Información y Estadística (SUIE).</t>
  </si>
  <si>
    <t>(ME 6) Porcentaje de implementación del SUIE</t>
  </si>
  <si>
    <t>%AVAN.P</t>
  </si>
  <si>
    <t>Porcentaje de implementación del SUIE</t>
  </si>
  <si>
    <t>De manera mancomunada entre la Oficina Asesora de Planeación y Bienestar universitario se desarrolla este proyecto; en este sentido, inicialmente se realizó un diagnóstico, de donde metodológicamente se propone iniciar con una fase de construcción con miras a la articulación del Observatorio de la Vida Universitaria cumpliendo con las siguientes cuatro grandes actividades:
1. Levantamiento de los activos de información estadística en los procesos administrativos y conservación de la información.
2. Elaboración de esquemas funcionales pertenecientes a las áreas de Bienestar Universitario.
3. Taller de socialización de la propuesta de articulación del Observatorio de la Vida Universitaria.
4. Concreción de la propuesta del Observatorio de la Vida Universitaria de Bienestar Universitario.
Desde el trabajo de los esquemas funcionales se dieron dos anillos, dan una organización a la composición de Bienestar Universitario que caracterizan en el primer anillo la planeación, ejecución y evaluación de los programas, proyectos y procesos de Bienestar Universitario desde los siguientes enfoques categorizados en unidades de desarrollo estudiantil: desarrollo humano integral, recreación y deporte, espiritualidad y humanismo, desarrollo y promoción social, salud y expresión artística y cultural.
En el segundo anillo se involucran las áreas de Bienestar Universitario: trabajo social, arte y cultura, salud, psicología, deportes y pastoral. En ese mismo anillo, se vincula el programa de Formación Integral de Bienestar Universitario (FIBU), el Centro de Refuerzo Especializado de Aprendizaje (CREA) y el proyecto estratégico de información RUSIA Registro Único del Sistema de Información Académica orientado desde el área de Trabajo Social.
Con esta composición del sistema funcional de Bienestar Universitario, se propone que el Observatorio de la Vida Universitaria haga parte de ese sistema y se integre como un área estratégica de información, adjunta y transversal a las áreas de Bienestar Universitario que cumple su orientación en tres líneas de acción descritas en:
• Línea de información
• Línea estratégica y de comunicación
• Línea de atención
Definiendo entonces el Observatorio de la Vida Universitaria de esta manera, las líneas de acción se traducen en los ejes estratégicos del área y que Bienestar Universitario necesita para organizar su información estadística y que esta sea estratégica no solo para la planeación interna sino que su información sea útil para la institución y ofrezca i) información de calidad sobre los procesos de formación humana que acompaña ii) bases de datos para intereses internos en la investigación y externos para la rendición de informes y iii) apoyo en la gestión de captura de información.</t>
  </si>
  <si>
    <t>ME-7- Aumentar la visibilidad institucional de la Escuela mediante estrategias de marketing digital.</t>
  </si>
  <si>
    <t>(ME 7) Número de estrategias de posicionamiento implementadas.</t>
  </si>
  <si>
    <t>PORC.ES.I</t>
  </si>
  <si>
    <t>La política de Comunicación de la ETITC fue aprobada mediante la aprobación de Código, Acuerdo 14 de 2022, del Consejo directivo.
Desde la Oficina de Comunicaciones se realizará la gestión necesaria para materializar lo plasmado en el compromiso de comunicaciones e información.
Desde el área se ha desarrollado 7 estrategias las cuales han tenido un avance al finalizar la vigencia de un 94%, estas se encuentran enmarcadas en el compromiso institucional de comunicaciones.
1. Creación de plan de marketing digital que desglose parrilla de contenidos, objetivos, buyer persona, estrategias y buenas prácticas digitales (93%).
2. Aumentar la creación de videos y piezas audiovisuales en relación con las piezas gráficas. Implementación de nueva plataforma: Tiktok. (90%).
3. Posicionar a la ETITC como institución de Educación Superior Pública en Bogotá. (Mejor opción, mejor formación) (90%)
4. Generar buenos hábitos y amor por el medio ambiente y la sostenibilidad. (ETITC Ambiental) (95%).
5. Incentivar la comunicación interna y externa de la comunidad educativa, administrativos y docentes, reforzando su rol por medio de la participación. (95%)
6. Educar a la comunidad educativa desde la prevención. (100%)
7. Generar sentido de pertenencia dentro de la comunidad educativa mientras se divulgan las actividades de cada área. (La ETITC soy yo) (90%).</t>
  </si>
  <si>
    <t xml:space="preserve">ME-8- Revisión de la  Estructura Organizacional que soporte las nuevas apuestas institucionales  
</t>
  </si>
  <si>
    <t>(ME 8) Propuesta de nueva estructura organizacional presentadas ante las entidades competentes.</t>
  </si>
  <si>
    <t>%PROP.F.I</t>
  </si>
  <si>
    <t>Desde la CNSC se informa que el proceso de planeación se encuentra en la etapa de revisión OPEC-Manual (8 noviembre), y en contacto con otras entidades a fin de agrupar una mayor cantidad de vacantes.
Esta actividad finaliza con lo reportado, toda vez que la gestión restante no es competencia de la ETITC</t>
  </si>
  <si>
    <t>ME-9- Implementar modelo de Gestión por Proyectos con metodologías aplicables según fuente de recursos.</t>
  </si>
  <si>
    <t>(ME 9) Porcentaje de proyectos del PDI gestionados por metodologías exigibles.</t>
  </si>
  <si>
    <t>%PRY.GEST</t>
  </si>
  <si>
    <t>El desarrollo de la actividad esta supeditado al avance del proyecto financiado con recursos del SGP, mismo que avanza en un 93%</t>
  </si>
  <si>
    <t>ME-10- Fortalecer la cultura organizacional como soporte del Desarrollo y mejoramiento del clima organizacional.</t>
  </si>
  <si>
    <t>(ME 10) Índice de clima laboral</t>
  </si>
  <si>
    <t>INDICE.CLI</t>
  </si>
  <si>
    <t>En el marco del Plan de Bienestar Laboral y el fortalecimiento del clima laboral:
21.11. Seminario de pre pensionados. 8 participantes.
31. 10.Fiesta de Halloween
del 29 nov al 15 dic. Novenas navideñas
9.12 Dia de la familia
12. 12 Actividad con los hijos de los servidores.
6. 12. Actividad de cierre de vigencia.
Se han realizado las siguientes actividades en el marco del Código de integridad.
Socialización mensual de los valores del código de integridad institucional.
En el marco del PIC:
1 Diplomado servidor público 4.0 (01.10. 2022 y 23.10.2022).
Uso responsable de energía (26-10.2022)
Brigadas de emergencias en primeros auxilios (18.10.2022).
Primeros auxilios psicológicos (29.11.2022)
Curso desde el área de Gestión Documental. Marcos de referencia y elementos documentación documental (8.11.2022).
Carrera administrativa. Cambio de paradigma a la gestión del desempeño, (20-10-2022).
10.10. 2022. Manejos de kit de derrame.
02.11. 2022 Bienestar U. Educación financiera a nivel personal.
18.11. 2022. Actividad física. Rumba de Aeróbicos. MinDeportes y SST.
Capacitación de retención y permanencia. proyectada para el mes de diciembre.</t>
  </si>
  <si>
    <t>VICERRECTORÍA DE INVESTIGACIÓN EXTENSIÓN Y TRANSFERENCIA</t>
  </si>
  <si>
    <t xml:space="preserve">PE-6- Egresados como embajadores institucionales </t>
  </si>
  <si>
    <t>ME-11-Implementar el Sistema de Acompañamiento al desarrollo del Egresado - SADE., con responsabilidad social y académica.</t>
  </si>
  <si>
    <t>(ME11) Porcentaje de implementación del SADE.</t>
  </si>
  <si>
    <t>%.IMPLEMEN</t>
  </si>
  <si>
    <t>En el marco de las actividades con la comunidad de egresados se han realizado las siguientes actividades:  
Se han realizado 2 conversatorios (5 sesiones), se han desarrollado talleres de capacitación: 27 de mayo - Manejo de las finanzas (12 participantes) 10 de junio "quiero emprender" (16 participantes).
Invitaciones a los egresados: Cine club, cursos en habilidades blandas (25 de abril - 12 de mayo).
Invitación a participar en:
Curso Alemán sin costo, ocurso virtual.
Taller de PYTHON básico modalidad sincrónico.
Taller de emprendimiento digital MinTic.</t>
  </si>
  <si>
    <t xml:space="preserve">PE-7- Consolidación y aseguramiento del Talento Humano para el mejoramiento de las capacidades en las plantas administrativas y  docentes </t>
  </si>
  <si>
    <t>(ME 12) Porcentaje de apropiación de presupuesto para el pago de plantas de personal</t>
  </si>
  <si>
    <t>APROP.PRES</t>
  </si>
  <si>
    <t>Desde la Vicerrectoría Administrativa y Financiera se muestra información acerca del presupuesto designado para el funcionamiento apropiado de la ETITC, que para la presente vigencia y en específica para el 4° trimestre asciende a</t>
  </si>
  <si>
    <t>ME-13- Presentar ante la instancia competente la solicitud y cumplimiento de requisitos para el desarrollo de los procesos meritocráticos de la planta administrativa.</t>
  </si>
  <si>
    <t>(ME 13) Porcentaje de requisitos cumplidos</t>
  </si>
  <si>
    <t>%REQ.CUMPL</t>
  </si>
  <si>
    <t>ME-14- Adelantar los procesos meritocráticos de la planta docente.</t>
  </si>
  <si>
    <t>(ME 14) Porcentaje de cumplimiento del proceso meritocrático de la planta docente</t>
  </si>
  <si>
    <t>%.C.PRO.ME</t>
  </si>
  <si>
    <t>La lectura del indicador finalizo con lo reportado al 13 de noviembre, para la vigencia 2023 se proyecta realizar un nuevo proceso.</t>
  </si>
  <si>
    <t>PE-8- Estructuración de la Carrera Docente</t>
  </si>
  <si>
    <t>%.SIST.IMP</t>
  </si>
  <si>
    <t>Construcción del documento marco sobre el cual se llevara a cabo la actividad "Estructurar e implementar el nuevo plan de desarrollo profesoral 2023- 2026.</t>
  </si>
  <si>
    <t>ME-16- Centro de Atención al Docente del IBTI "La ETITC un lugar para todos."</t>
  </si>
  <si>
    <t>(ME 16) Número de docentes del BTI  que se benefician del centro de atención / Total de docentes del IBTI *100</t>
  </si>
  <si>
    <t>N.DOC.BEN</t>
  </si>
  <si>
    <t>Se han realizado actividades acordes de lo planeado durante el 4° trimestre de la vigencia.</t>
  </si>
  <si>
    <t>PE-9- Tecnologías de información y comunicaciones al servicio de la academia y la ciencia</t>
  </si>
  <si>
    <t>ME-17- Adecuar las capacidades tecnológicas para atender las necesidades de los procesos misionales.</t>
  </si>
  <si>
    <t>(ME 17) Proyectos de TICS ejecutados / Proyectos de TICS programados para la academia</t>
  </si>
  <si>
    <t>PROY.TICS</t>
  </si>
  <si>
    <t>(proyecto a gestionar durante la vigencia 2022)
El proyecto *implementación del IPV6 se va a realizar en dos partes:
1. Plan de implementación del IPV6 (1. Adquirir el direccionamiento IPV6 ante LACNIC. 2. Realización de pruebas en equipos principales de conectividad. Elaboración documento plan de implementación de IPV6.). Con esto finaliza la actividad.
2. Realizar un proceso contractual para la implementación del plan elaborado.</t>
  </si>
  <si>
    <t>ME-18- Incorporar elementos de tecnología a los talleres, laboratorios y aulas para enseñanza remota sincrónica en modalidad de alternancia</t>
  </si>
  <si>
    <t>(ME 18) Porcentaje de talleres y aulas habilitados con conexión remota.</t>
  </si>
  <si>
    <t>%TAL.HAB</t>
  </si>
  <si>
    <t>Todos los talleres y laboratorios cuentan con conexión remota, de tal manera que se pueden realizar con normalidad las actividades académicas.
A través de la ejecución del Cto 344 - 2022 se desarrollo el proyecto WIFI en un 100%.</t>
  </si>
  <si>
    <t>PE-10- Transformación digital de la ETITC</t>
  </si>
  <si>
    <t>%IMP.PETI</t>
  </si>
  <si>
    <t>Con relación al Cto 228 de 2022 se culmino la ejecución de la 2° fase: Diseño de arquitectura y tecnología, Así mimo, se desarrollaron las Fases: 3° Definición de portafolio estratégico (100) y . 4° Solidificación de iniciativas del portafolio estratégica (80%)
Se proyecta el 100% de elaboración del PETI al 12 de diciembre.</t>
  </si>
  <si>
    <t>ME-20- Cumplimiento del 100% la Política de Gobierno Digital para 2021.</t>
  </si>
  <si>
    <t>(ME 20) Porcentaje de implementación de la Política de Gobierno Digital</t>
  </si>
  <si>
    <t>%IMPL.POL</t>
  </si>
  <si>
    <t>Se estructuro el PETI.
Desarrollo de la 1° fase de la implementación del IPV6
Capacitaciones con relación a la política de Gobierno digital.</t>
  </si>
  <si>
    <t>PE- 11- Implementación de estrategias de comunicación externas e internas y fortalecimiento de la gestión documental: LA ETITC COMUNICA</t>
  </si>
  <si>
    <t>ME-21- Fortalecer los canales existentes para la comunicación interna - externa.</t>
  </si>
  <si>
    <t>(ME 21) Porcentaje de implementación de la Política Institucional de Comunicaciones.</t>
  </si>
  <si>
    <t>%IMPL.</t>
  </si>
  <si>
    <t>La política de Comunicación de la ETITC fue aprobada mediante la aprobación de Código, Acuerdo 14 de 2022, del Consejo directivo.
Desde la Oficina de Comunicaciones se realizará la gestión necesaria para materializar lo plasmado en el compromiso de comunicaciones e información.
Desde el área se ha desarrollado 7 estrategias las cuales han tenido un avance al finalizar la vigencia de un 94%, estas se encuentran enmarcadas en el compromiso institucional de comunicaciones.
1. Creación de plan de marketing digital que desglose parrilla de contenidos, objetivos, buyer persona, estrategias y buenas prácticas digitales (93%). 
2. Aumentar la creación de videos y piezas audiovisuales en relación con las piezas gráficas. Implementación de nueva plataforma: Tiktok. (90%).
3. Posicionar a la ETITC como institución de Educación Superior Pública en Bogotá. (Mejor opción, mejor formación) (90%)
4. Generar buenos hábitos y amor por el medio ambiente y la sostenibilidad. (ETITC Ambiental) (95%).
5. Incentivar la comunicación interna y externa de la comunidad educativa, administrativos y docentes, reforzando su rol por medio de la participación. (95%)
6. Educar a la comunidad educativa desde la prevención. (100%)
7. Generar sentido de pertenencia dentro de la comunidad educativa mientras se divulgan las actividades de cada área. (La ETITC soy yo) (90%).</t>
  </si>
  <si>
    <t>(ME 22) Número de actividades ejecutadas del PINAR</t>
  </si>
  <si>
    <t>%IMP.PINAR</t>
  </si>
  <si>
    <t>Con relación a la implementación de PINAR:
Se han adelantado las siguientes acciones:
Con relación a la implementar
el Programa de Gestión
Documental (transferencias y actualización de inventarios), se actualizó el inventario institucional que reposa en el archivo central a partir de las transferencias realizadas por las áreas en la vigencia.
(Contratación, Secretaría General, Control Interno, Calidad, Contabilidad y Presupuesto. ) (40 % de avance).
En términos generales se evidencia un avance de 73%
*Teniendo cuenta la corrección de AGN se ajustaron los requerimientos solicitados a dos series documentales (95% de avance).
Elaborar e Implementar el Instructivo de
Disposición de Documentos: El instructivo se encuentra elaborado en un 70%
Se proyecta realizar la actualización de formatos de acuerdo al formato emitido por la Of. Calidad (70%)</t>
  </si>
  <si>
    <t>PE-12- Internacionalización para ampliar fronteras de conocimiento</t>
  </si>
  <si>
    <t>(ME 23) Porcentaje de implementación de la Política Institucional de internacionalización y cooperación Nacional e Internacional.</t>
  </si>
  <si>
    <t>%IMPLE.POL</t>
  </si>
  <si>
    <t>En el marco de la consolidación de la política de internacionalización y cooperación internacional, se han desarrollado las siguientes actividades: 
Estrategia Comunidad de apoyo para Clases Espejo:
4 sesiones: 
6.10.   /20 participantes-
20.10  /18 participantes.
27.10  /51 participantes.
03. 11 /27 participantes.
17. 11 /17 participantes.
23. 11 /23 participantes.
24. 11 /12 participantes.
02. 12 / 17 participantes.
En términos de visibilidad nacional e internacional:
INFOTEP San Juan de Cesar (Guajira): 
Participación de 7 personas de INFOTEP - ?Ruta académica?
Visita a los laboratorios- ETITC
ORII-Centro de Idiomas- INFOTEP
Proyecto Campamentos de Liderazgo para la Educación Internacional (1 campamento realizado en la Bogotá-Colombia): 
Participación de 35 personas de 11 países
Instalaciones ETITC-UNITEC
Modalidad Hibrida
Gestión de la Internacionalización:
Reunión Red RIUC ( 1 de diciembre)
Reunión Red RCI (2 de diciembre)
Reunión Red ORI SUE Distrito Capital (12 de octubre, 19 de octubre, 7 de diciembre)</t>
  </si>
  <si>
    <t xml:space="preserve">PE-13- Gestión integral de inmuebles
</t>
  </si>
  <si>
    <t>ME-24- Englobar todos predios que integran la sede central.</t>
  </si>
  <si>
    <t>(ME 24) Porcentaje de englobe de los predios que integran la sede central.</t>
  </si>
  <si>
    <t>%ENGLOBE</t>
  </si>
  <si>
    <t>Se encuentra en proceso de negociaciones con el MEN para le pago de los impuestos prediales del Inmueble CHIP, AAA0072WRFT.</t>
  </si>
  <si>
    <t>ME-25- Determinar el aprovechamiento del inmueble calle 18 a partir del POT aprobado.</t>
  </si>
  <si>
    <t>(ME 25.1)Porcentaje de ejecución de las intervenciones físicas.</t>
  </si>
  <si>
    <t>%INTERV.R</t>
  </si>
  <si>
    <t>Control de bajas en el área de la Casona con la persona encargada del mobiliario.
Organización del mobiliario existente.</t>
  </si>
  <si>
    <t>(ME 25. 2) Porcentaje de espacios aprovechados y con uso en el inmueble</t>
  </si>
  <si>
    <t>%ESPAC.AP</t>
  </si>
  <si>
    <t>ME-26- Formular el Plan de administración e intervención de las instalaciones en comodato (localidad Kennedy).</t>
  </si>
  <si>
    <t>(ME 26.1) Porcentaje de formulación del Plan de administración e intervención de las instalaciones en comodato.</t>
  </si>
  <si>
    <t>%FORMULACI</t>
  </si>
  <si>
    <t>Se elaboró el plan en una primera versión y se encuentra en revisión por parte de la Vicerrectoría Administrativa y Financiera.</t>
  </si>
  <si>
    <t>(ME 26.2) Porcentaje de ejecución del Plan de administración e intervención de las instalaciones en comodato.</t>
  </si>
  <si>
    <t>%EJEC.P</t>
  </si>
  <si>
    <t>Recepción de insumos para realizar actividades de mantenimiento locativo al interior de la UPK:
Chapas para puertas (10)
Porta candados y candados (10)</t>
  </si>
  <si>
    <t>ME-27- Formular e implementar el modelo operativo de administración de inmuebles.</t>
  </si>
  <si>
    <t>(ME 27.1) Porcentaje de formulación del modelo operativo para la administración de inmuebles.</t>
  </si>
  <si>
    <t>%FORM</t>
  </si>
  <si>
    <t>Porcentaje de formulación del modelo operativo para la administración de inmuebles.</t>
  </si>
  <si>
    <t>El Plan de Mantenimiento de la planta física de la ETITC para el 2022 fue elaborado y desarrollado, acorde a lo plasmado en el documento en el PAA 2022</t>
  </si>
  <si>
    <t>(ME 27.2) Porcentaje de implementación del modelo operativo para la administración de inmuebles.</t>
  </si>
  <si>
    <t>%IMPLEM</t>
  </si>
  <si>
    <t>Porcentaje de implementación del modelo operativo para la administración de inmuebles.</t>
  </si>
  <si>
    <t>Se han desarrollado las siguientes actividades:
Mantenimiento de cubiertas
Mantenimiento de zona de parqueadero
Resane y pintura de los bloques A, B, C, D Y E. 
Reparación de Cielos rasos de toda la cede 
Organización de espacios de residuos 
Mantenimiento de zonas verdes.</t>
  </si>
  <si>
    <t>ME-28 - Gestionar la consecución de un nuevo Campus para la Escuela.</t>
  </si>
  <si>
    <t>%IMPLE.EST</t>
  </si>
  <si>
    <t xml:space="preserve">LO SOCIAL </t>
  </si>
  <si>
    <t>PE-14- Nuevos programas de pregrado y posgrado</t>
  </si>
  <si>
    <t xml:space="preserve">ME-29-  Lograr  al 2023 el Registro Calificado de 1 Especialización Profesional, 1 Especialización Tecnológica, al 2024, 1 carrera profesional por ciclos y 1 Maestría.
</t>
  </si>
  <si>
    <t>(ME 29) Programas nuevos con registro calificado/Programas nuevos propuestos al MEN y al CNA*100</t>
  </si>
  <si>
    <t>N.PROG.REG</t>
  </si>
  <si>
    <t>Actualmente se desarrolla el Contrato para la creación de estudios maestros para 3 especializaciones (Instrumentación industrial, mantenimiento industrial, Gestión y construcción de redes de media tensión).
Desde la vigencia 2021 se cuenta con las especializaciones: Diseño y Gestión de Sistemas y Dispositivos para Internet de las Cosas, Seguridad y Salud en el Trabajo. por ende, el indicador estratégico fue cumplido.</t>
  </si>
  <si>
    <t xml:space="preserve">ME-30-  Lograr al 2024, que el 50% de los programas con registro calificado en la modalidad presencial  esten convertidos a modalidad semipresencial (blended).
</t>
  </si>
  <si>
    <t>%.EST,PROY</t>
  </si>
  <si>
    <t xml:space="preserve">PE-15-El IBTI y su papel significativo en la consolidación de la Escuela </t>
  </si>
  <si>
    <t xml:space="preserve"> ME-31- Fortalecer el proceso de articulación y/o integración entre las IEM (Instituciones de Educación Media) y la ETITC.</t>
  </si>
  <si>
    <t>%EGRE.IBTI</t>
  </si>
  <si>
    <t xml:space="preserve">ME-32 - Fortalecer el modelo educativo del bachillerato que permita aumentar cobertura, favorecer la permanencia y continuidad en la institución </t>
  </si>
  <si>
    <t>%AV.PEI</t>
  </si>
  <si>
    <t>En el marco de la actualización del PEI:
Se aplico uno de los instrumentos a todos los estamentos (Encuesta en dos partes). Este instrumento fungió como insumo para la autoevaluación institucional. De los estamentos las respuestas se dividieron de la siguiente manera:  69 Docentes, 9 participantes del Comité de coordinación del IBTI, 379 padres de familia, 759 estudiantes 
Esto permitió un Análisis de brechas de las expectativas de los estamentos. El 22 de noviembre se realizo una reunión de los Consejo académico, de Padres y de estudiantes, y comité de Coordinación del IBTI ( 4 equipos de apoyo entre docentes, administrativos y padres de familia). Resultado de lo anterior se diligenció una matriz entregada por el SDE. 
Se proyecta durante le 2023 la aplicación de los demás instrumentos: 
Entrevista a funcionarios de la Alcaldía. 
Encuesta docentes. 
Encuesta egresados.</t>
  </si>
  <si>
    <r>
      <rPr>
        <sz val="12"/>
        <rFont val="Arial Narrow"/>
        <family val="2"/>
      </rPr>
      <t xml:space="preserve">ME-33- Promover la estrategia de articulación  </t>
    </r>
    <r>
      <rPr>
        <sz val="12"/>
        <color indexed="53"/>
        <rFont val="Arial Narrow"/>
        <family val="2"/>
      </rPr>
      <t>"</t>
    </r>
    <r>
      <rPr>
        <sz val="12"/>
        <rFont val="Arial Narrow"/>
        <family val="2"/>
      </rPr>
      <t>de tu escuela a mi escuela y a mi universidad</t>
    </r>
    <r>
      <rPr>
        <sz val="12"/>
        <color indexed="53"/>
        <rFont val="Arial Narrow"/>
        <family val="2"/>
      </rPr>
      <t>"</t>
    </r>
    <r>
      <rPr>
        <sz val="12"/>
        <rFont val="Arial Narrow"/>
        <family val="2"/>
      </rPr>
      <t>.</t>
    </r>
  </si>
  <si>
    <t>(ME 33) Número de estudiantes vinculados en la vigencia / 1300 * 100</t>
  </si>
  <si>
    <t>%CUMPLI</t>
  </si>
  <si>
    <t>El avance al indicador finalizo con lo reportado al 30 de septiembre, toda vez que la actividades del proyecto finalizan con el acompañamiento a aspirantes a ingresar al IBTI v 2023.</t>
  </si>
  <si>
    <t>PE-16-  Desarrollo integral y transformación social de la comunidad: bienestar comprometido con la permanencia</t>
  </si>
  <si>
    <t>(ME 34) Número de participantes en servicios de bienestar / Total de integrantes de la comunidad educativa * 100</t>
  </si>
  <si>
    <t>%CUMPLI.</t>
  </si>
  <si>
    <t>Con relación al indicador y teniendo en cuenta que se tienen los siguientes datos:
Estudiantes PES: 3.269
Administrativos de planta: 100
Docentes de planta: 95, para un total 3464, de los cuales han participado en los servicios de B.U. 2281, correspondientes al 69,8% de la comunidad educativa.</t>
  </si>
  <si>
    <t>ME-35-Formular e implementar el Sistema de Registro Único de Seguimiento de Información y Acompañamiento (RUSIA) de la comunidad educativa de la Institución.</t>
  </si>
  <si>
    <t>(ME 35) Estudiantes registrados en Rusia durante la vigencia / 3600 * 100</t>
  </si>
  <si>
    <t>EST.R.RUSI</t>
  </si>
  <si>
    <t>Se registran en el aplicativo RUSIA, un total de 3.231 estudiantes, equivalente al 100% de los estudiantes matriculados en la vigencia 2022. Se evidencia un índice de permanecía del 82%. de manera individual se han apoyado el 15,9 de los estudiantes matriculados nuevos y de manera grupal el 77,6%.
Se realiza implementación de los desarrollos contemplados en el contrato 263-2022 con acta de entrega del 7 de diciembre de 2022, se entregan las siguientes funcionalidades para el aplicativo:
a. Indicadores mensuales: Se desarrollo e implemento un servicio de
indicadores desglosado por mes.
- El servicio cuenta con un filtro de año para visualizar 12 meses y la
opción TODOS para visualizar el histórico.
- El proceso cuenta con sincronización para registrar los matriculados
en cada mes.
- El servicio cuenta con los siguientes indicadores:
o número de participantes en actividades
o Número de actividades grupales
o Numero de apoyos individuales
o Porcentaje de cobertura (Porcentaje de estudiantes
atendidos).
o Cada registro tendrá 2 botones de descarga, uno para los
apoyos individuales y otro para los grupales.
b. Indicadores semestrales de impacto: Se desarrollo e implemento un
servicio de indicadores de gestión según rematrícula.
- Se ajusto el proceso de sincronización para registrar los matriculados
en cada semestre.
- El servicio cuenta con el indicador:
o NUMERO de matriculados
o Porcentaje de rematrícula (Estudiantes del semestre
anterior que se matricularon el semestre en contexto)
o Porcentaje de matriculados apoyados (Estudiantes del
semestre anterior apoyados que se matricularon el semestre
en contexto)
o Porcentaje de ausentes apoyados (Estudiantes del semestre
anterior apoyados que NO se matricularon el semestre en
contexto)
o Porcentaje de estudiantes nuevos apoyados.
o Porcentaje de estudiantes apoyados.
o Cada registro tendrá 2 botones de descarga, uno para los
apoyos individuales y otro para los grupales.
c. Consolidado de soportes documentales de las actividades: Se
desarrollo un servicio que permite visualizar los soportes cargados a
las actividades por subárea para facilitar el acceso a los soportes de
las actividades sin entrar a cada una de ellas El servicio funciona de forma homologa al servicio de visualización
actual, categorizado por fotos, documentos, videos, publicidad
- El servicio cuenta con los filtros referentes al árbol de apoyos, TIPO,
AREA y SUBAREA.
d. Identificación de perfiles de riesgo: Este reporte permite identificar
poblaciones altamente riesgosas por medio de la construcción de
múltiples perfiles de riesgo (arquetipos) que resultan de cruzar
diferentes características de riesgo de la población de la institución.
El reporte permite el cruce de variables del mismo componente y
entre componentes de la caracterización con solo seleccionarlas.
Esta actualización facilita que las áreas y profesionales de la
institución puedan implementar apoyos más:
- Pertinente porque las poblaciones comparten una situación similar y
se podrá generar estrategias específicas para dicha población con un
perfil.
- Eficientes porque permite implementar estrategias que impacten a
una población con un perfil, en vez de hacer apoyos individuales.
e. Pertenencia del apoyo con respecto al riesgo: Por medio de este
servicio la institución y los líderes de área tendrá la facilidad de
identificar si los apoyos realizados durante el semestre que están
realizando desde las diferentes áreas y profesionales está siendo
pertinente analizando si estos están siendo implementadas sobre las
poblaciones identificadas como riesgosas. Este servicio permite
identificar por cada área de apoyo y profesional la relación de su
apoyo con respecto a las poblaciones que lo necesitan. Por cada
profesional se podrá ver
- Tasa de estudiantes atendidos CON riesgo especifico
- Los apoyos realizados CON riesgo especifico
- Los apoyos realizados SIN riesgo especifico
- Variación en la proporción</t>
  </si>
  <si>
    <t>ME-36- Implementar el  Banco de electivas de Bienestar Universitario y la Cátedra ETITC</t>
  </si>
  <si>
    <t>(ME 36) Número de electivas aprobadas en la vigencia / 3 *100</t>
  </si>
  <si>
    <t>N.EL.APRB</t>
  </si>
  <si>
    <t>La Catedra ETITC fue aprobada por el Consejo Académico (octubre). Tanto la logística como la parte presupuestal será liderada desde Bienestar Universitario.
Desde la Vicerrectoría Académica se designarán dos docentes para apoyar el seguimiento académico.  
La Cátedra podrá ser homologable por la asignatura Humanidades 1 o 2.  
Desde bienestar universitario se esta a la espera de reunión con el Consejo Académico  para presentar las electivas de Deportes y Artes (se encuentran estructuradas).</t>
  </si>
  <si>
    <t>ME-37- Implementar el Centro de Refuerzo Especializado Académico (CREA).</t>
  </si>
  <si>
    <t>(ME 37) Número de estudiantes de los ciclos propedéuticos atendidos en el CREA / Total de estudiantes matriculados en los ciclos propedéuticos * 100</t>
  </si>
  <si>
    <t>%.EST.ATEN</t>
  </si>
  <si>
    <t>Se evidencia atención a 208 estudiantes con un total de 456 apoyos en los servicios prestados por el CREA. En los diferentes 5 servicios. esta información se carga en el aplicativo Adviser.</t>
  </si>
  <si>
    <t>PE-17-  Centro de Pensamiento y Desarrollo Tecnológico</t>
  </si>
  <si>
    <t>(ME 38) Porcentaje de avance en los Estudio de prefactibilidad</t>
  </si>
  <si>
    <t>%AVANCE</t>
  </si>
  <si>
    <t>Porcentaje de avance en los Estudio de prefactibilidad</t>
  </si>
  <si>
    <t>La meta culminó con lo reportado a 30 de septiembre de 2022</t>
  </si>
  <si>
    <t xml:space="preserve">ME-39- Definir  las líneas de investigación y focos estratégicos y de acción del Centro. </t>
  </si>
  <si>
    <t>(ME 39) Líneas de investigación y focos estratégicos definidos</t>
  </si>
  <si>
    <t>%AVANCE.</t>
  </si>
  <si>
    <t>Líneas de investigación y focos estratégicos definidos</t>
  </si>
  <si>
    <t>Actualización de las líneas de investigación ETITC
En la Escuela Tecnológica Instituto Técnico Central (ETITC) se establecieron mediante el acuerdo 002 de 2006 estableció cinco (5) líneas institucionales de investigación, así:
1. Pedagogía y Didáctica de las humanidades, el arte, la ciencia, la técnica y la tecnología.
2. Invención, innovación, desarrollo y transferencia de tecnología.
3. Emprendimiento, gestión y desarrollo empresarial.
4. Tecnologías de información y comunicación.
5. Gestión y desarrollo Institucional.</t>
  </si>
  <si>
    <t>ME-40- Establecer la red institucional y de alianzas estrategicas del centro con los respectivos soportes que la respalden</t>
  </si>
  <si>
    <t>(ME 40) Red institucional definida</t>
  </si>
  <si>
    <t>RED.DEF</t>
  </si>
  <si>
    <t>La red Institucional del CPDT fue creada mediante la Resolución 577 del 26 de octubre de 2022.
De igual modo se cuenta con los certificados de 42  miembros de la Red.</t>
  </si>
  <si>
    <t xml:space="preserve">ME-41- Formular el plan de mejoramiento de acuerdo a los crirterios de MinCiencias con sus respectivos informes y análisis. </t>
  </si>
  <si>
    <t>(ME 41) Plan de mejoramiento formulado</t>
  </si>
  <si>
    <t>%FORM.PLAN</t>
  </si>
  <si>
    <t>(ME 42) Porcentaje de la gestión de la Solicitud de reconocimiento realizada</t>
  </si>
  <si>
    <t>%GEST.REAL</t>
  </si>
  <si>
    <t>Solicitud del reconocimiento</t>
  </si>
  <si>
    <t>La meta comienza suavance a partir del 2024</t>
  </si>
  <si>
    <t xml:space="preserve"> PE-18- Fortalecimiento permanente en Competencias en investigación, ciencia, tecnología e innovación en la ETITC   </t>
  </si>
  <si>
    <t xml:space="preserve">ME-43- Diseñar  e implementar  un Programa de capacitación permanente para la Investigación, Ciencia, Tecnología e Innovación y de fortalecimiento de la investigación en la ETITC. </t>
  </si>
  <si>
    <t>(ME 43) Programa de capacitación permanente implementado</t>
  </si>
  <si>
    <t>%ACANCE</t>
  </si>
  <si>
    <t>-Se desarrolló el curso en Redacción de artículos entre el 1 de octubre y 30 de noviembre con 22 participantes en total.
-Se renovó la respectiva licencia (web of science), de igual manera se realizó la capacitación
-Se renovó la plataforma de Turnitin desde   16 de agosto de 2022
Se adquirio para una capacidad de 1400 licencias.
La capacitación se realizo el 25 de julio en el marco de las jornadas pedagógicas de docentes. 67 capacitadas
el pasado 7 de abril. 16 personas capacitadas.</t>
  </si>
  <si>
    <t>ME-44- Diseñar  e implementar  un Programa de fortalecimiento de grupos de investigación y ampliación de las modalidades de investigación.</t>
  </si>
  <si>
    <t>(44) Programa de fortalecimiento de grupos y de investigación implementado</t>
  </si>
  <si>
    <t>%IIMPLEMT</t>
  </si>
  <si>
    <t>Se han desarrollado las siguientes actividades: 
Conmemoración dia del investigador: La conmemoración se llevó a cabo el 17 de noviembre con la participación de 50 asistentes, y se desarrollaron las siguientes premiaciones:
- Mejor director
- Mejor semillero de investigación
- Mérito a la investigación
- Mujer investigadora
- Mejor grupo de investigación
- Mejor investigador
Convocatorias 09 -2021 y 10-2022  Financiación  proyectos de investigación para grupos: Los proyectos:
1. GEA: 5 investigadores
2. KADEMY. 5 investigadores
3. GISIE. 3 investigadores
4. VIRTUS. 6 investigadores
Continúan vigentes; de igual modo se llevó a cabo el Primer Coloquio de Investigación desarrollado el 15 de noviembre de 2022, contó con la participación de 11 docentes.</t>
  </si>
  <si>
    <r>
      <t xml:space="preserve"> PE-19- Innovación para el </t>
    </r>
    <r>
      <rPr>
        <sz val="12"/>
        <color indexed="53"/>
        <rFont val="Arial Narrow"/>
        <family val="2"/>
      </rPr>
      <t xml:space="preserve"> </t>
    </r>
    <r>
      <rPr>
        <sz val="12"/>
        <color indexed="8"/>
        <rFont val="Arial Narrow"/>
        <family val="2"/>
      </rPr>
      <t>Fortalecimiento Institucional y el Desarrollo Social.</t>
    </r>
  </si>
  <si>
    <t>ME-45 -  Implementar programa de transferencia de conocimiento (Fortalecer la visibilidad e impacto del conocimiento según los resultados de investigación generado por la actividad científica, tecnológica, académica, social e industrial de la ETITC).</t>
  </si>
  <si>
    <t>(ME 45) Programa de transferencias de conocimiento implementado</t>
  </si>
  <si>
    <t>%TRANS.IMP</t>
  </si>
  <si>
    <t>Programa de transferencias de conocimiento implementado</t>
  </si>
  <si>
    <t>Se convocan a diferentes actores institucionales a participar en mesas de trabajo y grupos focales, Identificando indicadores de impacto en los procesos de investigación.
Se desarrollan a la fecha del seguimiento 3 grupos focales (1. V Investigación (12 de octubre), 2. Docentes líderes de grupos de investigación (18 de octubre), Decanos (20 de octubre).
Esta actividad se realiza con la firma de propiedad intelectual OlarteMour
Se realizó la reunión de socialización del entregable de diseños e indicadores para la identificación de valor en proyectos de investigación, el 30 de noviembre con la participación del equipo de la Vicerrectoría de Investigación.</t>
  </si>
  <si>
    <t xml:space="preserve">ME-46- Implementar el programa Incubadora tecnológica: Identificación y proyección de productos de investigación con potencial tecnológico y empresarial (spin-off, star-up, patentes...).  </t>
  </si>
  <si>
    <t>(ME 46) Programa Incubadora tecnológica</t>
  </si>
  <si>
    <t>%INPLEM</t>
  </si>
  <si>
    <t>Frente a las 4 propuestas recibidas se realizó la respectiva revisión y análisis en las fechas:
1) Guardaescobas en plástico reciclado: 01 de noviembre de 2022.
2) Probador de estanqueidad: 11 de noviembre de 2022
3) Prótesis en 3D para una canina mutilada: 16 de noviembre de 2022.
4) Sistema toiotem: 21 de noviembre de 2022.
Como resultados se obtienen 4 posibles patentes, a las cuales se debe realizar un estudio de patentabilidad, propuesto para el 2023.</t>
  </si>
  <si>
    <r>
      <t>ME-47- Fortalecer las redes de innovación y alianzas estratégicas de cooperación con otros actores del Sistema Nacional de Ciencia Tecnología e Innovación</t>
    </r>
    <r>
      <rPr>
        <sz val="12"/>
        <color indexed="8"/>
        <rFont val="Arial Narrow"/>
        <family val="2"/>
      </rPr>
      <t xml:space="preserve"> – SNCTI, sector público, privado</t>
    </r>
    <r>
      <rPr>
        <sz val="12"/>
        <rFont val="Arial Narrow"/>
        <family val="2"/>
      </rPr>
      <t xml:space="preserve"> y academia para actividades de Investigación, Desarrollo e Innovación - I+D+i.</t>
    </r>
  </si>
  <si>
    <t>(ME 47) Relaciones estratégicas con otros actores del SNCTI</t>
  </si>
  <si>
    <t>%REL.SNCTI</t>
  </si>
  <si>
    <t>I Encuentro Red de investigación e innovación de la ETITC: El 2 y 3 de noviembre se llevó a cabo el Congreso en las instalaciones de Compensar de la 68.
Se contó con un total de 260 participantes en modalidad presencial.
Asamblea de Mujeres ETITC: La Asamblea se realizó el 22 de noviembre de manera presencial en el teatro de la ETITC, con la participación de 40 asistentes, donde se realizó un reconocimiento a 15 mujeres de la institución en las categorías de:
1) Liderazgo académico
2) Liderazgo artístico y cultural
3) Liderazgo deportivo
4) Dedicación y entrega a la ETITC
Mantenimiento y comercialización de Patente Prensa de Alacrán con Tensor de Trinquete en la SIC: Entre los entregables del contrato se cuenta con:
1) Planos de la patente
2) Ficha técnica de la patente
3) Modelos de la patente realizados en el software solid edge
4) Cálculos 
5) Vídeo
6) El 12 de diciembre se hará entrega del prototipo</t>
  </si>
  <si>
    <t xml:space="preserve">ME-48- Diseñar y estructurar el Observatorio Tecnológico y de Innovación de la ETITC. </t>
  </si>
  <si>
    <t>(ME 48) Observatorio Tecnológico y de Innovación de la ETITC.</t>
  </si>
  <si>
    <t>%ESTRUCT</t>
  </si>
  <si>
    <t>Observatorio Tecnológico y de Innovación de la ETITC.</t>
  </si>
  <si>
    <t>Se desarrollo un tablero de mando el cual permite revisar el análisis de productividad de la ETITC,
Por otra parte, se realizó un análisis para determinar la oportunidad de realizar una actualización de las líneas de investigación que se manejan en la ETITC, se han realizado dos reuniones para determinar la oportunidad y viabilidad de replantear las líneas de investigación integradas a la ETITC, esto con el fin de actualizar los procesos de investigación y propender por la actualización en los procesos educativos.</t>
  </si>
  <si>
    <t>ME-49- Gestionar  y crear el Proyecto Editorial de la Escuela Tecnológica Instituto Técnico Central</t>
  </si>
  <si>
    <t>(ME 49) Proyecto editorial creado</t>
  </si>
  <si>
    <t>%CREACION</t>
  </si>
  <si>
    <t>III Convocatoria Cuadernos ETITC y Revista Letras: Se llevó a cabo la Convocatoria Cuadernos, donde se recibió un texto que pasó por revisión inicial de criterios de la convocatoria, seguido de una revisión por pares evaluadores ante la cual se requieren cambios mínimos al documento que se están en espera de respuesta por parte del autor, se tiene plazo hasta el 20 de diciembre.
Frente a Revista Letras, actualmente se encuentra en la gestión editorial de la edición número 20, la cual pasa por revisión inicial de criterios de la revista y revisión de pares evaluadores con un total de 4 textos que han sido aceptados, se espera la revisión de correcciones de los autores para dar paso a la corrección de estilo y diagramación, contratos que se llevarán a cabo en 2023.
Boletines  ETITC: Se creó el Boletín número 7 del boletín, se espera su diagramación por parte de Comunicaciones para la publicación, se envió el boletín desde octubre del presente año.</t>
  </si>
  <si>
    <r>
      <t xml:space="preserve">PE-20- Centro de Capacitación Industrial </t>
    </r>
    <r>
      <rPr>
        <strike/>
        <sz val="12"/>
        <rFont val="Arial Narrow"/>
        <family val="2"/>
      </rPr>
      <t xml:space="preserve"> </t>
    </r>
    <r>
      <rPr>
        <sz val="12"/>
        <rFont val="Arial Narrow"/>
        <family val="2"/>
      </rPr>
      <t>como espacio de cualificación  para la empleabilidad a inmediato plazo.</t>
    </r>
  </si>
  <si>
    <t xml:space="preserve">ME-50- Consolidar y fortalecer el vínculo entre empresa, estado - academia ETITC
</t>
  </si>
  <si>
    <t>(ME 50) Número de empresas vinculadas por diferentes factores con la ETITC/ 40 *100</t>
  </si>
  <si>
    <t>N.VINC</t>
  </si>
  <si>
    <t>Desde la Bolsa de empleo se menciona que se cuenta con más de 79 empresas relacionadas por diferentes aspectos, ofertas de empleo.
Desde Extensión se muestra la relación con 31 empresas por motivos: cartas de presentación para practicas de los alumnos de la ETITC.
Así mismo se muestran de 96 cartas de presentación para mostrar la oferta de la ETITC (A. 374).</t>
  </si>
  <si>
    <t>ME-51.- Gestionar la oferta de asignaturas para procesos de cualificación como herrramienta al mundo laboral y/o homologación e inserción en la educación Superior</t>
  </si>
  <si>
    <t>(ME 51) Número asignaturas ofertadas para procesos de cualificación</t>
  </si>
  <si>
    <t>N.ASIG.OFE</t>
  </si>
  <si>
    <t>Durante la vigencia se ofertaron 2 cursos de preingeniero cada uno con 2 asignaturas homologables con las asignaturas PES- (matemáticas y COE).
Certificación como opción de grado.
Automatización industrial, Baja tensión, Lean Magnament.
Desde el centro de Lenguas se tienen 7 niveles de ingles que son transversales a los PES (v. 14)</t>
  </si>
  <si>
    <t>ME-52- Diseñar y estructurar oferta de articulación</t>
  </si>
  <si>
    <t>(ME 52)  Número de acuerdos suscritos con colegios</t>
  </si>
  <si>
    <t>N.AC.SUSC</t>
  </si>
  <si>
    <t>Se han realizado durante el 4° trimestre, la respectiva gestión para posible convenios, con los siguientes colegios:
Colegio Tomas Carrasquilla
Colegio Jorge Eliecer Gaitán
Colegio Faustino Sarmiento
Feria Universitaria ETITC - IBTI
Congreso VI CONGRESO INTERNACIONAL DE EDUCACIÓN TÉCNICA, TECNOLÓGICA Y DE INGENIERÍA - Compensar (N.a)</t>
  </si>
  <si>
    <t>(ME 53) Porcentaje de cumplimiento del plan anual de promoción de servicios</t>
  </si>
  <si>
    <t>%CUMPLIM</t>
  </si>
  <si>
    <t>Se ofertaron el total 32 cursos, la información de manera ampliada se puede evidenciar a través del informe de gestión 2022-2</t>
  </si>
  <si>
    <t>PE-21- Proyección Social más allá de las fronteras</t>
  </si>
  <si>
    <r>
      <t>ME-54- Estructurar programa de oferta de servicios</t>
    </r>
    <r>
      <rPr>
        <sz val="12"/>
        <color indexed="53"/>
        <rFont val="Arial Narrow"/>
        <family val="2"/>
      </rPr>
      <t xml:space="preserve"> </t>
    </r>
    <r>
      <rPr>
        <sz val="12"/>
        <color indexed="8"/>
        <rFont val="Arial Narrow"/>
        <family val="2"/>
      </rPr>
      <t>proyección social</t>
    </r>
  </si>
  <si>
    <t>(ME 54) Programas de proyección social estructurados</t>
  </si>
  <si>
    <t>N.ESTRUC</t>
  </si>
  <si>
    <t>Se realizo la gestión respectiva para ofertar 3 cursos certificables de proyección social: 
Presupuestos participativos. 
Ofimática Básica
Competencias Laborales.
No se concretó el curso debido a que había en su mayoría personas migrantes y no podemos certificar a este tipo de población. Te adjunto evidencia.</t>
  </si>
  <si>
    <t>ME-55- Realizar convenios que permitan la participación en convocatorias que den respuesta a comunidades vulnerables.</t>
  </si>
  <si>
    <t>(ME 55) Convenios realizados con comunidades vulnerables</t>
  </si>
  <si>
    <t>N.CONV.R</t>
  </si>
  <si>
    <t>Se han realizado conversaciones con entidades: Secretaria de educación Distrital, Secretaria de la mujer, Alcaldía local de Kennedy y de Mártires con el fin de suscribir nuevos convenios. Sin embargo no se han suscrito nuevos convenios a la fecha (a.1).</t>
  </si>
  <si>
    <t xml:space="preserve">LO AMBIENTAL </t>
  </si>
  <si>
    <t xml:space="preserve">PE-22 Política institucional ambiental en la ETITC alineada al Sistema de Gestión Ambiental </t>
  </si>
  <si>
    <t>(ME 56) Porcentaje de la política ambiental implementado.</t>
  </si>
  <si>
    <t>%IMPLEMENT</t>
  </si>
  <si>
    <t>Teniendo en cuenta que la materialización de la Política ambiental institucional se refiere directamente con la ejecución de los 6 programas ambientales:
1. Uso eficiente de agua:
Jornada de sociabilización a través de caminata ecológica (20 asistentes, 14-10-2022).
Actividades de caracterización de vertimientos: 20 de octubre toma de muestra, cuyos resultados se recibieron el 29 de noviembre, 5 parámetros con concentraciones mayores a lo permitido en la R. 631/2015. Se requiere un nuevo muestreo (concentrar intervenciones en el L. Química).
Se realiza de manera permanente el seguimiento al consumo: comparativamente con la v. 2022, se evidencia un aumento, debido a la presenciales (261%), sin embargo al hacer el comparativo con el último año con presencialidad normal 2019, se identifica una disminución del 30%.
Se realizo una inspección a los equipos de suministro de aguas potables, 80% corresponden a elementos de ahorro de agua (mantenimiento pendiente)
Se evidencia un avance del 83% con relación a las 7 actividades.
2. Gestión Integral de Residuos: Durante el segundo semestre de la vigencia 2022 se dio continuidad a las actividades propuestas desde el Programa de Gestión Integral de Residuos Sólidos, teniendo como resultado lo siguiente:
Acuerdo de corresponsabilidad, ARO Puerta de Oro:
A la fecha, se han recuperado 9183,65 Kg de materiales reciclables donde se destaca: 3288.7 Kg de Chatarra (37%), 2020 Kg de Cartón (23%), 1612 Kg de Plástico (18%), 746 Kg de madera (8%), 661,6 Kg de papel (7%) 483 Kg de vidrio (5%) y 150 Kg (2%) de viruta metálica.
Se evidencia un avance del 64% con relación a las 14 actividades.
3. Uso Eficiente del Energia: Este análisis, consiste en una comparación de datos como lo son el consumo reportado en la factura de energía eléctrica, la potencia cantidad de los equipos instalados y el tiempo de uso, obteniendo que del total de la energía eléctrica que consume la ETITC, el 36% se utiliza para fuerza motriz (mecánica), el 22% se utiliza para iluminación, el 18,4% para equipos audiovisuales y de IT, el15% para refrigeración, siendo estos usos los que acumulan un 90,77% de la energía utilizada en las instalaciones de la sede central.
se desarrolló el inventario de Consumo Energético.
Se evidencia un avance del 85% con relación a las 5 actividades.
4. Programa de control de emisiones atmosféricas:
De las 5 actividades planeadas para la vigencia, se evidencia un avance del 85%.
5. Programa de uso eficiente y ahorro de papel: de las 3 actividades propuestas para la vigencia se cuenta con un 72% de avance.
6. Practicas sostenibles: De las 3 actividades propuestas se cuenta con un 66 % de avance. Dentro de la Estrategia de Acercar la SDA.
En este sentido se evidencia un avance de la política ambiental del 75%</t>
  </si>
  <si>
    <t xml:space="preserve">PE-23- La catedra institucional de la Escuela </t>
  </si>
  <si>
    <t>ME-57- Diseñar e implementar  la catedra ETITC</t>
  </si>
  <si>
    <t>(ME 57) Porcentaje de diseño e implementación de de la catedra ETITC alcanzado</t>
  </si>
  <si>
    <t>%DISE.E.IM</t>
  </si>
  <si>
    <t>La Catedra ETITC fue aprobada por el Consejo Académico (octubre). Tanto la logística como la parte presupuestal será liderada desde Bienestar Universitario.
Desde la Vicerrectoría Académica se designarán dos docentes para apoyar el seguimiento académico.
La Cátedra podrá ser homologable por la asignatura Humanidades 1 o 2.
Desde bienestar universitario se esta a la espera de reunión con el Consejo Académico para presentar las electivas de Deportes y Artes (se encuentran estructuradas).
Teniendo en cuenta que esta fue aprobada por el Consejo Directivo, su implementación se proyecta para la V. 2023</t>
  </si>
  <si>
    <t xml:space="preserve">PE-24- Optimización en el consumo de energía eléctrica y uso de energías alternativas. 
</t>
  </si>
  <si>
    <t xml:space="preserve">ME-58- Lograr el Diez por ciento (10%) de ahorro energético.
</t>
  </si>
  <si>
    <t>(ME 58) Porcentaje de ahorro alcanzado</t>
  </si>
  <si>
    <t>%DEAHORRO</t>
  </si>
  <si>
    <t>El análisis de energía, consiste en una comparación de datos como lo son el consumo reportado en la factura de energía eléctrica, la potencia cantidad de los equipos instalados y el tiempo de uso, obteniendo que del total de la energía eléctrica que consume la ETITC, el 36% se utiliza para fuerza motriz (mecánica), el 22% se utiliza para iluminación, el 18,4% para equipos audiovisuales y de IT, el15% para refrigeración, siendo estos usos los que acumulan un 90,77% de la energía utilizada en las instalaciones de la sede central.
En el seguimiento mensual a la factura de energía, se ha identificado que, con corte a octubre de 2022, la institución ha consumido un total de 483.360 kwh, lo que representa un incremento considerable frente al año anterior, que, para la misma fecha, se habían consumido solamente 4074kwh. Este comportamiento es el esperado teniendo en cuenta que para 2022, se retomaron por completo las actividades en presencialidad. Si se hace una comparación con el último año de normalidad antes de la pandemia (2019) se observa que se habían consumido 514.526 kWh, es decir que se ha disminuido en un 6% de consumo de energía en 2022 respecto a 2019.</t>
  </si>
  <si>
    <t xml:space="preserve">ME-59 Implementar el programa de racionalización de consumo de papel
</t>
  </si>
  <si>
    <t>(ME 59) Porcentaje de implementación del programa  racionalización de consumo de papel</t>
  </si>
  <si>
    <t>%IMPPRO</t>
  </si>
  <si>
    <t>De las actividades propuestas para la vigencia 2022, se alcanzó el siguiente avance:
La Diagnostico de uso se papel de la institución. 191 resmas de hoja carta, 23 resmas (500 hojas) papel oficio, carpeta de cartón 1105, vaso de cartón parafinado 971 paquetes (finalizado al 100%)
Hacer el seguimiento por dependencias (finalizado al 100%)
Divulgación de buenas practicas (20%).
Se obtienen como conclusiones se puede no se cuenta con una herramienta que muestre las impresiones realizadas, lo cual es necesario para un diagnostico mas exacto.</t>
  </si>
  <si>
    <t>ME-60- Realizar la adecuada disposición de todos los residuos producidos en el área de infraestructura, talleres y laboratorios.</t>
  </si>
  <si>
    <t>(ME 60) Porcentaje de adecuación de residuos cumplido</t>
  </si>
  <si>
    <t>%AD.RESID</t>
  </si>
  <si>
    <t>Porcentaje de adecuación de residuos cumplido</t>
  </si>
  <si>
    <t>Con relación a la meta, se han desarrollado las siguientes actividades:
Residuos Aprovechables: Se continuó ejecutando el Acuerdo de Corresponsabilidad con la ARO Puerta de Oro, con quien se acordó la presencia permanente de una persona en la institución para hacer separación en la fuente.
A la fecha, se han recuperado 9183,65 Kg de materiales reciclables donde se destaca: 3288.7 Kg de Chatarra (37%), 2020 Kg de Cartón (23%), 1612 Kg de Plástico (18%), 746 Kg de madera (8%), 661,6 Kg de papel (7%) 483 Kg de vidrio (5%) y 150 Kg (2%) de viruta metálica.
Residuos Peligrosos RESPEL: Debido a los diferentes materiales y procesos que se desarrollan en la institución, de ha identificado la generación de diversos Residuos Peligrosos, es decir aquellos que por sus características físicas, químicas o biológicas, representan un peligro potencial para la salud de las personas, los animales o los ecosistemas. Por tal razón, desde Gestión Ambiental se ha formulado y actualizado el Pan de Gestión integral de residuos Peligrosos con el que se busca darle un manejo seguro a estos elementos para evitar la contaminación ambiental.
Estos RESPEL son gestionados con diferentes actores que cumplen con los criterios establecidos por la legislación vigente para transportar, gestionar y darles disposición final. Actualmente la ETITC cuenta con el contrato 180-2022 con el proveedor PROSARC SAS con quienes se han gestionado algunos de los RESPEL, así mismo, hace entrega de los RAEES (residuos de aparatos eléctricos y electrónicos) al programa posconsumo Click on Green.</t>
  </si>
  <si>
    <t xml:space="preserve">PE-25- Diseño e Implementación de espacios de “Concepto verde” que mejoren la vida académica en las sedes de la ETITC.
</t>
  </si>
  <si>
    <t>(ME 61.1) Porcentaje de elaboración del programa de mantenimiento e intervención de los espacios verdes verticales y horizontales</t>
  </si>
  <si>
    <t>%ELAB.PRO</t>
  </si>
  <si>
    <t>Porcentaje de elaboración del programa de mantenimiento e intervención de los espacios verdes verticales y horizontales</t>
  </si>
  <si>
    <t>Acorde al diseño paisajístico de la ETITC, se han realizado las intervenciones durante el 4° trimestre. 
Se realizo el levantamiento del diseño vivero (del 5 al 9 de diciembre)</t>
  </si>
  <si>
    <t>(ME 61.2) Porcentaje de ejecución del programa de mantenimiento e intervención de los espacios verdes verticales y horizontales</t>
  </si>
  <si>
    <t>%EJEC.</t>
  </si>
  <si>
    <t xml:space="preserve">PE-26- Actualización de la infraestructura física, cumpliendo normativas aplicables y generando espacios adecuados para el desarrollo de actividades académicas y de bienestar en un el marco  de la sostenibilidad
</t>
  </si>
  <si>
    <t>ME-62- Adelantar el 50% del reforzamiento estructural de la sede principal.</t>
  </si>
  <si>
    <t>(ME 62)  Porcentaje del reforzamiento estructural obtenido</t>
  </si>
  <si>
    <t>%REF.ALC</t>
  </si>
  <si>
    <t>Porcentaje del reforzamiento estructural obtenido</t>
  </si>
  <si>
    <t>Se han realizado las siguientes actividades: 
Actualización y elaboración de estudios técnicos arquitectónicos, estructurales, hidrosanitarios, eléctricos, voz y datos, CCTV, presupuesto, programación de obra entre otros necesarios para la obtención de la licencia de construcción en modalidad de reforzamiento estructural y la ejecución de la obra de reforzamiento estructural de los bloques estructurales 1, 2, 3 y 6 de la instalación Central de la ETITC. 
Obtención de la licencia de construcción en modalidad de reforzamiento estructural con el acto administrativo No. 11001-1-22-2614 con fecha de expedición 4 de agosto de 2022 y fecha de ejecutoría 22 de agosto de 2022.
Adición al contrato 225-2020 por $2.582.480.000,00 para asegurar los recursos necesarios para la ejecución de la obra de reforzamiento del bloque estructural 1.
Elaboración de los pliegos de contratación de la obra de reforzamiento del bloque estructural 1 y la interventoría de obra por parte de la Gerencia Integral del proyecto.
Elaboración de los estudios previos para la Gerencia Integral para la ejecución de la obra de reforzamiento estructural del bloque estructural 2, atención de imprevistos de la obra de reforzamiento de los bloques 1 y 2, y adquisición de dotación de mobiliario. CDP No. 34522 del 13 de diciembre de 2022.</t>
  </si>
  <si>
    <t>ME-63- Construir espacios adecuados para la ubicación del gimnasio y áreas para desarrollo de actividades de bienestar estudiantil. (Administrativos y docentes)</t>
  </si>
  <si>
    <t>(ME 63) Número de espacios intervenidos para el desarrollo de actividades de bienestar.</t>
  </si>
  <si>
    <t>%ESP.INT</t>
  </si>
  <si>
    <t>En el marco de la intervención de bienestar universitario se han realizado las siguientes intervenciones:
Mantenimiento de cocinas Banco de Alimentos
Mantenimiento pisos de gimnasio
Instalaciones administrativas
Adecuación de espacio CREA
Adecuación del rincón del maestro.
Se esta realizando mantenimiento a espacios deportivos (avance del 80)</t>
  </si>
  <si>
    <t>ME-64
Contar con un sistema de control de acceso para la sede principal</t>
  </si>
  <si>
    <t>(ME 64) Porcentaje efectivo de la implementación del sistema de control en las 3 porterías de la sede central</t>
  </si>
  <si>
    <t>%IMP.SIST</t>
  </si>
  <si>
    <t>Porcentaje efectivo de la implementación del sistema de control en las 3 porterías de la sede central</t>
  </si>
  <si>
    <t>Referente al proyecto Sistema de Control de Accesibilidad (CTO 217-2020).
Se entregaron 30 dispositivos TOIOTEM, de los cuales 6 se instalaron en la portería calle 13, dos están instalados movibles en el momento en la portería calle 15. por parte del proveedor, espera que la Escuela termine situaciones de adecuación de redes de datos para poder instalar dos en la portería de la carrera 17.
El resto de dispositivos (8), se designaron para talleres y laboratorios para un proyecto complementario. Adicionalmente se están haciendo adecuaciones de redes y datos.
El programa se encuentra en funcionamiento, desde la vigencia 2021, las bases de datos se actualizan constantemente y se sacan reportes de ingresos y salidas cada mes.
En el marco del proyecto (Cto-359 de 2021), el contratista entrego el diseño de la señalización, se recibió los respectivos suministros. Se realizó la instalación de la señalización. Dicho contrato finalizo el 8 de octubre</t>
  </si>
  <si>
    <t>ME-65- Adecuación completa de la sede de la calle 18.</t>
  </si>
  <si>
    <t>(ME 65) Porcentaje de adecuación alcanzado</t>
  </si>
  <si>
    <t>%ADC.ALC</t>
  </si>
  <si>
    <t>Se finalizo el Cto 360 de 2021.
Se realizo mantenimiento de cubiertas. 
Cambio de cielo raso  (oct-nov)</t>
  </si>
  <si>
    <t>ME-66- Adaptación progresiva de la planta física para implementar la normativa de movilidad reducida.</t>
  </si>
  <si>
    <t>(ME 66. 1) Porcentaje de gestión para la implementación de la normatividad de movilidad reducida</t>
  </si>
  <si>
    <t>%GEST.ALC</t>
  </si>
  <si>
    <t>Porcentaje de gestión para la implementación de la normatividad de movilidad reducida</t>
  </si>
  <si>
    <t>A la fecha aún se continua la evaluación del proceso CMA-006-2022</t>
  </si>
  <si>
    <t>(66.2) Porcentaje de ejecución de la intervenciones necesarias</t>
  </si>
  <si>
    <t>%ALCAN</t>
  </si>
  <si>
    <t>Porcentaje de ejecución de la intervenciones necesarias</t>
  </si>
  <si>
    <t>La cabina fe recibida por medio del Cto 359 de 2022 en el mes de julio ($5.831.000)</t>
  </si>
  <si>
    <t>ME-67- Optimización de la oferta de parqueaderos en la sede central.</t>
  </si>
  <si>
    <t>(ME 67) Porcentaje intervenidos del área destinada a parqueaderos</t>
  </si>
  <si>
    <t>%INTERV.A</t>
  </si>
  <si>
    <t>Porcentaje intervenidos del área destinada a parqueaderos</t>
  </si>
  <si>
    <t>Se adjudicó el Cto 291, el cual tiene como finalidad el mantenimiento y adecuación de los parqueaderos tanto de motos como de carros. (inicio 13.12.2022, finaliza 13.04.2022)</t>
  </si>
  <si>
    <t>ME -68 - Gestionar las Dotaciones de las instalaciones y sede principal para  la permanencia y aumento de la oferta.</t>
  </si>
  <si>
    <t>(ME 68) Porcentaje de las dotaciones nueva instaladas y mantenimiento de las dotaciones existentes</t>
  </si>
  <si>
    <t>%DOT.INST</t>
  </si>
  <si>
    <t>Se realiza proceso el informe técnico de bajas principalmente para la Sede calle 18 y posteriormente para la sede cl 13.
Se han instalado divisiones de oficina, sillas (6).
Se realizo el mantenimiento de archivadores y escritorios.</t>
  </si>
  <si>
    <t xml:space="preserve">VICERRECTORÍA ACADÉMICA </t>
  </si>
  <si>
    <t xml:space="preserve">PE-27-   Diseñar y ofertar nuevos programas de pregrado con alta pertinencia regional rural
</t>
  </si>
  <si>
    <t>ME-69- Estructurar y gestionar el registro de Pregrado en Ingeniería Agrícola por ciclos.</t>
  </si>
  <si>
    <t>(ME 69) Porcentaje Registro del pregrado en Ingeniería Agrícola por ciclos alcanzado</t>
  </si>
  <si>
    <t>%AVCE</t>
  </si>
  <si>
    <t>A la fecha se cuenta con los estudios previos para realizar una actualización a los documentos maestros (20000000 MTE)
el Contrato dará comienzo durante la vigencia 2023.</t>
  </si>
  <si>
    <t>(ME 70) Porcentaje Registro del pregrado en Ingeniería Ambiental por ciclos alcanzado</t>
  </si>
  <si>
    <t>%AVAN.R3</t>
  </si>
  <si>
    <t>Se con el Contrato 275 de 2022. Fecha de ejecución del 20 de oct - 2022 hasta el 1 may- 2023.
OBJETO DEL CONTRATO: PRESTACIÓN DE SERVICIOS PARA ELABORACIÓN DEL ANEXO TÉCNICO, PROYECTO EDUCATIVO DEL PROGRAMA DE PREGRADO Y DOCUMENTOS ANEXOS REQUERIDOS PARA LA SOLICITUD DE REGISTRO CALIFICADO DE UN PROGRAMA DEEDUCACIÓN SUPERIOR A NIVEL PREGRADO RELACIONADA CON EL ÁREA DE INGENIERÍA AMBIENTAL POR CICLOS PROPEDÉUTICOS, MODALIDAD DISTANCIA
El contrato se desarrollara en 5 fases con 8 entregables, este tendrá un valor de 50.000.000 MTE.
En el siguiente link se pueden evidenciar los documentos de gestión ore contractual del proceso (estudios de mercado, propuesta técnica Oscar Ruiz entre otros).
https://itceduco-my.sharepoint.com/:f:/g/personal/procesos_itc_edu_co/EnTAeH8EBLlEpq4wl8cHdlIBvw-RFZ9vl9ywvjFNZUeGzA?e=auktDX</t>
  </si>
  <si>
    <t>(ME 71) Porcentaje Registro del pregrado en Ingeniería de energías por ciclos alcanzado</t>
  </si>
  <si>
    <t>%AVCE%</t>
  </si>
  <si>
    <t>NO</t>
  </si>
  <si>
    <t>% Cumplido 1º Trimestre</t>
  </si>
  <si>
    <t>ENE - MARZ(2023)</t>
  </si>
  <si>
    <t>REPORTE DE SEGUIMIENTO POR INDICADORES 2023</t>
  </si>
  <si>
    <t>Esta actividad aún no ha comenzado</t>
  </si>
  <si>
    <t>Análisis ENE - MAR (2023)</t>
  </si>
  <si>
    <t xml:space="preserve">CRONOGRAMA DE ACREDITACIÓN INSTITUCIONAL 
FASE 2. 1 *Se han realizado 4 talleres con los lideres de factor, durante el mes de marzo (taller de evidencias y taller de juicios). Estos ejercicios de realizan con el objetivo de de apropiar, diseñar e implementar el modelo de autoevaluación institucional.
FASE 1.1*Se han realizado ejercicios de análisis con las áreas de egresados y Docencia PES con el objetivo de dearrollar instrumentos que permitan ver y medir el impacto de la ETITC en los procesos de formación académica de los estudiantes y egresados.
FASE 3, 4 Y 5 *Se estructuro el cronograma para el desarrollo de la técnica evidencias de gestión, se designaron responsables.  
</t>
  </si>
  <si>
    <t xml:space="preserve">CRONOGRAMA DE ACREDITACIÓN INSTITUCIONAL 
FASE 1. 1 *Valor agregado: Con miras a consolidar el documento condiciones institucionales, se estructuro la estrategia para determinar el valor agregado institucional, misma que se encuentra en proceso de desarrollo (80%).  
* El 22 de febrero se solicito iniciar un diagnóstico de resultados de aprendizaje; este ejercicio fue desarrollado el 27 de marzo con la Vicerrectoría Académica y Rectoría.
FASE 1.1 *Responsabilidad social:  Con miras a consolidar el documento condiciones institucionales, se estructuran entrevistas y solicitudes de información (80%). </t>
  </si>
  <si>
    <t>La certificación está vigente por medio del Cto 219-2022, este está vigente hasta el 30 de diciembre de 2023</t>
  </si>
  <si>
    <t xml:space="preserve">Se han desarrollado 7 reuniones en las cuales se habla acerca de los recursos para el desarrollo de los Proyectos integradores, articulados al PEP y el PEI </t>
  </si>
  <si>
    <t xml:space="preserve">El Cto 248- 2023 se encuentra vigente hasta el 30 de noviembre de 2023. </t>
  </si>
  <si>
    <t xml:space="preserve">Esta actividad tendrá lugar durante el 4ª trimestre de la vigencia </t>
  </si>
  <si>
    <t xml:space="preserve">Se encuentra vigente el Cto - 225 de 2022, mediante el cual se adquirieron 50 licencias vigentes hasta el 31 de agosto de 2023. </t>
  </si>
  <si>
    <t>Esta actividad queda pendiente para la 2ª trimestre. (3 al 5 de mayo)</t>
  </si>
  <si>
    <t xml:space="preserve">F. Sistemas: Esta actividad aún no se ha desarrollado 
F. P. Industriales: Esta actividad se desarrollará durante el 2 trimestre de la vigencia. La resolución de pago se evidencia aprobada del 11 de mayo de 2022 
Se desarrolla una fase de estudio de mercado (actualización de cotizaciones)
</t>
  </si>
  <si>
    <t>Se Realizo la respectiva socialización con egresados para su aprticipación en el Ethical Halkin Day. Se contó con la participación de un egresado como aminador del evento 
F. P. Industriales: Desde la Facultad se ha invitado a la comunidad de egresados a actividades institucionales.</t>
  </si>
  <si>
    <t xml:space="preserve">El Cto 300 de 22 dio Inicio 22 de diciembre de 2022 – Finaliza 21 de julio de 2023 ($20.000.000)
Se surtió la 1º fase del proceso contractual, danos como resultado los siguientes productos: 
-Entregable de revisión ajuste completitud de los 3 estudios de prefactibilidad del programa. 
-3 perfiles de formación 
-Planes de estudio. 
Avance del 20%
</t>
  </si>
  <si>
    <t>A partir de los archivos actualizados se realizo un diagnóstico de documentos a priorizar para su digitalización.</t>
  </si>
  <si>
    <t>A.G</t>
  </si>
  <si>
    <t>A.P</t>
  </si>
  <si>
    <t xml:space="preserve">La política institucional "Enseñanza de una segunda lengua" fue elaborada por la Vicerrectoría Académica. Fue presentada ante el Consejo Académico el martes 11 de abril, como resultado fue necesario realizar ajustes. Se proyecta ser presentada ante el Consejo Académico el miércoles 19 de abril.   
De los 15 programas de pregrado, 12 tienen 7 niveles de inglés como asignaturas obligatorias y 3 lo tienen como eléctivas obligatorias (Mecatronica en sus diferentes nivemes de formación). </t>
  </si>
  <si>
    <t xml:space="preserve">Desarrollar la Parrilla de contenido acorde a las estrategias de posicionamiento identificadas </t>
  </si>
  <si>
    <t>Desde el área de Comunicaciones se estructura la parrilla de contenido v. 2023 articulada a las 7 estrategias identificadas y desarrolladas durante la v. 2022; en este sentido se alinean las estrategias con las necesidades institucionales.
ESTRATEGIAS: 
1. Creación de plan de marketing digital que desglose parrilla de contenidos, objetivos, buyer persona, estrategias y buenas prácticas digitales.
2. Aumentar la creación de videos y piezas audiovisuales en relación con las piezas gráficas. Implementación de nueva plataforma: Tiktok.
3. Posicionar a la ETITC como institución de Educación Superior Pública en Bogotá. (Mejor opción, mejor formación)
4. Generar buenos hábitos y amor por el medio ambiente y la sostenibilidad. (ETITC Ambiental).
5. Incentivar la comunicación interna y externa de la comunidad educativa, administrativos y docentes, reforzando su rol por medio de la participación.
6. Educar a la comunidad educativa desde la prevención.
7. Generar sentido de pertenencia dentro de la comunidad educativa mientras se divulgan las actividades de cada área. (La ETITC soy yo).
Para la vigencia 2023 se ha idetificado una nueva estrategia la cual se denomina:
8. Free Press (medios ganado). Esta estrategia busca impactar la comunidad institucional, haciendo uso de esta herramienta como  herramientas potente y eficaz, para difución de información clave en torno a la ETITC, de manera que los grupos de valor y público en general esté al tanto de las novedades y noticias de la institución.</t>
  </si>
  <si>
    <t>El Sistema de Acompañamiento de Desarrollo al Egresado, es un proyecto que tedrà lugar en el marco del Cto 324 de 2022; sin embargo, este no ha comenzado su ejecuciòn toda vez que el área no cuenta con el profesional que tendra dentro de sus funciones el desarrollo de este Contrato.</t>
  </si>
  <si>
    <t xml:space="preserve">A través del Cto 025 de 2023 se busca garantizar la disponibilidad del servicio en los talleres adecuados con conecxión remota durante las vigencias anteriores, para ello se realizan actividades de Seguimiento y monitoreo permanente. </t>
  </si>
  <si>
    <t xml:space="preserve">SI </t>
  </si>
  <si>
    <t xml:space="preserve">Se encuentra pendiente la contratación del profesional (Cto-198 de 2023), que dará apoyo y soporte a la implementación del PETI en el marco de la política Gobierno Digital.  </t>
  </si>
  <si>
    <t xml:space="preserve">NO </t>
  </si>
  <si>
    <t>Se encuentra pendiente la contratación del profesional (Cto-198 de 2023), que dará apoyo y soporte a la implementación del PETI en el marco de la política Gobierno Digital.  
Por otra parte, la medición IDI, se desarrollara durante el 2° trimestre de la vigencia.</t>
  </si>
  <si>
    <t>Se han realizado las siguientes actividades: 
Actualización y elaboración de estudios técnicos arquitectónicos, estructurales, hidrosanitarios, eléctricos, voz y datos, CCTV, presupuesto, programación de obra entre otros necesarios para la obtención de la licencia de construcción en modalidad de reforzamiento estructural y la ejecución de la obra de reforzamiento estructural de los bloques estructurales 1, 2, 3 y 6 de la instalación Central de la ETITC. 
Obtención de la licencia de construcción en modalidad de reforzamiento estructural con el acto administrativo No. 11001-1-22-2614 con fecha de expedición 4 de agosto de 2022 y fecha de ejecutoría 22 de agosto de 2022.</t>
  </si>
  <si>
    <t>Durante el 1° trimestre de la vigencia se ha realizado la actualziación de los Syllabus con componente de Competencias y resultados de aprendizaje de programa en un 80%, esta actividad se realiza con docentes y coordinadores de área.  
La actualización de los Syllabus corresponde especificamente en adición de los campos: Competencias de programa a las que se tributa (CP), Resultados de aprendizaje del programa a los que se tributa (RAP), Resutados de aprendizaje de la asignatura (RAC), Criterios, estrategias instrumentos para  evaluar los resultados de aprendizaje.
421 Syllabus.   
Se han cambiado las versiones del formato de Syllabus de la siguiente manera: 
Versión 3: noviembre 18 de 2019. 
Versión 4: julio de 2022</t>
  </si>
  <si>
    <t>Se cuenta con documento "Requisitos técnicos para la elaboración y diseño del espacio modular", esto con el fin de conseguir la respectiva licencia de construcción y/o aprobación del MINCultura.
La estrategia para consecución de un nuevo predio se centró en el acompañamiento técnico en un trabajo interinstitucional mediante el Convenio Interadministrativo Tripartito No. 2887, suscrito entre la ETITC, la Secretaría de Educación Distrital y el Fondo Local de Desarrollo de la Localidad de Kennedy, para la culminación y entrega de las nuevas edificaciones de la Sede El Tintal, el cual se materializó en dos nuevas edificaciones con espacios apropiados para el funcionamiento de actividades académicas, culturales y administrativas. 
La gestión también incluye actuaciones ante entidades del orden distrital y nacional para conseguir recursos que permitan el desarrollo de un nuevo edificio de aulas, tal como se encuentra previsto en el proyecto original de la Sede. 
El 12 de octubre de 2022 se realizó la entrega temporal, real y material a la ETITC del edificio de aulas y el edificio del auditorio de las instalaciones en la Localidad de Kennedy-El Tintal, por parte del Departamento Administrativo de la Defensoría del Espacio Público-DADEP.
Cuenta con 17.003,12 m2 de terreno y 6.019,96 m2 de construcción
Una primera edificación para el funcionamiento de la biblioteca, laboratorios, salas de sistemas, aulas, salas de profesores y oficinas administrativas, y un sótano de parqueaderos para motos y automóviles. 
Otra edificación para el funcionamiento de un auditorio con capacidad para trescientas (300) personas, en el que se pueden realizar actividades académicas y culturales.
Además de la gestión de recursos para la dotación de dichas edificaciones con un presupuesto aproximado de $5.600 millones de pesos. 
Nùmero de Comodato
solicitar número de Cto comodato infr. 459 de 2022 de 6 de octubre del 2022.
Solicitar número de Cto de dotación: 279 de 2019 entrega de modulares (mayo). Entrega de moviliario, en el edificio nuevo, (20.06.2022). 
Comunicaciones realizadas al MEN en las cuales se muestra las necesidades de la ETITC (Comunicación # de radicado).</t>
  </si>
  <si>
    <t xml:space="preserve">A través del Otrosí modificativo número 01, el 13 de febrero de 2023, la alcaldía local de Kennedy, hizo entrega de dotaciones a la Sede Tintal (equipos, mobiliario) por un valor de $4.432.902.558. Se encuentra adecuados y en funcionamiento 9 laboratorios, 7 aulas de clase (para un total de 24 aulas adecuadas), una biblioteca y un auditorio.  
</t>
  </si>
  <si>
    <t xml:space="preserve">Desde la Vicerrectoría Administrativo y Financiero se afirma que, las condiciones institucionales han cambiado, toda vez que la política de gratuidad cobija a más de 95% de los estudiantes, por ende, no se justifica desarrollar un sistema completo para impactar menos del 5% de los estudiantes.
Teniendo en cuenta diagnósticos realizados se determinó que el sistema académico-administrativo por sistema de créditos académicos se ejecuta conforme a las necesidades institucionales; por lo tanto, no ha sido necesario ser modificado. 
</t>
  </si>
  <si>
    <t>AVENCE DE GESTIÓN</t>
  </si>
  <si>
    <t>AVANCE DE PRODUCTO</t>
  </si>
  <si>
    <t xml:space="preserve">Los estudios previos se encuentran elaborados en su parte técnica por el área de planta física “ELABORACIÓN DE ESTUDIOS Y DISEÑOS TÉCNICOS JUNTO CON LA GESTIÓN Y TRÁMITES PARA OBTENCIÓN DE LICENCIAS DE CONSTRUCCIÓN DE CUALQUIERA DE SUS MODALIDADES, PERMISOS Y APROBACIONES NECESARIOS PARA LA CONSTRUCCIÓN DE DOS SOLUCIONES MODULARES EN LA SEDE CENTRAL DE LA ESCUELA TECNOLÓGICA INSTITUTO TÉCNICO CENTRAL”. la solicitud del CDP de 7 de marzo; paso siguiente se enviaron a la Vicerrectoría Administrativa y Financiera para los ajustes necesarios.
Se cuenta con el CDP 8723 de 7 marzo por un valor de $180.050.000. 
Por otra parte en función de las adecuaciones para el desarrollo de actividades de B.U., se apoyó en el desarrollo del proyecto “Familia lactante”, aprobado por la Vicerrectoría Administrativa y Financiera. Se adecuo el espacio ubicado en el bloque A-B, instalando 2 poltronas para madres en estado lactante, un mesón y una nevera (20 de febrero de 2023).
Se atienden las recomendaciones resultantes de la visita de la Secretaria de Salud Distrital (15 de abril de 2023)   </t>
  </si>
  <si>
    <t>La medición del Índice de Desempeño Institucional vigencia 2022, se realizará durante el 2° trimestre de la vigencia 2023.</t>
  </si>
  <si>
    <t xml:space="preserve">Desde la Oficina Asesora de Planeación se han desarrollado las siguientes actividades:
Creación teórica de los 11 modulos con sus respectivos contenidos: Estudiantes, egresados, docentes, Administrativos, Movilidad e internacionalización, Investigación, Extensión, IBTI, Talleres y laboratorios, Recursos Físicos y Recursos Tecnologicos. 
12. 03. 2023. Solicitud de aportes, revisión y ajustes por parte de líderes de áreas y procesos.  </t>
  </si>
  <si>
    <t xml:space="preserve">El pasado 7 de enero desde la Rectoría se solicito  a un externo calificado una propuesta para la "Prestación de servicios en el acompañamiento en la estructuración organizacional, de las plantas Docente Bachillerato, Docentes de Educación Superior y la actualización del estudio técnico de cargas laborales para determinar los requerimientos reales de la planta administrativa con miras de una modificación de la planta  de personal Administrativa y/o creación de la Planta temporal.  
(9.02.2023) 1° Propuesta técnica y financiera Universidad Nacional. Dicha propuesta asciende a $619.051.263.
</t>
  </si>
  <si>
    <t xml:space="preserve">Revisar con David. </t>
  </si>
  <si>
    <r>
      <t xml:space="preserve">La medición del índice de Clima Laboral es realizado cada 2 años. Para la vigencia 2021 dicho ejercicio dio como resultado un 8.3/10, sobrepasando en un 0.8 puntos porcentuales la meta para la vigencia (7.5).
La lectura vigencia 2023 se proyecta para el mes de septiembre.   
Según el  Programa de Bienestar Laboral, se han desarrollado las siguientes actividades:
</t>
    </r>
    <r>
      <rPr>
        <b/>
        <sz val="12"/>
        <color theme="1"/>
        <rFont val="Calibri Light"/>
        <family val="2"/>
        <scheme val="major"/>
      </rPr>
      <t xml:space="preserve">1. Caminatas: </t>
    </r>
    <r>
      <rPr>
        <sz val="12"/>
        <color theme="1"/>
        <rFont val="Calibri Light"/>
        <family val="2"/>
        <scheme val="major"/>
      </rPr>
      <t xml:space="preserve">Se han realizado 2, con la participación de 36 personas entre administrativos, estudiantes, PES y IBITI.
</t>
    </r>
    <r>
      <rPr>
        <b/>
        <sz val="12"/>
        <color theme="1"/>
        <rFont val="Calibri Light"/>
        <family val="2"/>
        <scheme val="major"/>
      </rPr>
      <t xml:space="preserve">2. Baby shower: </t>
    </r>
    <r>
      <rPr>
        <sz val="12"/>
        <color theme="1"/>
        <rFont val="Calibri Light"/>
        <family val="2"/>
        <scheme val="major"/>
      </rPr>
      <t xml:space="preserve">Se han realizado 2, con la participación de 70 personas aproximadamente.
</t>
    </r>
    <r>
      <rPr>
        <b/>
        <sz val="12"/>
        <color theme="1"/>
        <rFont val="Calibri Light"/>
        <family val="2"/>
        <scheme val="major"/>
      </rPr>
      <t xml:space="preserve">3. Conmemoración día Internacional de la Mujer: </t>
    </r>
    <r>
      <rPr>
        <sz val="12"/>
        <color theme="1"/>
        <rFont val="Calibri Light"/>
        <family val="2"/>
        <scheme val="major"/>
      </rPr>
      <t xml:space="preserve">Se contó la participación de aproximadamente 450 personas.
</t>
    </r>
    <r>
      <rPr>
        <b/>
        <sz val="12"/>
        <color theme="1"/>
        <rFont val="Calibri Light"/>
        <family val="2"/>
        <scheme val="major"/>
      </rPr>
      <t xml:space="preserve">4. Día de San José: </t>
    </r>
    <r>
      <rPr>
        <sz val="12"/>
        <color theme="1"/>
        <rFont val="Calibri Light"/>
        <family val="2"/>
        <scheme val="major"/>
      </rPr>
      <t xml:space="preserve">Se envío correo electrónico a todo el personal de la ETITC.
</t>
    </r>
    <r>
      <rPr>
        <b/>
        <sz val="12"/>
        <color theme="1"/>
        <rFont val="Calibri Light"/>
        <family val="2"/>
        <scheme val="major"/>
      </rPr>
      <t xml:space="preserve">5. Eucaristías: </t>
    </r>
    <r>
      <rPr>
        <sz val="12"/>
        <color theme="1"/>
        <rFont val="Calibri Light"/>
        <family val="2"/>
        <scheme val="major"/>
      </rPr>
      <t xml:space="preserve">Se realizó 1 en el marco del inicio de cuaresma.
</t>
    </r>
    <r>
      <rPr>
        <b/>
        <sz val="12"/>
        <color theme="1"/>
        <rFont val="Calibri Light"/>
        <family val="2"/>
        <scheme val="major"/>
      </rPr>
      <t>6. Manifestaciones de solidaridad y condolencia:</t>
    </r>
    <r>
      <rPr>
        <sz val="12"/>
        <color theme="1"/>
        <rFont val="Calibri Light"/>
        <family val="2"/>
        <scheme val="major"/>
      </rPr>
      <t xml:space="preserve">
En la actual vigencia se ha acompañado a 5 funcionarios quienes han perdido familiares en primer grado de consanguinidad.
</t>
    </r>
    <r>
      <rPr>
        <b/>
        <sz val="12"/>
        <color theme="1"/>
        <rFont val="Calibri Light"/>
        <family val="2"/>
        <scheme val="major"/>
      </rPr>
      <t xml:space="preserve">7. Cumpleaños: </t>
    </r>
    <r>
      <rPr>
        <sz val="12"/>
        <color theme="1"/>
        <rFont val="Calibri Light"/>
        <family val="2"/>
        <scheme val="major"/>
      </rPr>
      <t xml:space="preserve">A través de un mensaje enviado por correo electrónico se ha saludado al personal de la ETITC que ha cumplido años.
En los habladores ubicados en Sala de profesores IBTI, PES, Oficina de Talento Humano se publica el listado mensual de cumpleaños.
</t>
    </r>
    <r>
      <rPr>
        <b/>
        <sz val="12"/>
        <color theme="1"/>
        <rFont val="Calibri Light"/>
        <family val="2"/>
        <scheme val="major"/>
      </rPr>
      <t xml:space="preserve">8. Plan de Bienestar Laboral e Incentivos: </t>
    </r>
    <r>
      <rPr>
        <sz val="12"/>
        <color theme="1"/>
        <rFont val="Calibri Light"/>
        <family val="2"/>
        <scheme val="major"/>
      </rPr>
      <t xml:space="preserve">Se estructuró el plan de bienestar laboral para el presente año, de acuerdo con los lineamientos establecidos desde la Función Pública, se encuentra publicada en la página institucional.
</t>
    </r>
    <r>
      <rPr>
        <b/>
        <sz val="12"/>
        <color theme="1"/>
        <rFont val="Calibri Light"/>
        <family val="2"/>
        <scheme val="major"/>
      </rPr>
      <t xml:space="preserve">9. Código de Integridad: </t>
    </r>
    <r>
      <rPr>
        <sz val="12"/>
        <color theme="1"/>
        <rFont val="Calibri Light"/>
        <family val="2"/>
        <scheme val="major"/>
      </rPr>
      <t xml:space="preserve">Se diseñó una metodología de concurso con el fin de fortalecer la apropiación de los valores. En el mes de abril se llevará a cabo la socialización y se dará inicio en mayo. 
</t>
    </r>
    <r>
      <rPr>
        <b/>
        <sz val="12"/>
        <color theme="1"/>
        <rFont val="Calibri Light"/>
        <family val="2"/>
        <scheme val="major"/>
      </rPr>
      <t xml:space="preserve">10. Convenios: </t>
    </r>
    <r>
      <rPr>
        <sz val="12"/>
        <color theme="1"/>
        <rFont val="Calibri Light"/>
        <family val="2"/>
        <scheme val="major"/>
      </rPr>
      <t xml:space="preserve">Se renovó el convenio con el colegio Menorah, con el objetivo de contar con apoyo de estudiantes de grado once practicantes de auxiliar administrativo.  Contamos con 11.
Selección y Vinculación
Seguimiento al plan de acción
 I trimestre 2023
1. Procesos
A la fecha se han suplido 9 vacantes de la planta de personal.
Publicaciones vacantes portal web institucional.
</t>
    </r>
  </si>
  <si>
    <t>El 3 de marzo de 2023 la CNSC reitero la información reportada al 15 de diciembre de 2022: 
se le informa a la ESCUELA TECNOLOGICA INSTITUTO TECNICO CENTRAL que está presupuestado culminar la etapa de planeación del próximo proceso de Selección de orden nacional, en el segundo semestre del presente año (2023), teniendo en cuenta que como se le menciono en el oficio con radicado de salida 2022RS120298, que en este momento nos encontramos en contacto con otros entes del nivel Nacional, con el fin adicionar la cantidad de vacantes necesarias para darle viabilidad al Proceso de Selección.</t>
  </si>
  <si>
    <t>Desde la Vicerrectoría Académica se solicitó a un tercero acreditado la propuesta para realizar el respectivo concurso, con el objetivo "Prestar los servicios de acompañamiento para la implementación y desarrollo del "Concurso Profesonal 2023 para proveer ocho (8) cargos docentes en dedicación de tiempo completo y veintiuno (21) cargos docentes en dedicación de medio tiempo en los Programas de Educación Superior de la Escuela Tecnológica Instituto Técnico Central."
Se recibieron 2 propuestas 
28/03/2023 Universidad de Pamplona (descartada, por no cumplir con las necesidades de la ETITC)  
17/04/2023 UNA por un valor por 282.500.00. Se revisa su viabilidad.</t>
  </si>
  <si>
    <t>El documento "Plan de Desarrollo Profesoral 2023 - 2026" se encuentra elaborado en un 50% ; este integra la siguiente estructura:
*Política de desarrollo docente
*componente conceptuales del plan de formación 
*Diagnóstico institucional 
*Metodologia de implementación del PDP.
La finalización de elaboración se proyecta durante el 3° trimestre de la vigencia.</t>
  </si>
  <si>
    <t xml:space="preserve">Durante el 1° trimestre de la vigencia 2023 se realizo una encuesta para determinar las necesidades y expectativas de los docentes en los diferentes ámbitos laborales (Dimensiones estructuradas por el área Bienestar laboral: Bienestar psicosocial, efectos colaterales). Se proyecta llevar la encuesta al Comité de coordinación del IBTI para su ajuste, posterior estructuración de las actividades a desarrollar para la vigencia 2023 .
Se realizó una charla de neuroeducación, realizada por el área de bienestar Universitario.  
</t>
  </si>
  <si>
    <t xml:space="preserve">Para la vigencia 2023 se desarrollan los siguietes proyectos TICS:
*Plan de licenciamiento: Renovación software
*Plan de actualización de infraestructura tecnologica: Dotación de las salas de sistemas, renovación de los equipos de cómputo, implementación del ipv 6
*Plan de soporte y mantenimiento: Adecuación y soporte de la inf. Tecnológica (prestaciones de servicio, soporte de mesa de ayuda, mantenimiento de impresoras, portal web, data center, screem)
</t>
  </si>
  <si>
    <t xml:space="preserve">Se cuenta con el documento “Manual para la implementación de la política de comunicaciones”, mediante el cual se busca definir las directrices para la materialización de la política de comunicaciones institucional, el documento integra 3 ejes: 1.Lo interno. 2. Lo externo, 3. Institucional. El documento será expuesto el el CIGD para su aprobación.
PARRILA COTENIDO: 
La estrategia para la elaboración de la parrilla de contenido: Creación de la matriz “Parrilla de contenido”; se realiza a partir del diligenciamiento del DIE- PC- 06, luego se incluyen las diferentes actividades acordes al cronograma a desarrollar por el área. 
</t>
  </si>
  <si>
    <t xml:space="preserve">Duranrte el 1º trimestre de la vigencia para la implementación del PINAR se han adelantado las siguientes acciones:
El Programa de Gestión Documental (transferencias y actualización de inventarios), se actualizó el inventario institucional que reposa en el archivo central a partir de las transferencias realizadas por las áreas en la vigencia.
(Contratación, Secretaría General, Control Interno, Calidad, Contabilidad y Presupuesto). (100 % de avance).
*Teniendo cuenta la corrección de AGN se ajustaron los requerimientos solicitados a dos series documentales (93% de avance). Se validará su actualización final durante el mes de julio
Elaborar e Implementar el Instructivo de Disposición de Documentos: El instructivo se encuentra elaborado en un 80%
Se proyecta realizar la actualización de formatos de acuerdo al formato emitido por la Of. Calidad (70%)
En términos generales se evidencia un avance de 73%.
</t>
  </si>
  <si>
    <t>En el marco del borrador de la política "Internacionalización y cooperación Nacional e Internacional de la ETITC"; se han desarrollado las actividades concernientes a los ejes estrategicos: 
*Gestión de movilidad académica entrante y saliente. Avance del 23%.
*Gestión de proyectos e iniciativas de cooperación nacional e internaciona (Actividades para la comunidad de apoyo para clases espejo entre otras). Avance del 23%.
Administración de las relaciones interinstitucionales: Actividades de redes y convenios que apoyan la visibilidad nacional e internacional de la ETITC. Avance del 24%.</t>
  </si>
  <si>
    <t xml:space="preserve">Se han realizado actividades de mantenimiento bajo ordenes de trabajo: 
*Reparación de la puerta principal
*Reunión para la Hermetización (Gestión documental)
*Organización del mobiliario existente.
*Retiro de movilirio nuevo (40 pupites, 3 sillas).
</t>
  </si>
  <si>
    <t>A la fecha se ejecuta el Cto 302 de 2022, "REALIZAR LOS ESTUDIOS TÉCNICOS ESTRUCTURALES, ARQUITECTÓNICOS, DE REDES, DE USO Y DE CONTEXTO (ECONÓMICO, SOCIAL, AMBIENTAL, LEGAL, HISTÓRICO) PARA DEFINIR LA VIABILIDAD DE USO DE LOS BIENES INMUEBLES (CASA Y EDIFICIO) DE LA ESCUELA TECNOLÓGICA INSTITUTO TÉCNICO CENTRAL UBICADOS EN LA CALLE 18 NO. 13 - 01 DE LA CIUDAD DE BOGOTÁ."
Producto.
*Levantamiento topografico, arquitectonico, de suelos, de redes y estuctural y doc. tècnico de soporte.
Dicho estudio expresa una posible demolición del eficifio de la estructura.</t>
  </si>
  <si>
    <t xml:space="preserve">Desde el mes de noviembre se presentó para su actualización tanto el Modelo de Gestión de Inmuebles y el Plan de Mantenimiento de la Planta Física 
ante la Vicerrectoría Administrativa y Financiera. 
Teniendo en cuenta que hasta el mes de marzo se consolido el grupo de trabajo que está a cargo de las actividades en el Comodato de Kennedy, se realizan las correcciones y recomendaciones a los documentos mencionados (división del documento, dar claridad de los bienes inmuebles en comodato y actividad a realizar en los mismo).
Se proyecta elaborar sus versiones finales durante la 3° y 4° semana de abril, para posterior presentación ante los espacios de decisión correpondientes </t>
  </si>
  <si>
    <t xml:space="preserve">Se han desarrollado las siguientes actividades en el Comodato de Kennedy -Tintal (febrero y marzo consolidación de equipo) 
*Poda de las zonas verdes 
*Fumigación 
*Mantenimiento de cubiertas
*Instalación de biciparqueaderos.
</t>
  </si>
  <si>
    <t>Desde la vigencia 2021 se cuenta con las especializaciones: Diseño y Gestión de Sistemas y Dispositivos para Internet de las Cosas, Seguridad y Salud en el Trabajo. por ende, el indicador estratégico fue cumplido.</t>
  </si>
  <si>
    <t>Esta Actividad no ha tenido avance durante el 1º trimestre.</t>
  </si>
  <si>
    <t>Estrategias desplegadas para asegurar la articulación y/o integración entre el 
IBTI y los PES de la ETITC</t>
  </si>
  <si>
    <t>IBTI
GITEPS</t>
  </si>
  <si>
    <r>
      <t xml:space="preserve">Una vez conformado el aquipo líder para la vigencia 2023, se socializaron en el Consejo académico las actividades y responsabilidades a desarrollar durante el 2023: 
*Cronograma de actualización (enero 2023- 14 marzo 2024) Su ejecución se pruyecta hasta el 2024.
</t>
    </r>
    <r>
      <rPr>
        <b/>
        <sz val="11"/>
        <color theme="1"/>
        <rFont val="Calibri Light"/>
        <family val="2"/>
        <scheme val="major"/>
      </rPr>
      <t>1. ELABORACIÓN DEL REPORTE INSTITUCIONAL.</t>
    </r>
    <r>
      <rPr>
        <sz val="11"/>
        <color theme="1"/>
        <rFont val="Calibri Light"/>
        <family val="2"/>
        <scheme val="major"/>
      </rPr>
      <t xml:space="preserve"> 
1.1. Elaborar fichas de validación: entrevista a funcionarios, encuesta a estudiantes, encuesta a egresados y encuestas a familias. Se desarrolló la 
Rejilla para la evaluación: Personas externo cualificado para dicha actividad.
 1.2: Validación de instrumentos: Equipo líder (del lunes 6 al 17 de marzo)
1.3: Ajuste de instrumentos: Equipo líder (del lunes 20 al 24 de marzo)
1.4 aplicación de instrumentos. En proceso. 
</t>
    </r>
  </si>
  <si>
    <t xml:space="preserve">(ME 32) % avance del PEI
(ME 32) % avance en la actualización del PEI
</t>
  </si>
  <si>
    <t xml:space="preserve">Durante el 1° trimestre de la vigencia se ha estructurado el proyecto de tu Escuela a mi Escuela: 
Proyecta pre ITC, preparación a estudiantes de 5° de otras instituciones para el ingreso a la ETITC (dicha participación es gratuita).
*Apoya con grupos juveniles que prestan servicio social (grados 9°, 10° y 11°). Se envía la invitación a aspirantes.
Se proyecta desarrollar desde el 22 al de abril al 23 de septiembre de 2023. 
*Revisar la estrategia de mi escuela a mi universidad.
</t>
  </si>
  <si>
    <t>Según los datos registrados en el aplicativo ADVISER, se ha apoyado durante el 1° trimestre de la vigencia, a 2.023 estudiante, equivalentes al 58.62% de total de 3.473 estudiantes matriculados.
Se llevo acabo el proceso de inducción para los estudiantes nuevos que ingresan a primer semestre, de la siguiene forma:
Miercoles 25 de enero 463 estudiantes
Jueves 26 de enero 484 estudiantes
viernes 27 de enero 445 estudiantes 
Lunes 30 de enero  454 estudiantes
Martes 31 de enero 399 estudiantes
Miercoles 1 de febrero inducción especifica jovenes a la u de las cuatro convocatorias
https://itceduco-my.sharepoint.com/personal/psicologia1_itc_edu_co/_layouts/15/onedrive.aspx?id=%2Fpersonal%2Fpsicologia1%5Fitc%5Fedu%5Fco%2FDocuments%2F2023%20BIENESTAR%20febrero%2028%2FINDUCCI%C3%92N%2FINFORME%20DE%20INDUCCI%C3%93N%2FINFORME%20INDUCCI%C3%92N%202023%2D1%20v2%2Edoc%2Epdf&amp;parent=%2Fpersonal%2Fpsicologia1%5Fitc%5Fedu%5Fco%2FDocuments%2F2023%20BIENESTAR%20febrero%2028%2FINDUCCI%C3%92N%2FINFORME%20DE%20INDUCCI%C3%93N&amp;ga=1</t>
  </si>
  <si>
    <t xml:space="preserve">comienzo, se esta a la espera de la aprobación presupuedstal para proceso de contratación.
Por otra parte, según los datos registrados en el aplicativo ADVISER, se evidencia registro de un 100% de los 3.473 estudiantes matriculados para la vigencia 2023.
El aplicativo realiza una clasificación dependiendo de la criticidad y/o riesgo de cada una de las preguntas de la caracterización de estudiantes, de esta manera desde el área de Bienestar universitario se estructuran las estrategias de impacto para la comunidad ETITC.  
</t>
  </si>
  <si>
    <t xml:space="preserve">Se proyecta durante el próximo Consejo Académico presentar las electivas Deportes y Artes por el decano de la facultad de sistemas. 
La Catedra ETITC se ha desarrollado de la siguiente manera: 
1° conferencia 7 marzo. El evento contó con la participación el Hno. Ariosto Ardila Silva como conferencista. Tema central: Conformación del proyecto y Tramite de la homologación de la Catedra ETITC con la Asignatura humanidades (participación de 260 estudiantes de las sedes Tintal y Centro)
2° Conferencia 17 de abril: conferencista Guillermo Rudas. Tema: cambio climático y conservación de la biodiversidad: retos para Colombia desde una perspectiva económica. (participación de 530 estudiantes de las sedes Tintal y Centro)
</t>
  </si>
  <si>
    <t>El área de Binestar Universitario se encuentra realizando los porcesos contractuales necesarios para dar continuidad al Proyecto CREA</t>
  </si>
  <si>
    <t>*Respecrto de la Creación Laboratorio Inteligente en Ciencia, Tecnología, Innovación y Emprendimiento  I Fase: 
Se radicaron estudios previos para la compra de nueve computadores (CDP 10723) y ocho mesas (CDP 10623). Esta pendiente iniciar el contrato de compra e instalación.
orden de compra.
Objeto contractual: PRESTACIÓN DE SERVICIOS PROFESIONALES PARA APOYAR LA GESTIÓN DE LA VICERRECTORÍA DE INVESTIGACIÓN, EXTENSIÓN Y TRANSFERENCIA Y EL CENTRO DE PENSAMEINTO Y DESARROLLO TECNOLÓGICO, EN DISEÑAR, ELABORAR, y REALIZAR UN CURSO SOBRE MOVILIDAD ELÉCTRICA, ENERGIA SOSTENIBLE Y CONVERSIÓN DE VEHÍCULOS DE COMBUSTIÓN A VEHÍCULOS ELÉCTRICOS PARA LOS ESTUDIANTES DEL SEMILLERO DE INVESTIGACIÓN EN VEHÍCULOS ELÉCTRICOS INSCRITOS A ESTE PARA LA VIGENCIA 2023-1</t>
  </si>
  <si>
    <t>Con relación a Eventos Académicos (Congreso): 
Se realizaron los estudios previos del evento con el objeto contractual "PRESTACIÓN DE SERVICIOS, LOGÍSTICA E INSTALACIONES PARA LA REALIZACIÓN DEL SEGUNDO CONGRESO DE INGENIERÍA, DESARROLLO HUMANO Y SOSTENIBILIDAD GLOBAL" ($68.903.451), el contrato está en proceso de elaboración por parte de la Secretaría General.
Se proyecta la realización del Congreso durante la 1° semana de octubre
Solicitud de CDP del 10 de marzo de 2023</t>
  </si>
  <si>
    <t>El PDI no solicita avance para esta ME, durante el 2023</t>
  </si>
  <si>
    <t>El PDI no solicita avance para esta ME, durante el 2023
Actualización de las líneas de investigación ETITC
En la Escuela Tecnológica Instituto Técnico Central (ETITC) se establecieron mediante el acuerdo 002 de 2006 estableció cinco (5) líneas institucionales de investigación, así:
1. Pedagogía y Didáctica de las humanidades, el arte, la ciencia, la técnica y la tecnología.
2. Invención, innovación, desarrollo y transferencia de tecnología.
3. Emprendimiento, gestión y desarrollo empresarial.
4. Tecnologías de información y comunicación.
5. Gestión y desarrollo Institucional.</t>
  </si>
  <si>
    <t xml:space="preserve">*Frente a la Renovación  y capacitación en  base de datos  Web Of Science: 
Estudios previos radicados para renovación de membresía
13/03/2023 24 docentes Capacitados
25/02/2023  30 estudiantes
04/03/2023  33  estudiantes
</t>
  </si>
  <si>
    <t>*Renovación y capacitación de la herramienta Turnitin:  Estudios previos radicados para renovación de membresía (CDP 16022 por $29.000.000)
Capacitación para administrador de la herramienta ( 8 Febrero)
Capacitación programada para el 4 de mayo (virtual)</t>
  </si>
  <si>
    <t>*Con relación a la Formación en Actividades Ciencia, Tecnología e Innovación *Propiedad industrial: 
Se adelantó encuesta a los profesores para indagar sobre temas de capacitación (9 tematicas)  y se definió cronograma (marzo 13 a junio 1).</t>
  </si>
  <si>
    <t>Resolución 577 de 2022 "Por la cual se crea la Red lnstitucional del Centro de Pensamiento y
Desarrollo Tecnológico".
Red del Centro de Pensamiento
Relación integrantes Red del Centro de Pensamiento
Correo enviado a  los integrantes de la Red del Centro de Pensamiento para reunión 19 de abril 
https://www.etitc.edu.co/es/page/investigacion&amp;centropensamiento</t>
  </si>
  <si>
    <t>*Para la realización de X Campamento de Semilleros de Investigación se desarrollo el Contrato 191-2023, Informe del IX Campamento de Semilleros (24, 25 y 26 de marzo de 2023 en el Convento del Santo Eccehomo de Villa de Leyva - Boyacá). Se contó con la asistencia de 48 estudiantes pertenecientes a los diferentes semilleros. 5 Facultades. Presento una encuesta de evaluaciòn del evento. Ejecutado $18300000</t>
  </si>
  <si>
    <t xml:space="preserve">*La III Jornada actualización y fomento acreditación (equipo VIET) fue Realizada  16 y 17 de febrero en LagoMar Girardot. 17 participantes.
"Objetivo General: Proyectar en el presente año la Acreditación de Alta Calidad como un proceso académico esencial en relación con la Investigación, la Extensión y los Egresados, de conformidad con la normatividad vigente."
Taller No. 1 Equipo factor 6, 7 y 12
Taller No. 2 Equipo factor 6, 7 y 12
Taller No. 3 En marcha. </t>
  </si>
  <si>
    <t>La Vicerrectoría de Investigación, se estructuran los documentos para la implementación de procedimientos y actualización de  reglamentación para transferencia de conocimiento</t>
  </si>
  <si>
    <t xml:space="preserve">Con relación a Indexación Revista Letras Conciencia Tecnológica se han desarrollado los siguientes avances:
Estudios previos radicados para renovación de DOI ($4.165.000).                                                                                                                                                                                                                                                                                                                                                                                                            Estudios previos radicados para Correcion Estilo   (S.CDP- 4.620.000)                                                                                                                                                                                                                                                                                                                                                                                                                   Estudios previos radicados para Pares Evaludores (S-CDP-16 de marzo $9,146,311)
Capacitacion                                                                                                                                                                                                                                                                                                                                                                                                                                                                                         Marzo 23 Tips para redacción para Letras ConCiencia TecnoLógica                                                                                                                                                                                                                                                                                                                                                                                         Abril 20 Consulta bases de datos de artículos científicos de acceso abierto                                                                                                                                                                                                                                                                                                                                                                     Convocatoria Letras ConCiencia TecnoLógica    </t>
  </si>
  <si>
    <t>Actualmente se desarrollan las siguientes asignaturas:
Preingeniero: Matemáticas, COE, Física, dibujo técnico, orientación profesional. (13.02.2023/ 02.06.2023).
Desarrollo de las certificaciones.
Automatización industrial
Baja tensión (24.3.2023/24.06.2023)
Lean management (16.02.2023)(120 horas)</t>
  </si>
  <si>
    <t>La ETITC cuenta con 441 empresas vinculadas en la bolsa de empleos sntitucional, medio por el cual se crea la relación estudiante - empresa para realizar practicas estudiantiles y aplicar a ofertas laborales., 
Así mismo, se desarrollan procesos de gestión para cosolidar convenios con las empresas:  LENOR SA, FESTO, INTECPLAST, HOME SERVICE S.A.S, KONNECTA, COPNIA y la FUNDACIÓN NEME.</t>
  </si>
  <si>
    <t xml:space="preserve">Con el fin de consolidar posibles convenios con colegios se realizo una Visita de exploracion al Colegio Atanasio Girardot IE 08 de Febrero 2023  /  
se realizó con el fin de mostrar la oferta institucional (preingeniero)
</t>
  </si>
  <si>
    <t xml:space="preserve">Durante la vigencia 2023 no se han estrcturado proyectos. </t>
  </si>
  <si>
    <t xml:space="preserve">Durante la vigencia 2023 no se han estructurado proyectos. </t>
  </si>
  <si>
    <t>Teniendo en cuenta que por semestre se desarrollar 3 conferencias, a la fecha del seguimiento se cuenta con una implementación de 33%.
La Catedra ETITC se ha desarrollado de la siguiente manera: 
1° conferencia 7 marzo. El evento contó con la participación el Hno. Ariosto Ardila Silva como conferencista. Tema central: Conformación del proyecto y Tramite de la homologación de la Catedra ETITC con la Asignatura humanidades (participación de 260 estudiantes de las sedes Tintal y Centro)
2° Conferencia 17 de abril: conferencista Guillermo Rudas. Tema: cambio climático y conservación de la biodiversidad: retos para Colombia desde una perspectiva económica. (participación de 530 estudiantes de las sedes Tintal y Centro).</t>
  </si>
  <si>
    <t xml:space="preserve">Desde el proceso gestión ambiental se identifica un claro aumento de consumo energético
No se identifica un avance en el proyecto.
Se meniciona la necesidad de implementar proyectos como -Sistema Automatización del bloque c (sin vialidad). 
Así mimos Se ha evidenciado la renuencia a la participar de las capacitaciones para la implementación de buenas prácticas energéticas.
Se proyecta realizar una reunión con las áreas (informática y comunicaciones, talleres y laboratorios), para determinar la efectividad de los Planes de mantenimiento físico de los equipos de energía. Para desarrollar planes efectivos de intervención.  
</t>
  </si>
  <si>
    <t xml:space="preserve">Según lo reportado en la bitácora del proceso Gestión ambiental se reporta: 
1. Reciclaje, bajas de elementos (8.909,4 kg)
2. Eficiencia de puntos ecológicas y separación en la fuente (349.71 kg de residuos) 
3. Residuos peligrosos. Corresponde a la entrega de bajas (93.7 kg de residuos aparatos eléctricos y electrónico) 
4. Entrega de escombros (4 metros cubico) y desechos (8 metros cúbicos de escombro), productos de mantenimiento.
</t>
  </si>
  <si>
    <t xml:space="preserve">Formulación del progra,a de mantenimiento </t>
  </si>
  <si>
    <t xml:space="preserve">La ejecución de esta meta esta sujeta al desarrollo y cumplimiento de la ME 25. 
A la fecha del seguimiento se ha adelantado las siguientes actividades:
El Cto 302 de 2022, "REALIZAR LOS ESTUDIOS TÉCNICOS ESTRUCTURALES, ARQUITECTÓNICOS, DE REDES, DE USO Y DE CONTEXTO (ECONÓMICO, SOCIAL, AMBIENTAL, LEGAL, HISTÓRICO) PARA DEFINIR LA VIABILIDAD DE USO DE LOS BIENES INMUEBLES (CASA Y EDIFICIO) DE LA ESCUELA TECNOLÓGICA INSTITUTO TÉCNICO CENTRAL UBICADOS EN LA CALLE 18 NO. 13 - 01 DE LA CIUDAD DE BOGOTÁ."
Producto.
Levantamiento topografico, arquitectonico, de suelos, de redes y estuctural y doc. tècnico de soporte.
(Demolición).
Se han realizado actividades de mantenimiento bajo ordenes de trabajo : 
*Reparación de la puerta principal
*Reunión para la Hermetización (Gestión documental)
*Organización del mobiliario existente.
*Retiro de movilirio nuevo (40 pupites, 3 sillas)
</t>
  </si>
  <si>
    <t>Esta actividad se ejecutará una vez se reciban los productos de la actividad anterior.</t>
  </si>
  <si>
    <t xml:space="preserve">El CONTRATO 313-2022 se encuentra en ejecución (inicio 29.12.22 finaliza 29.05.2023) “ESTUDIO TÉCNICO DE SEGURIDAD HUMANA Y ACCESIBILIDAD UNIVERSAL EN EL CUMPLIMIENTO DE LA NORMATIVA VIGENTE. INCLUYE DISEÑO ARQUITECTÓNICO, ESTRUCTURAL, REDES Y TRÁMITES ANTE ENTIDADES COMPETENTES.” Por un valor $50.000.000
Se entregaron 32 puntos de conflicto en los cuales no se cuenta con adecuaciones de accesibilidad reducida completa. Se proyecta intervenir 10 puntos de conflicto para la vigencia 2023. 
</t>
  </si>
  <si>
    <t xml:space="preserve">Se ejecuta el CONTRATO 291-2022 “ADECUACIÓN DEL PARQUEADERO Y FABRICACIÓN E INSTALACIÓN DEL PROTOTIPO DE BIOCONSTRUCCIÓN PARA EL MANEJO Y ALMACENAMIENTO DE RESIDUOS DE LA ESCUELA TECNOLÓGICA INSTITUTO TÉCNICO CENTRAL”. Por un valor de $
Producto a entregar:
*Mantenimiento del parqueadero de la calle 15.
*Remoción de tierras. 
*Reorganización de los parqueaderos vehiculares. 
Ejecución en un 100%
Para la adecuación de la bici parqueaderos se ejecuta el CONTRATO 316-2022 “FABRICACIÓN E INSTALACIÓN MÓDULOS PARA BICI-PARQUEADEROS PARA LA ESCUELA TECNOLÓGICA INSTITUTO TÉCNICO CENTRAL”, por un valor de $ 
Productos: Adecuación de los cimientos para la instalación de 16 bici parqueaderos para la sede Tintal y la sede centro.
Ejecución 70% 
</t>
  </si>
  <si>
    <r>
      <rPr>
        <b/>
        <sz val="12"/>
        <color theme="1"/>
        <rFont val="Calibri Light"/>
        <family val="2"/>
        <scheme val="major"/>
      </rPr>
      <t xml:space="preserve">Actividades de mantenimiento preventivo: 
</t>
    </r>
    <r>
      <rPr>
        <sz val="12"/>
        <color theme="1"/>
        <rFont val="Calibri Light"/>
        <family val="2"/>
        <scheme val="major"/>
      </rPr>
      <t xml:space="preserve">Se han desarrollado las siguientes actividades de mantenimiento para las sedes Tintal y Centro:
1. Actividades de reparaciones locativas (resane de muros, instalación e enchapes, revisión de canales, limpieza de canales bajantes, impermeabilización de cubiertas, mantenimiento de cielos rasos)
2.Mantenimiento de zonas verdes 
3. mantenimiento de cubiertas
4. Mantenimiento de carcamos y sumideros
</t>
    </r>
  </si>
  <si>
    <r>
      <rPr>
        <b/>
        <sz val="12"/>
        <color theme="1"/>
        <rFont val="Calibri Light"/>
        <family val="2"/>
        <scheme val="major"/>
      </rPr>
      <t>Actividades de mantenimiento correctivo:</t>
    </r>
    <r>
      <rPr>
        <sz val="12"/>
        <color theme="1"/>
        <rFont val="Calibri Light"/>
        <family val="2"/>
        <scheme val="major"/>
      </rPr>
      <t xml:space="preserve">
Mantenimiento a la red hidráulica del tanque elevado (28 de marzo de 2022) bajo los contratistas con Cto 135, 136 y 183 de 2023.</t>
    </r>
  </si>
  <si>
    <r>
      <rPr>
        <b/>
        <sz val="12"/>
        <color theme="1"/>
        <rFont val="Calibri Light"/>
        <family val="2"/>
        <scheme val="major"/>
      </rPr>
      <t xml:space="preserve">Ejecución de la Fase 2 del mantenimiento de las baterías de baños:
</t>
    </r>
    <r>
      <rPr>
        <sz val="12"/>
        <color theme="1"/>
        <rFont val="Calibri Light"/>
        <family val="2"/>
        <scheme val="major"/>
      </rPr>
      <t xml:space="preserve">Se ejecuta el 317 de 2022 "EJECUCIÓN DEL MANTENIMIENTO DE LAS BATERÍAS DE BAÑOS PARA LA SEDE CENTRAL DE LA ESCUELA TECNOLÓGICA INSTITUTO TÉCNICO CENTRA". Inicio: 10 enero de 2023 y Finaliza: el 28 de abril 2023. $208.222.508
Se cuentan los los siguientes productos:
Mantenimiento del baño bloque F, J C, 
Adecuación del baño A-B (Adecuación)
Adecuación del baño del 4° piso bloque C
Se ejecuta el 325-2022 "“INTERVENTORÍA TÉCNICA, ADMINISTRATIVA Y FINANCIERA PARA EL MANTENIMIENTO DE LAS BATERÍAS DE BAÑOS PARA LA SEDE CENTRAL DE LA ESCUELA TECNOLÓGICA INSTITUTO TÉCNICO CENTRAL", por un valor de $17.994.942.
Se cuenta con los siguientes productos
Informes de seguimiento
Comités de obra señales 
</t>
    </r>
  </si>
  <si>
    <t>El Cto 300 de 22 dio Inicio 22 de diciembre de 2022 – Finaliza 21 de julio de 2023 ($20.000.000)
Se surtió la 1º fase del proceso contractual, danos como resultado los siguientes productos: 
-Entregable de revisión ajuste completitud de los 3 estudios de prefactibilidad del programa. 
-3 perfiles de formación 
-Planes de estudio. 
Avance del 20%</t>
  </si>
  <si>
    <t xml:space="preserve">El Cto 275 de 2022 se encuentra en vigencia desde el 2 de noviembre de 2022 hasta el 3 de mayo de 2023, y se presentó la necesidad de una prorroga hasta el 30 de junio.
30 de junio de 2023 
Durante el 1º trimestre de la vigencia 2023 se entregaron los siguientes productos:
* Estudio de pertinencia  
*Perfiles técnico tecnólogo y profesional 
*Plan de estudio ó maya curricular
Una vez se tenga el documento maestro se puede surtir el proceso de registro. Se realiza la presentación ante instancias decisorias comité académico y consejo directivo. 
El cargue del documento lo realiza el área de autoevaluación. 
Posteriormente se requiere una visita de pares evaluadores desde el MEN
</t>
  </si>
  <si>
    <t>S.C.I</t>
  </si>
  <si>
    <t xml:space="preserve">Esta actividad no ha tenido avance </t>
  </si>
  <si>
    <t xml:space="preserve">Desde la Oficina Asesora de Planeación se han desarrollado las siguientes actividades:
Creación teórica de los 11 modulos con sus respectivos contenidos: Estudiantes, egresados, docentes, Administrativos, Movilidad e internacionalización, Investigación, Extensión, IBTI, Talleres y laboratorios, Recursos Físicos y Recursos Tecnologicos. 
12. 03. 2023. Solicitud de aportes, revisión y ajustes por parte de líderes de áreas y procesos.  
</t>
  </si>
  <si>
    <t>Se llevo a cabo el 1° seguimeinto al PAAC</t>
  </si>
  <si>
    <t>Se han realizado reportes ante
 MinHacienda. 
1° Seguimiento al pas PAS: MEN
Meta de racioalización: DAFP 
Datos de operación: DANE</t>
  </si>
  <si>
    <t xml:space="preserve">Esta actividad esta pendiente de revisión con el equipo de Bienestar Universitario. </t>
  </si>
  <si>
    <t>La estrategias se desarrollan de conformidad con la parrilla de contenido del la Oficina de Comunicaciones, es así que se muestra un avance del 15%</t>
  </si>
  <si>
    <t>Ejecutar los compromisos de la política de internacionalización y cooperación Nacional e Internacional de la ETITC.</t>
  </si>
  <si>
    <t>Gestión contacto congrupos para la conmemoración del día de la mujer</t>
  </si>
  <si>
    <t>Noches de Tertulia, presentación Son ETITC , acompañamiento en los espacios de reflexión, taller visual de expresión musical  y frecuencia artistica, día de la mujer con la participación de administrtivas, docentes y etudiantes.</t>
  </si>
  <si>
    <t>Se realizaron dos intervenciones culturales con agrupaciones externas artísticas para la conmemoración del día de la mujer con un grupo andino latinoamericano y una tuna que realizaron 
el inicio de su acompañamiento por los pasillos y balcones de la institución hacia el teatro.</t>
  </si>
  <si>
    <t>*Feria Universitaria 2023 Localidad Kennedy 31 de Marzo 2023  
*FERIA UNIVERSITARIA LHEMI LA
SALLE 2023 14 de Abril 2023</t>
  </si>
  <si>
    <t>Se encuentra en ejecución el Cto 166-2023 1.620.000</t>
  </si>
  <si>
    <t>Se encuentra en ejecución  Cto 164-2023 2.430.000</t>
  </si>
  <si>
    <t>Se encuentra en ejecución  Cto 163-2023 2.430.000</t>
  </si>
  <si>
    <t>Se encuentra en ejecución  Cto 165-2023 4.860.000</t>
  </si>
  <si>
    <t>Se encuentra en ejecución  Cto 167-2023 4.860.000</t>
  </si>
  <si>
    <t xml:space="preserve">Actividad definida para el 2° semestre </t>
  </si>
  <si>
    <t>Se esta ejecutando la etapa de contratación del profesional</t>
  </si>
  <si>
    <t>Ejecutar actividades entorno a la consolidación de la Red Institucional</t>
  </si>
  <si>
    <t xml:space="preserve">Formular el plan de mejoramiento de acuerdo a los crirterios de MinCiencias </t>
  </si>
  <si>
    <t>Actualmente estamos en convocatoria</t>
  </si>
  <si>
    <t>x</t>
  </si>
  <si>
    <t>La actividad no ha tenido avance</t>
  </si>
  <si>
    <t>Se encuentra en ejecución  Cto 141-2023 CURSO DE ELECTRICIDAD INDUSTRIAL (60 HORAS)</t>
  </si>
  <si>
    <t xml:space="preserve">Desde el área de Extensión se ofertan: 
Cursos: 15
Diplomados: 5
Certificaciones: 4
Cursos de idiomas: inglés 7 niveles. Frances 1 nivel.
Curso Pre ingeniero: 5 asignatiras.
Así mismo, se esta realizando firma de convenio macro con LENOR SA.
*Con Festo se realizó la renovación del convenio Marco de cooperación institucional suscrito entre las partes por un periodo de (5) años; la vigencia del convenio será hasta el 07 de noviembre del 2027. *INTECPLAST   estamos interesados en realizar un convenio Marco de cooperación institucional.
*HOME SERVICE S.A.S Empresa dedicada al mantenimiento y reparacion de linea blanca de electrodomesticos, estan interesados en realizar un convenio Marco de cooperación institucional, se realiza visita el 10 de Febrero. 
* Se plantea retomar convenio macro con Konnecta *COPNIA: realizar un convenio Marco de cooperación institucional el dia 19 de Abril tuvimos una reunion *FUNDACIÓN NEME  Esta fundacion  es una institución de servicio social constituida para promover el desarrollo de nuestro país, esta fundacion quiere que la ETITC Imparta un curso de sistemas de carga para vehículos eléctricos.
</t>
  </si>
  <si>
    <t>La fundación PAPORTI (fundación sin ánimo de lucro con el objetivo de generar cambios significativos en la vida de los niños, niñas y jóvenes menos favorecidos y en más alto grado de vulnerabilidad), desea suscribir un convenio con la ETITC para realizar trabajar por los jóvenes de la localidad de los mártires en conjunto con trabajo Social, especificamente en cuanto a intercambio de actividades que apoyan a la misión de la fundación y que también y otras que aportan a la visibilidad de la ETITC. El respectivo convenio se encuentra en revisión por las respectivas partes interesadas.</t>
  </si>
  <si>
    <t>Realizar la gestión necesaria para la correcta aplicación del MIPG
*Realizar el reporte FURAG ante el DAFP</t>
  </si>
  <si>
    <t>Programas ejecutados</t>
  </si>
  <si>
    <t xml:space="preserve">Fase del boque con reforzamiento </t>
  </si>
  <si>
    <t>ACT.ESTRAT.</t>
  </si>
  <si>
    <t>i</t>
  </si>
  <si>
    <t xml:space="preserve">26 METAS </t>
  </si>
  <si>
    <t xml:space="preserve">8 PROYECTOS </t>
  </si>
  <si>
    <t>13 PROYECTOS</t>
  </si>
  <si>
    <t>28 METAS</t>
  </si>
  <si>
    <t xml:space="preserve">Total de avance 1° trimestre </t>
  </si>
  <si>
    <t>Desde el área se estructura el proyecto</t>
  </si>
  <si>
    <t>6 PROYECTOS</t>
  </si>
  <si>
    <t>15 METAS</t>
  </si>
  <si>
    <t xml:space="preserve">En ejecución </t>
  </si>
  <si>
    <t>Adquisición de Software para el seguimiento a las actividades del VIA para mantener la continuidad del sevicio</t>
  </si>
  <si>
    <t>Sofware Adquirido</t>
  </si>
  <si>
    <t xml:space="preserve">Teniendo en cuenta que la materialización de la Política ambiental institucional se refiere directamente con la ejecución de los 6 programas ambientales, se evidencian los siguientes análisis y avancesw:
1. Uso eficiente de Agua. Seguimiento al consumo de agua potable: Se hace seguimiento al consumo de agua, reportado en las facturas de las Cuentas Contrato activas para la sede Central. Es importante resaltar que actualmente se tienen 6 cuentas contrato Activas, de las cuales 5 se están facturando de forma mensual y una bimensual, esto hace un poco complejo e inexacto el cálculo del consumo mes a mes. Solo se cuenta con el consumo de los meses de enero y febrero.
Haciendo seguimiento al número de personas (unidad de producción) que usan las instalaciones, se observa un incremento del 4%. Por su parte el consumo de agua en el bimestre de 454 m3 en 2022 a consumir 1101m3 en 2023, lo cual representa un incremento del 143%, si se hace un análisis comparando el incremento de población atendida vs incremento del consumo de agua se evidencia que no son directamente proporcionales y que se debe indagar las causas asociadas.
2. Uso eficiente de energía. Se hace seguimiento al consumo de energía identificando que, en el primer trimestre de 2022, la institución consumió un total de 111720kwh y para el mismo periodo de 2023, se ha consumido un total de 142500kwh, representando un incremento del 22%. Así mismo se identifica un incremento en el valor del kwh de un 4% en el trimestre, pasando de $596/kwh a $621/kwh.
Se ha evidenciado que equipos de cómputo en salas de sistemas de estudiante y Patillas Inteligentes en los salones siguen quedando encendidos luego de la jornada laboral y académica, generando un consumo innecesario.
3. Gestión integral de residuos: información reportada ME:60.
4. Control de emisiones atmosféricas y control de publicidad exterior:  Emisiones: No se han dado avances significativos en la ejecución de este programa. En el mes de febrero se reportó la necesidad ante el equipo de Mantenimiento de realizar un ajuste en los ductos de ventilación de las cortadoras laser del Taller de Mecánica, ya que las emisiones llegan directo al Taller de metalistería y a una zona común, donde departen los estudiantes, sin embargo, no se han adelantado las actividades requeridas debido a que se necesita realizar estudios específicos para este fin.
</t>
  </si>
  <si>
    <t>ME-61- Adecuar espacios verdes verticales y horizontales.</t>
  </si>
  <si>
    <t>Se le dio aprobación al Cto 284 el 16 de noviembre de 2022. 
acta de inicio del 23.11.2022.
El proveedor entrego una lista de 40 puntos.
El Cto dio comienzo 5.12.2022. y finalizará el de 6.08.2023.</t>
  </si>
  <si>
    <t>Porcentaje de avance alcanzado v. 2022</t>
  </si>
  <si>
    <t>Porcentaje de avance alcanzado v. 2023</t>
  </si>
  <si>
    <t xml:space="preserve">71 METAS </t>
  </si>
  <si>
    <t>27 PROYECTOS</t>
  </si>
  <si>
    <t xml:space="preserve">Para la estrategia de lo Social, se reporta en el 1° trimestre un total de 109 actividades, de este total el 16.5% corresponden a actividades que dependen de la apertura de cursos desde el Centro de Extensión y el 12.8% corresponde a actividades a desarrollar durante el 2° semestre.  En este sentido, para el desarrollo esta estrategia converge diferentes áreas de la Vicerrectoría Académica y de la Vicerrectoría de Investigación Extensión y Transferencia; alcanzando un avance del 26,8%.  </t>
  </si>
  <si>
    <t xml:space="preserve">Para el 1º trimestre de la vigencia, en la estrategia de lo institucional, se reportan 229 actividades a desarrollar durante la vigencia 2023, de las cuales 64 correspondiente al 28%, se proyectan a realizar durante el 2 semestre de la vigencia. 
Por otra, parte se evidencia un cumplimiento de 19,6%, evidenciando para el primer trimestre de la vigencia:
*Las diferentes áreas se encuentran ejecutando etapas precontractuales que se consolidaran durante el 2°, 3° y 4° trimestre de la vigencia.
*Teniendo en cuenta ejercicios de priorización existen actividades que, aunque son de relevancia para la institución, durante el 1° trimestre se les dio viabilidad a aquellas que atendían directamente la misionalidad de la ETITC.
</t>
  </si>
  <si>
    <t xml:space="preserve">Para la vigencia 2023, la estrategia de lo Ambiental evidencia 37 actividades a desarrollar, mismas que para el 1° trimestre de la vigencia muestra un avance del 18,3%; este atraso de 6.6% puntos porcentuales se debe a que:
*Algunos procesos a desarrollar desde Gestión de Recursos Físicos requieren recursos financieros, que la institución gestiona su adquisición por diferentes instancias.
*El 24% de las actividades del Proceso Gestión ambiental están programados para el 2% trimestre de la vigencia.
</t>
  </si>
  <si>
    <t xml:space="preserve">A corde al programa de mantenimiento de espacios verdes de la ETITC se realiza una vez al mes el mantenimiento de las zonas verdes y jardines de la sede Central. </t>
  </si>
  <si>
    <t>(40 metros cuadrados) metros cuadrados de Jardines verticales instalados según lo autorizado por Planta Física</t>
  </si>
  <si>
    <t xml:space="preserve">Programa en ejecución </t>
  </si>
  <si>
    <t>La meta comienza su avance a partir del 2023</t>
  </si>
  <si>
    <t>De 390, m2 de jardín, se han intervenido 160 Metro, a través del sembrado de 2 arboles de calestemo, 2 de helecho arbóreo, plantas ornamentales, 4 arbustos de abutilon.
Con el apoyo de con el DADEP e IDIPRON se adecuaron espacios verdes el las sedes Carvajal y Tintal.
En la sede central se tienen 28 individuos arbóreos de los cuales 14 de estos comprometen la infraestructura, por ende serán retirado y reemplazados por especies que se adapten a las condiciones de infraestructura.
A las restantes 16 se les proyecta realizar tratamientos integrales: Poda y fertilización. Se evidencia un avance del 17% para finalizar la vigencia.</t>
  </si>
  <si>
    <t xml:space="preserve">En diciembre de 2022 se da inicio al contrato 304-2022, mediante el cual se ejecutan los tratamientos autorizados para cada uno de los 28 arboles de la institución.
Se talaron 14 arboles que por su estado físico y sanitario no podían ser recuperados y se sempbraron 10 en compensación.
A través del contrato 291-2022 cuyo objeto es: ADECAUCIÓN DEL PARQUEADERO Y FABRICACIÓN E INSTALACIÓN DEL PROTOTIPO DE BIOCONSTRUCCIÓN PARA EL MANEJO Y ALMACENAMIENTO DE RESIDUOS DE LA ESCUELA TECNOLÓGICA INSTITUTO TÉCNICO CENTRAL. Se instalarán 24 jardineras junto con su vegetación. Dentro de las cuales se sembrarán especies enredaderas para que en un futuro se tengan aproximadamente 40m2 de jardín vertical.
</t>
  </si>
  <si>
    <t xml:space="preserve">El Cto Cto 284 se ejecuta a la fecha del seguimiento, teniendo como plazo de ejecución: 5.12.2022. -  6.08.2023.
Se han optenido como productos: </t>
  </si>
  <si>
    <t>Se adelanto el proceso contractual Cto cma005 de 2022 (Planimetría y estudios de la Sede CL 18, este proceso permitirá tanto generar un plan de mantenimiento locativo como determinar el aprovechamiento del inmueble.</t>
  </si>
  <si>
    <t xml:space="preserve">Lo Social </t>
  </si>
  <si>
    <t>Lo Insitucional</t>
  </si>
  <si>
    <t xml:space="preserve">Lo Ambiental </t>
  </si>
  <si>
    <t>PRESENTACIÓN CIGD</t>
  </si>
  <si>
    <t xml:space="preserve">porcentaje de avance </t>
  </si>
  <si>
    <t>vacio</t>
  </si>
  <si>
    <t>Linea</t>
  </si>
  <si>
    <t>ME-71-  Estructurar  y gestionar el registro de   Pregrado en Ingeniería de energías por ciclos.</t>
  </si>
  <si>
    <t xml:space="preserve">Referente al proyecto Sistema de Control de Accesibilidad (CTO 217-2020).
Se entregaron 30 dispositivos TOIOTEM, de los cuales 6 se instalaron en la portería calle 13, dos están instalados fijos en la porteria de la calle 15 y 2 en la carrera 17. espera que la Escuela termine situaciones de adecuación de redes de datos para poder instalar los 19 en los laboratorios correspondientes.
estos dispositivos permiten el control de ingreso y retiro de las instalaciones de la Sede Centro de la ETITC. </t>
  </si>
  <si>
    <t xml:space="preserve">BALANCE GENERAL 2021 - 2023 </t>
  </si>
  <si>
    <t>Presenta gestión adecuada a la fecha</t>
  </si>
  <si>
    <t>Los productos alcanza lo proyectado para la vigencia</t>
  </si>
  <si>
    <t xml:space="preserve">La gestión no cumple con lo proyectado </t>
  </si>
  <si>
    <t>ME-34- Fortalecer el Programa de Atención Básica Ampliada.</t>
  </si>
  <si>
    <t>Converciones de avance</t>
  </si>
  <si>
    <t>Análisis ABR - JUN (2023)</t>
  </si>
  <si>
    <t xml:space="preserve">El área de Bienestar Universitario cuenta con un total de 1.516 estudiantes participantes en los servicios de bienestar, correspondiente al 44,1% de los estudiantes con matricula activa. Esto como resultado de la implementación de proyectos incluidos en las 6 áreas: CAMPETITC, LA ETITC VISACAVI, Proyectos de salud mental y acompañamiento físico de manera grupal e individual, Formación Espiritual y personal, proyecto de inclusión educativa, Proyecto Bienestar con Impacto social, entre otras estrategias. </t>
  </si>
  <si>
    <t>Por decisión del consejo Directivo, la meta se conserva según lo estipulado en el Acuerdo 014 de 2020. 
No se ha desarrollado actividades durante el 1º trimestre.</t>
  </si>
  <si>
    <t xml:space="preserve">Con relación al Cronograma de actualización del PEI V 2023 se han realizado las siguientes actividades durante el 2° trimestre. 
Se aplicaron los instrumentos de evaluación:  
• Encuesta a estudiantes (422 estudiantes), encuesta de caracterización de talento humano, Comité de coordinación (11 respuestas) y docentes (96 respuestas), se desarrolló con el fin de determinar la experiencia de los docentes frente a su paso por la institución. Encuesta socioeconómica y cultural a familias de estudiantes del IBTI (393 respuestas).
• Encuesta a egresados (155 respuestas).
Las encuestas se desarrollaron del 27 de marzo al 25 de mayo de 2023
* Entrevistas por grupos focales a docentes
Jornada de trabajo realizada durante la semanada de desarrollo institucional (20, 21 y 22 de junio), se contó la participación de 34 docentes en promedio.  
*Capacitación en enfoques pedagógicos; Partición de 34 personas.
Teniendo en cuenta que se han desarrollado 30 de las 94 actividades a desarrollar para la actualización del PEI. Se evidencia un avance del 28%
</t>
  </si>
  <si>
    <t xml:space="preserve">Desde el área Bienestar Universitario se indica que se cuentan con recursos financieros para dar continuidad al proyecto en su 4° fase.
Sin embargo, Se cuenta con 3.005 estudiantes caracterizados, equivalentes al 86% de estudiantes con matricula activa. Dicha caracterización se realiza mediante el aplicativo ADVISER.
El aplicativo realiza una clasificación dependiendo de la criticidad y/o riesgo de cada una de las preguntas, de esta manera desde el área de Bienestar universitario se estructuran las estrategias de impacto para la comunidad ETITC.
</t>
  </si>
  <si>
    <t>Se realiza una revisión general del proyecto CREA (el documento) para apropiarse de las diferentes lineas de acción y protocolo de atención.
Se realizo la contratación de los profesionales de CREA.
Contratos 211, 215, 216 de 2023. Hernando Rebolledo (lenguaje) Marisol Sepulveda (psicopedagía) Cristian Soto (matemáticas).
Se realizo la entrega del proyecto para elaboración de sillabus para electiva: lectura crítica, escritura académica y seminario taller. 
https://itceduco-my.sharepoint.com/:x:/g/personal/auxbienestar_itc_edu_co/EQSQrjeqyotLjX_4Y4Ph49IBJ2hWVKKEllPBfiZxfhmpdw?e=4%3aVPuQLx&amp;at=9</t>
  </si>
  <si>
    <t>*14 cartas de invitación a IES: A las diferentes entidades.
* 7 conferencistas confirmados para el Segundo Congreso
* 4 expositores confirmados y envío de cartas de invitación a 10 empresas pertenecientes a la Red de Investigación e innovación en Ciencia y Tecnología para el Desarrollo
* 9 Moderadores confirmados en los espacios de Mesas temáticas, coordinación de paneles y rueda temática
* 7 ponentes de mesa confirmados a la fecha
* 30 inscritos a la fecha a través del formato diseñado para el evento
* 12 invitaciones a personas de la ETITC a nivel de profesores, líderes de grupos de investigación, Oficina de Extensión.
*Documentos para elaboración de guiones para elaboración de videos promocionales evento. Estrategia a realizar con el área de comunicaciones.  
*Elaboración de las guías para los coordinadores de cuatro (4) mesas temáticas para dar inicio a su organización
*Plantilla de presentación de ponencias (documento ubicado en la página web)
*Formato de evaluación de ponencias (enviado por correo electrónico a los cuatro (4) coordinadores de mesas)
*Presentación Final socialización Congreso.
*Se solicitó la elaboración de las piezas de difusión del Congreso a la oficina de comunicaciones de la ETITC y la U de La Salle. Se cuenta con tres (3) piezas ubicadas en la página web/Investigación/Congreso
Se actualizó la información de la página web con el proceso de inscripción y modalidades de participación</t>
  </si>
  <si>
    <t>Resolución 577 de 2022 "Por la cual se crea la Red lnstitucional del Centro de Pensamiento y Desarrollo Tecnológico".
Red del Centro de Pensamiento
Relación integrantes Red del Centro de Pensamiento
Correo enviado a  los integrantes de la Red del Centro de Pensamiento para reunión 19 de abril 
https://www.etitc.edu.co/es/page/investigacion&amp;centropensamiento</t>
  </si>
  <si>
    <t>*Formación en Actividades Ciencia, Tecnología e Innovación: 
*Informe capacitación en Propiedad Intelectual realizada el 2 de mayo dirigida a 17 profesores. 
*Informe sobre capacitación en Generalidades sobre Propiedad Intelectual y Formulación y registro de Patentes, realizada el día 8 de Junio dirigida a 28 profesores, realizada el 8 de junio a través de la plataforma Teams orientada por Adrián Santamaría, Gerente de proyectos de patentes y Mónica Guevara, Directora de Patentes de Olarte Moure.
Capacitación de la herramienta Turnitin: Se realizó la capacitación el día 4 de mayo de 4 a 6 p.m. a través de la plataforma Teams por Tanit Arzate (Turnitin), dirigida a 17 profesores</t>
  </si>
  <si>
    <t xml:space="preserve">En el marco del cumplimiento de la ME, se han desarrollado las siguientes actividades: 
III Encuentro Institucional Docentes investigadores: Evento realizado en Cajicá, se contó con la participación de 11 profesores  y 6 funcionarios VIE. 22 de junio. 
Afiliación a Redcolsi: Afiliación pagada, por un monto de $1.000.000 MTE.
Nodo Bogotá RedColsi: El evento fue realizado en el mes de mayo
Infomatrix México: En el evento se cuenta con la participación de 2 estudiantes y 2 docentes. </t>
  </si>
  <si>
    <t>Organización de estudios previos con Olarte Moure ($ 10.500.000)
Perfeccionamiento del contrato en donde está contemplada una (1) capacitación sobre proceso de valoración de derechos de Propiedad Intelectual con una duración de cuatro (4) horas para 25 participantes.
Se hizo el pago de la anualidad de la patente</t>
  </si>
  <si>
    <t>Organización de estudios previos con Olarte Moure
Perfeccionamiento del contrato en donde está contemplada la elaboración de los términos de referencia de la convocatoria</t>
  </si>
  <si>
    <t xml:space="preserve">Correo de invitación Segundo Congreso de Ingeniería, Desarrollo Humano y Sostenibilidad Global para integrantes de la Red de Investigación e Innovación en Ciencia y Tecnología para el Desarrollo Sostenible
Correo de seguimiento actividades Congreso.
Reuniones con empresas, instituciones de educación superior (14 IES) </t>
  </si>
  <si>
    <t xml:space="preserve">El documento se encuentra cargado, Este documento presenta el estado de visibilidad e impacto desde la cienciometría de las publicaciones indexadas de la Escuela Tecnológica Instituto Técnico Central, los docentes investigadores como insumo para la toma de decisiones.
 </t>
  </si>
  <si>
    <t>se desarrollan procesos de gestión para consolidar convenios con las empresas:  LENOR SA, FESTO, INTECPLAST, HOME SERVICE S.A.S, KONNECTA, COPNIA y la FUNDACIÓN NEME.</t>
  </si>
  <si>
    <t xml:space="preserve">La ME. se ha desarrollado a cabalidad con la finalización de los Preingenieros: Matemáticas, COE, Física, dibujo técnico, orientación profesional. (13.02.2023/ 02.06.2023).
Desarrollo de las certificaciones: Automatización industrial. Baja tensión, Lean management (24.3.2023 - 24.06.2023)
 </t>
  </si>
  <si>
    <t>A la fecha no se han suscrito convenios con Colegios</t>
  </si>
  <si>
    <t xml:space="preserve">Con la Feria de oferta de servicios realizada ante el Colegio panamericano de la Localidad de los Mártires, se dio la oportunidad de realizar una propuesta ante la Secretaria Distrital de la Mujer, para realizar los cursos: Presupuestos participativos, Word básicos, Primeros auxilios psicológicos, Empleabilidad y emprendimiento, Innovación social y desarrollo sostenible.
Habilidades blandas
</t>
  </si>
  <si>
    <t xml:space="preserve">Teniendo en cuenta que la materialización de la Política ambiental institucional se refiere directamente con la ejecución de los 6 programas ambientales, se evidencian los siguientes análisis y avances:
1. Uso eficiente de Agua. Durante el segundo trimestre se cuenta únicamente con facturas para seguimiento de los meses de abril y mayo, ya que la factura que reporta el consumo del mes de junio se espera hasta agosto de 2023.
Realizando el seguimiento para la sede central, se evidencia que la tendencia de consumo de agua potable sigue al alza, pasando de consumir 1101 m3 en el primer trimestre a consumir 1823 metros3 de agua en el segundo trimestre, esto sin contar el dato para el mes de mayo. Según lo anterior, NO se está cumpliendo con la meta establecida para la vigencia 2023.
Es importante recalcar que las posibilidades del incremento del consumo de agua tengan que ver con el incremento de actividades de limpieza con uso de sistemas como hidrolavadoras, esto con el cambio de empresa prestadora de Servicios Generales que se efectuó en mayo de 2023.
Por otra parte, aunque no se conoce su impacto en el consumo, debido a que la actividad inicio después de la fecha de la última facturación, es importante resaltar que desde el 29 de mayo de 2023 se dio inicio a la obra de reforzamiento estructural, a partir del 16 de junio de 2023, se está realizando lavado con hidrolavadora de las tejas de barro que se están retirando de la cubierta que está siendo intervenida.
El día 23 de junio se presentó un incidente debido a una ruptura de un tubo de agua potable en el marco de la ejecución de la obra de reforzamiento estructural. Dicho escape pudo ser controlado aproximadamente 1 hora después de que se presentara el incidente.
El personal de Servicios Generales de la empresa Serviaseo recibió capacitación sobre uso racional del agua y manejo de residuos ordinarios y peligrosos el día 28 de junio de 2023.
En las diversas jornadas de sensibilización se han entregado las recomendaciones sobre el uso racional del agua en la institución. Se participó en la reinducción general el día 19 de mayo, Así mimo se adelantaron jornadas de sensibilización con el equipo de Mantenimiento el día 17 de mayo de 2023.
2. Uso eficiente de energía. Consumo de energía: Haciendo seguimiento al consumo de energía eléctrica se evidencia que, para la sede Central, se evidencia una tendencia al alza en el consumo respecto el año 2023. Se evidencia un incremento del 13 % en el consumo de energía eléctrica, teniendo para el primer semestre un consumo de 277.020 kwh y para el primer semestre de 2023 un total de 312.360 kwh. Se ha indagado con el equipo de Infraestructura Eléctrica  las posibles causas de este incremento, y se plantea que sea por el incremento de carga instalada, es decir, se han hecho compra de más equipos y maquinas que funcionan con energía eléctrica. Se solicitó por correo electrónico a Talleres y Laboratorio, Gestión IT un inventario de los equipos que se han comprado y están en funcionamiento dese 2020, para poder hacer un análisis más objetivo, sin embargo no se ha remitido la información. Se espera poder actualizar el inventario de consumo de energía eléctrica, para sí mismo orientar las acciones para lograr una disminución en el consumo, si este fuese el caso.
Según el inventario de consumo energético año base es 2019, se pudo establecer que la iluminación corresponde al 57% del consumo de energía eléctrica, por ello, con el apoyo de Inf, Eléctrica se formuló el proyecto para continuar con la Automatización de la iluminación. Este proyecto está en proceso de contratación publicado en SECOP II bajo el código SAMC-007-2023.
En lo relacionado a capacitación, se realizó capacitación al equipo de Gestión IT sobre Eficiencia Energética y Manejo de residuos el día 18/05/2023. Así mismo, se realizó dicha capacitación con el equipo de mantenimiento 17/05/2023. También se socializaron estrategias para el ahorro de energía eléctrica en la jornada de reinducción general en el mes de mayo. Por otra parte, de creo el curso virtual de Inducción para personal nuevo, donde se explica que es el Sistema de Gestión Ambiental y cuáles son las practicas sostenibles que se pueden implementar en la ETITC.
3. Gestión integral de residuos: 
Generación de Residuos Aprovechables: durante el segundo trimestre de 2023, se continuo con la labor de entregar de forma diferenciada los residuos, para este año, se cuantifico por separado los residuos que se recuperan de los puntos ecológicos, labor que es apoyada por una persona enviada por la asociación de recicladores de oficio Puerta de oro y el material que resulta de otras actividades y procesos en la ETITC. Para el segundo trimestre se cuantifico un total de 465,9 Kg de material aprovechable. Por su parte, se ha continuado con la baja de elementos y activos deteriorados o en desuso, que se entregan en conjunto con materiales reciclables recuperados de los empaques de productos o insumos, así como de reparaciones locativas, estos se cuantifican en un total de 5543 kg originados en la Sede Central, por su parte en la Calle 18, también se ha dado continuidad al proceso de baja de activos fijos, de donde se recuperó y entrego a la Asociación pedro León Trabuchi un total de 9413 Kg entre chatarra y madera, componentes de los pupitres deteriorados dados de baja.
Generación de RESPEL: Durante el tercer trimestre se celebró el contrato 213-2023 con la empresa ECOCAPITAL SAS ESP. quienes serán los encargados de recolectar, gestionar y disponer de forma segura los diferentes residuos peligrosos que se han generado en la ETITC durante el primer semestre. 
Residuos de manejo especial: Durante el segundo semestre se entregó para manejo especial y diferenciado 2 kg de aceite vegetal usado proveniente de las cocinas de cafetería y subsidio de alimentación. Así mismo se entregaron a LIME 10 metros cúbicos de desechos provenientes de mantenimientos y reparaciones locativas.
</t>
  </si>
  <si>
    <t>Se ha desarrollado una conferencia "Construir la reconciliación desde la verdad del hermano herido" catedra ETITC, con la participación del Padre Francisco de Roux y con una participación de 352 estudiantes. (2° Conferencia)</t>
  </si>
  <si>
    <t xml:space="preserve">Uso eficiente de energía. Consumo de energía: Haciendo seguimiento al consumo de energía eléctrica se evidencia que, para la sede Central, se evidencia una tendencia al alza en el consumo respecto el año 2023. Se evidencia un incremento del 13 % en el consumo de energía eléctrica, teniendo para el primer semestre un consumo de 277.020 kwh y para el primer semestre de 2023 un total de 312.360 kwh. Se ha indagado con el equipo de Infraestructura Eléctrica las posibles causas de este incremento, y se plantea que sea por el incremento de carga instalada, es decir, se han hecho compra de más equipos y maquinas que funcionan con energía eléctrica. Se solicitó por correo electrónico a Talleres y Laboratorio, Gestión IT un inventario de los equipos que se han comprado y están en funcionamiento dese 2020, para poder hacer un análisis más objetivo, sin embargo, no se ha remitido la información. Se espera poder actualizar el inventario de consumo de energía eléctrica, para sí mismo orientar las acciones para lograr una disminución en el consumo, si este fuese el caso.
Según el inventario de consumo energético año base es 2019, se pudo establecer que la iluminación corresponde al 57% del consumo de energía eléctrica, por ello, con el apoyo de Inf, Eléctrica se formuló el proyecto para continuar con la Automatización de la iluminación. Este proyecto está en proceso de contratación publicado en SECOP II bajo el código SAMC-007-2023.
En lo relacionado a capacitación, se realizó capacitación al equipo de Gestión IT sobre Eficiencia Energética y Manejo de residuos el día 18/05/2023. Así mismo, se realizó dicha capacitación con el equipo de mantenimiento 17/05/2023. También se socializaron estrategias para el ahorro de energía eléctrica en la jornada de reinducción general en el mes de mayo. Por otra parte, de creo el curso virtual de Inducción para personal nuevo, donde se explica que es el Sistema de Gestión Ambiental y cuáles son las practicas sostenibles que se pueden implementar en la ETITC.
</t>
  </si>
  <si>
    <t xml:space="preserve">Se ha disminuido en un 43% el consumo de papel a nivel institucional comparativamente v. 2023 respecto de la vigencia 2022. 
*Seguimiento de consumo de papel: Se desarrolla un análisis para determinar el nivel de reducción de consumo de algunos elementos de papel (casos) 
*La divulgación del diagnóstico y las sesiones de capacitación: Se han desarrollado actividades de capacitación y sensibilización con las áreas, Talento humano, planeación, servicios generales, reinducción de 1° semestre (institución en general), mantenimiento, talleres y laboratorios.   
</t>
  </si>
  <si>
    <t xml:space="preserve">Con relación al Cto 291 de 2023, se realizó la adecuación de espacios verdes en el área de deposición de residuos (finalizado el 28.04.2023). 
84 m2 intervenidos, 60 plantas adecuadas y se instalo una capacidad de 500 litros de agua lluvia.
</t>
  </si>
  <si>
    <t>Se ejecuta el 225 DE 2020 (inicio. 28.12.2020. a 30.11.2023). Ejecución de 48,65%. Por un valor de $4.175.376.520. este contrato tiene un valor total de 8.582.480.000
Se ejecuta 320 de 2022. (inicio. 23.02.2023. a 30.12.2023). se ha ejecutado un 40%.  Este tiene un valor total de 2.240.430.767, de los cuales se han ejecutado 896.172.306,80
Previo al inicio de la obra se desarrolló la adecuación de espacios temporales
Productos a la fecha del seguimiento: Desmonto en teja de barro, limpieza; Desmonte de puertas y ventanas; y Excavaciones la función de la sedimentación.
Cto interventoría EIC-MEC-120-2023. (inicio. 25.05.2023. a 08.05.2024)
Cto obra EIC-IP-111-2023 (inicio. 25.05.2023. a 08.05.2024)
Teniendo en cuenta las condiciones de la obra a 30 de juni de 2023, se evidencia un avance del reforzamiento en un 10%</t>
  </si>
  <si>
    <t xml:space="preserve">El Cto 291 se finalizó a cabalidad:
Actividades ejecutadas 1. Excavación y nivelación del terreno 2. Relleno y compactación del nuevo material 3. Instalación de sistema de drenaje y redes hidráulicas 4. Fundición de rampas de acceso 5. Fundición de vigas e instalación de tope llantas 6. Instalación de gravilla lavada. Retiro de estructura existente 7. Fabricación e instalación de estructura en madera 8. Instalación de cubierta reciclada 9. Instalación de sistema de recolección de agua lluvia 10. Instalación de redes eléctricas e hidráulicas 11. Instalación de adoquín ecológico 12. Instalación de mobiliario en concreto 13. Instalación de materas y vegetación. Retiro de estructura existente 14. Fabricación e instalación de estructura en madera 15. Instalación de cubierta reciclada 16. Instalación de sistema de recolección de agua lluvia 17. Instalación de redes eléctricas e hidráulicas 18. Instalación de adoquín ecológico 19. Instalación de mobiliario en concreto 20. Instalación de materas y vegetación
..
Actividades adicionales al contrato Intervención espacio acuaponía 1. Descapote y limpieza del terreno 2. Fundición de placa en concreto 3. Suministro estructura metálica para sostener los tanques 4. Instalación muro en drywall 5. Instalación de sumidero de recolección de agua lluvia 6. Instalaciones hidráulicas.
</t>
  </si>
  <si>
    <t xml:space="preserve">Ejecución de la Fase 2 del mantenimiento de las baterías de baños:
Se ejecuta el 317 de 2022 "EJECUCIÓN DEL MANTENIMIENTO DE LAS BATERÍAS DE BAÑOS PARA LA SEDE CENTRAL DE LA ESCUELA TECNOLÓGICA INSTITUTO TÉCNICO CENTRA". Inicio: 10 enero de 2023 y Finaliza: el 28 de abril 2023.  Por un valor de $39.455.884,00 
Se cuentan los siguientes productos:
Mantenimiento del baño bloque F, J C, 
Adecuación del baño A-B (Adecuación)
Adecuación del baño del 4° piso bloque C
Se ejecuta el 325-2022 "“INTERVENTORÍA TÉCNICA, ADMINISTRATIVA Y FINANCIERA PARA EL MANTENIMIENTO DE LAS BATERÍAS DE BAÑOS PARA LA SEDE CENTRAL DE LA ESCUELA TECNOLÓGICA INSTITUTO TÉCNICO CENTRAL", por un valor de $25.992.694.
Se cuenta con los siguientes productos
Informes de seguimiento
Comités de obra señales 
</t>
  </si>
  <si>
    <t xml:space="preserve">Se dio una Prorroga al Cto 300 de 2022. Este da inicio desde el 21 de julio de 2023, hasta el 25 de agosto. (35 días).
La instalación de los sitios donde se desarrollarán las prácticas que haya lugar según el plan de estudios de pregrado, particularmente aquellas que deberán estar relacionadas con el sector agrícola. </t>
  </si>
  <si>
    <t>ME-70-  Estructurar  y gestionar el registro del Pregrado en Ingeniería Ambiental por ciclos.</t>
  </si>
  <si>
    <t>CRONOGRAMA DE ACREDITACIÓN INSTITUCIONAL 
Etapa 1. Fase 2
Se radicó ante la oficina de Atención al Ciudadano del MEN el documento de Condiciones iniciales (26.05.2023)
FASE 3. Se radicó un RQRSD solicitando información sobre la radicación efectiva del documento Condiciones Iniales. Se obtuvo respuesta positiva el 13.06.2023, donde se mencionaba que el documento se encuetra en fase de completitud. 
Etapa 2. FASE 4.  
1. Preparación de plantillas y guías para la recolección de información 100%
Indicadores documentales 100% 
https://itceduco-my.sharepoint.com/:w:/r/personal/autoevaluacion_itc_edu_co/Documents/ACREDITACI%C3%93N%20INSTITUCIONAL/2.%20EVIDENCIAS%20(Nuevos%20lineamientos)/Informe%20de%20Evidencias%20de%20Gesti%C3%B3n.docx?d=w8f43ab92b7c44712bd3aadd16be0f7f4&amp;csf=1&amp;web=1&amp;e=GoXIdQ
ETAPA 2. Fase 6. Informe de percepción.
se desarrollo un cruce de información entre la gestión realizada entre la vigencia 2022. Se presenta Informe de cruce de percepción. 
https://itceduco-my.sharepoint.com/:w:/g/personal/autoevaluacion_itc_edu_co/EYbqE8QxpGtCsQ6mzTBPXMEBeszCe2Lwpk-gBJ5lTkegew.</t>
  </si>
  <si>
    <t xml:space="preserve">Se publicó el Acuerdo 06 del 19/04/2023 “Por cual se define la Política en Enseñanza y Aprendizaje de Segundas Lenguas de la Escuela Tecnológica Instituto Técnico Central”. Elaborada por la VAC. 
De los 15 programas de pregrado, 12 tienen 7 niveles de inglés como asignaturas obligatorias y 3 lo tienen como eléctivas obligatorias (Mecatrónica en sus diferentes niveles de formación). 
17.07.2023. La política fue solializada con el grupo de docentes de planta (95 docentes).
</t>
  </si>
  <si>
    <t>Durante el 2er. trimestre de la vigencia se ha realizado la actualziación de los Syllabus con componente de Competencias y resultados de aprendizaje de programa en un 100%, esta actividad se realiza con docentes y coordinadores de área.  
La actualización de los Syllabus corresponde especificamente en adición de los campos: Competencias de programa a las que se tributa (CP), Resultados de aprendizaje del programa a los que se tributa (RAP), Resutados de aprendizaje de la asignatura (RAC), Criterios, estrategias instrumentos para  evaluar los resultados de aprendizaje.
421 Syllabus.   
Se han cambiado las versiones del formato de Syllabus de la siguiente manera: 
Versión 3: noviembre 18 de 2019. 
Versión 4: julio de 2022</t>
  </si>
  <si>
    <t xml:space="preserve">1. Creación de plan de marketing digital que desglose parrilla de contenidos, objetivos, buyer persona, estrategias y buenas prácticas digitales (Desarrollo de parrilla de contenido).
2. Aumentar la creación de videos y piezas audiovisuales en relación con las piezas gráficas. Implementación de nueva plataforma: Tiktok (inf. especifica de la Parrilla de contenido):
*Día de reciclaje, día del arbol,  
3. Posicionar a la ETITC como institución de Educación Superior Pública en Bogotá. (Mejor opción, mejor formación):
*Divulgación de la oferta institucional y posicionamiento de la marca de manera interna y externa(Cto 296 de 2022. por un valor  $51.591.740), actividades desarrolladas en el día del trabajo. 
Edutecnia 
4. Generar buenos hábitos y amor por el medio ambiente y la sostenibilidad. (ETITC Ambiental).
*Campañas de divulgación de actividades estrategicas de gestión ambiental: Día de reciclaje, día del arbol, jornada de la tierra, señalizacion, manejo de residuos.  
5. Incentivar la comunicación interna y externa de la comunidad educativa, administrativos y docentes, reforzando su rol por medio de la participación.
*Elección de representante de estudiantes y docentes ante el Consejo Directivos. 
*Actividades de Bienestar Laboral: Día del servidor pblico, día de trabajo, fería laboral, día del maestro, día de la secretaria, jornadas de integración con docentes y administrativos, dia del padre y de la madre.
* Actividades de pantalla.
6. Contribuir al proceso de acreditación institucional: 
*Con el área de Autoevaluación se  desarrollo de estrategia de comunicación (Rils, cambio de lema, cambio de imagen institucional).
*Contenidos de valor y valor agregado, con cada una de las Facultades.
 *Solicitud de videos de cada uno de los programas.
7. Generar sentido de pertenencia dentro de la comunidad educativa mientras se divulgan las actividades de cada área. (La ETITC soy yo).
Para la vigencia 2023 se ha identificado una nueva estrategia la cual se denomina.
*Cambio de los membretes y plantillas institucionales.
*Manual de Comunicación (en proceso de aprobación por el área de Calidad). 
8 Estrategia FREE PESS
Se ha generado los contenidos: 
Noticias: 1. Mecatrónica. Inteligencia artifical 
2. Internet de las cosas para adultos mayores. 
Se han compartido por (nombres y fechas).
Plan de Desarrollo y Acreditación </t>
  </si>
  <si>
    <t>La meta se cumple con los proyectos definidos, estructurados, ejecutados y finalizados mediante la iniciativa Plan de Fomento a la Calidad del MEN</t>
  </si>
  <si>
    <t xml:space="preserve">La medición del índice de Clima Laboral es realizado cada 2 años. Para la vigencia 2021 dicho ejercicio dio como resultado un 8.3/10, sobrepasando en un 0.8 puntos porcentuales la meta para la vigencia (7.5).
La lectura vigencia 2023 se proyecta para el mes de septiembre.   
Según el  Programa de Bienestar Laboral, se han desarrollado las siguientes actividades:
1. Caminatas: Se han realizado 2, con la participación de 36 personas entre administrativos, estudiantes, PES y IBITI.
2. Baby shower: Se han realizado 2, con la participación de 70 personas aproximadamente.
3. Conmemoración día Internacional de la Mujer: Se contó la participación de aproximadamente 450 personas.
4. Día de San José: Se envío correo electrónico a todo el personal de la ETITC.
5. Eucaristías: Se realizó 1 en el marco del inicio de cuaresma.
6. Manifestaciones de solidaridad y condolencia:
En la actual vigencia se ha acompañado a 5 funcionarios quienes han perdido familiares en primer grado de consanguinidad.
7. Cumpleaños: A través de un mensaje enviado por correo electrónico se ha saludado al personal de la ETITC que ha cumplido años.
En los habladores ubicados en Sala de profesores IBTI, PES, Oficina de Talento Humano se publica el listado mensual de cumpleaños.
8. Plan de Bienestar Laboral e Incentivos: Se estructuró el plan de bienestar laboral para el presente año, de acuerdo con los lineamientos establecidos desde la Función Pública, se encuentra publicada en la página institucional.
9. Código de Integridad: Se diseñó una metodología de concurso con el fin de fortalecer la apropiación de los valores. En el mes de abril se llevará a cabo la socialización y se dará inicio en mayo. 
10. Convenios: Se renovó el convenio con el colegio Menorah, con el objetivo de contar con apoyo de estudiantes de grado once practicantes de auxiliar administrativo.  Contamos con 11.
Selección y Vinculación
Seguimiento al plan de acción
 I trimestre 2023
1. Procesos
A la fecha se han suplido 9 vacantes de la planta de personal.
Publicaciones vacantes portal web institucional.
</t>
  </si>
  <si>
    <t>La supervisión se desarrolla desde el área de Autoevaluación. El Convenio dio inicio el 13 de junio de 2023. A la fecha del seguimiento se desarrolla la etapa de diagnostica y recolección documental, se realizan entrevista, revisión normativa, consultas y entrevistas con diferentes áreas de la entidad (áreas vinculadas a los proceso de Egresados).</t>
  </si>
  <si>
    <t>Desde la V. Académica se desarrollan los términos de referencia, para ser enviados a la V. Administrativa y Financiera. Por otra parte, se expidió el Acuerdo número 012 de 21 de junio de 2023 “Por el cual se Reglamenta el Concurso Público de Méritos 2023 para proveer 29 Cargos Docentes de Planta de los Programas de Educación Superior de la ETITC”.</t>
  </si>
  <si>
    <t xml:space="preserve">Durante el 2° trimestre de la vigencia 2023 se realizo una encuesta para determinar las necesidades y expectativas de los docentes en los diferentes ámbitos laborales (Dimensiones estructuradas por el área Bienestar laboral: Bienestar psicosocial, efectos colaterales). Se proyecta llevar la encuesta al Comité de coordinación del IBTI para su ajuste, posterior estructuración de las actividades a desarrollar para la vigencia 2023 .
Se realizó una charla de neuroeducación, realizada por el área de bienestar Universitario.  
</t>
  </si>
  <si>
    <t>Para la vigencia 2023 se desarrollan los siguientes proyectos TICS:
*Plan de licenciamiento: Renovación software
*Plan de actualización de infraestructura tecnológica: Dotación de las salas de sistemas, renovación de los equipos de cómputo, implementación del ipv 6
*Plan de soporte y mantenimiento: Adecuación y soporte de la información. Tecnológica (prestaciones de servicio, soporte de mesa de ayuda, mantenimiento de impresoras, portal web, data center, screem)</t>
  </si>
  <si>
    <t>La meta esta sujeta a los resultados IDI, mismos que entregará el DAFP durante el 3° trimestre de la vigencia</t>
  </si>
  <si>
    <t>Se han realizado procesos de bajas, se presentan 3 informes de: 4 y 24 de abril, 16 y 18 de mayo (revisar cantidades).  
Se llevo a cabo la Hermetización de la sede. 3.08.2023.</t>
  </si>
  <si>
    <t xml:space="preserve">Se dio la Finalización del Cto- 302- 2022, finalizado el 10 de mayo, se ha ejecutado un valor por $131.813.172. 
Se cuentan como productos: Estudios técnicos e Informe final del contrato. Estos fueron presentados el 20 de mayo ante el V. Académico y equipo de la Vicerrectoría Administrativa: Levantamiento de Topográfico, estudio de suelos, arquitectónico, estructural, hidrosanitario y gas, redes eléctricas, de redes eléctricas, normativo. 
Una de las conclusiones que emite el contratista es que las condiciones de infraestructura de la Sede cale 18 no cumple con la NSR10, por ende, recomiendan la demolición de esta.  
Desde el área de planta física se darán las respectivas recomendaciones y líneas posibles a seguir. </t>
  </si>
  <si>
    <t xml:space="preserve">Intervenciones físicas a: 
-Mantenimiento general de Baños: Cto 317 Finalizo el 28 de abril. Se ha ejecutado un valor por 191.831.707
-Zonas verdes, se realiza de manera mensual con una persona especializada 
</t>
  </si>
  <si>
    <t xml:space="preserve">Se realizaron las correcciones necesarias al Modelo operativo y de gestión de inmuebles, se proyecta su presentación y aprobación.
</t>
  </si>
  <si>
    <t xml:space="preserve">Con relación al MOAI 2023 se han desarrado las siguientes actividades
 Sistema de extracción: Elaboración de estudios previos, cotización de las especificaciones del sistema de extracción (referente: Cto 283 de 2022).
Ferretería: Elaboración de estudio previo. Se desarrolló el proceso respectivo para realizar su cargue en SECOP (CDP 17123)
Mantenimiento del sistema de bombeo: Elaboración de Estudio previo y se desarrolla el proceso para su publicación (CDP 13823).
Mantenimiento de cubiertas y fachada de la sede central: Se desarrolla el documento para el desarrollo de la 3° fase. Se desarrolla el proceso de radicación ante MinCultura. 
</t>
  </si>
  <si>
    <t>Desde la vigencia 2021 se cuenta con las especializaciones: Diseño y Gestión de Sistemas y Dispositivos para Internet de las Cosas, Seguridad y Salud en el Trabajo. por ende, el indicador estratégico fue cumplido.
Se desarrolla la etapa de verificación de documentos pertinentes para el regustro calificado de los 3 pregrados proyectados para la v. 2023. dicha tarea se realiza desde la Oficina de Autoevaluación con el acompanaturas responsablesañamiento de las respectivas de</t>
  </si>
  <si>
    <t>% Cumplido 2º Trimestre</t>
  </si>
  <si>
    <t xml:space="preserve">Se ejecuta con normalidad el cto 025 de 2023, el cual tiene como finalidad dar continuidad al proyecto wifi, para la conexión permanente y de calidad </t>
  </si>
  <si>
    <t xml:space="preserve">Duranrte el 2º trimestre de la vigencia para la implementación del PINAR se han adelantado las siguientes acciones:
Elaborar un Inventario Gestión Documental de archivos actualizado: 100%
Actualizar conforme los  lineamientos del Sistema de Gestión de Calidad, las tablas de retención documental: 95% 
</t>
  </si>
  <si>
    <t xml:space="preserve">El borrador de la política “Internacionalización y cooperación Nacional e Internacional de la ETITC” fue enviado el 26 de junio a la VAC; misma que será presentada para aprobación del Consejo directivo durante el mes de julio. </t>
  </si>
  <si>
    <t xml:space="preserve">Se realizaron las correcciones necesarias al Modelo operativo y de gestión de inmuebles, se proyecta su presentación y aprobación.
Sistema de transporte vertical Cto 236 de 2023.
</t>
  </si>
  <si>
    <t xml:space="preserve">Se realizaron actividades de feria de oferta de servicios en los colegios: 
Colegio Atanasio Girardot
INEM Francisco de Paula Santander. 
Liceo hermano Miguel la Salle
Colegio panamericano de la localidad de los mártires.
Colegio mayor de Cundinamarca, (24 de mayo)
Adicionalmente: Feria de Innovafarma 28 de junio.
</t>
  </si>
  <si>
    <t>Se estructura las electivas de lectura critica y escritura, y matematicas, esto se desarrolla en el marco del proyecto CREA a cargo de Bienestar universitario</t>
  </si>
  <si>
    <t xml:space="preserve">Gestión integral de residuos: 
Generación de Residuos Aprovechables: durante el segundo trimestre de 2023, se continuo con la labor de entregar de forma diferenciada los residuos, para este año, se cuantifico por separado los residuos que se recuperan de los puntos ecológicos, labor que es apoyada por una persona enviada por la asociación de recicladores de oficio Puerta de oro y el material que resulta de otras actividades y procesos en la ETITC. Para el segundo trimestre se cuantifico un total de 465,9 Kg de material aprovechable. Por su parte, se ha continuado con la baja de elementos y activos deteriorados o en desuso, que se entregan en conjunto con materiales reciclables recuperados de los empaques de productos o insumos, así como de reparaciones locativas, estos se cuantifican en un total de 5543 kg originados en la Sede Central, por su parte en la Calle 18, también se ha dado continuidad al proceso de baja de activos fijos, de donde se recuperó y entrego a la Asociación pedro León Trabuchi un total de 9413 Kg entre chatarra y madera, componentes de los pupitres deteriorados dados de baja.
Generación de RESPEL: Durante el tercer trimestre se celebró el contrato 213-2023 con la empresa ECOCAPITAL SAS ESP. quienes serán los encargados de recolectar, gestionar y disponer de forma segura los diferentes residuos peligrosos que se han generado en la ETITC durante el primer semestre. 
Residuos de manejo especial: Durante el segundo semestre se entregó para manejo especial y diferenciado 2 kg de aceite vegetal usado proveniente de las cocinas de cafetería y subsidio de alimentación. Así mismo se entregaron a LIME 10 metros cúbicos de desechos provenientes de mantenimientos y reparaciones locativas.
Según lo reportado en la bitácora del proceso Gestión ambiental se reporta: 
1.Reciclaje de gran tamaño 13.057 kg
2.Eficiencia de puntos ecológicas y separación en la fuente (465.9 kg de residuos) 
4. Entrega de escombros 10 metro cúbicos
</t>
  </si>
  <si>
    <t xml:space="preserve"> Se cuenta con el cto 043 de 2023. Persona especializada para el mantenimiento de espacios verdes.
</t>
  </si>
  <si>
    <t xml:space="preserve">Teniendo en cuenta el concepto técnico de la Secretaria de salud, desde el área de planta física 
Se desarrollaron las siguientes actividades:
Resane y pintura del banco de alimentos, mantenimiento al sistema Hidráulico, se asignó un espacio para el almacenamiento de insumos, instalaciones de equipos adquiridos por el Banco de alimentos.
Desde Planta física se informa que se está a la espera de designación de recursos para dar continuidad al proyecto. 
</t>
  </si>
  <si>
    <t>Finalizo el Cto 313 de 2023. Se recibieron los informes y se llevó a cabo la respectiva presentación con el Hno. rector y el Vicerrector Administrativo y financiero (15 de Junio). Como resultados se tienen como resultados: Planos y diseños de las 10 propuestas para las intervenciones de movilidad inclusiva. 
Teniendo en cuenta lo anterior, se solicitaron 3 cotizaciones a diferentes entidades, con el fin determinar los costos y oportunidad de realizar las 10 intervenciones. 
https://itceduco-my.sharepoint.com/:x:/r/personal/arquitectura_itc_edu_co/_layouts/15/Doc.aspx?sourcedoc=%7B8BF5E90D-3118-41B6-B41D-BD809A2B6E3B%7D&amp;file=3.%20Plan%20de%20acci%C3%B3n%202023_Planta%20F%C3%ADsica%20-%20Copy.xlsx&amp;action=default&amp;mobileredirect=true</t>
  </si>
  <si>
    <t>Avance PDI 2° TRIMESTRE 2023</t>
  </si>
  <si>
    <t xml:space="preserve">Desde la Oficina Asesora de Planeación se han desarrollado las siguientes actividades:
Creación teórica de los 11 modulos con sus respectivos contenidos: Estudiantes, egresados, docentes, Administrativos, Movilidad e internacionalización, Investigación, Extensión, IBTI, Talleres y laboratorios, Recursos Físicos y Recursos Tecnologicos. 
12. 03. 2023. Solicitud de aportes, revisión y ajustes por parte de líderes de áreas y procesos.  
Estos modulos, fueron presentados ante el CIGD del 16 de junio de 2023. Sin embargo, no se cuenta con los recursos necesarios para desarrollar el proyecto. </t>
  </si>
  <si>
    <t>Los documentos maestros fueron enviados a la oficina de Autoevaluación para su respectiva observación y solicitud de ajustes pertinentes.  
Se evidencia la finalización del contrasto 275 y se muestran como evidencias los estudios correspondientes. 
https://itceduco-my.sharepoint.com/:f:/g/personal/procesos_itc_edu_co/ErcKkN_6ETRPop8Zmsiqf-MBeK5rRH3JophH7Ysar5NuSQ?e=tXX2pE</t>
  </si>
  <si>
    <t xml:space="preserve">La medición del Índice de Desempeño Institucional vigencia 2022, se realizará durante el 2° trimestre de la vigencia 2023.
Se realizo el respectivo reporte entre el 25 de junio y finalizará el 25 de julio de 2023 </t>
  </si>
  <si>
    <t xml:space="preserve">CRONOGRAMA DE ACREDITACIÓN INSTITUCIONAL 
FASE 2. 1 *Se han realizado 4 talleres con los lideres de factor, durante el mes de marzo (taller de evidencias y taller de juicios). Estos ejercicios de realizan con el objetivo de de apropiar, diseñar e implementar el modelo de autoevaluación institucional.
FASE 1.1*Se han realizado ejercicios de análisis con las áreas de egresados y Docencia PES con el objetivo de dearrollar instrumentos que permitan ver y medir el impacto de la ETITC en los procesos de formación académica de los estudiantes y egresados.
FASE 3, 4 Y 5 *Se estructuro el cronograma para el desarrollo de la técnica evidencias de gestión, se designaron responsables.  
CRONOGRAMA DE ACREDITACIÓN INSTITUCIONAL 
FASE 1. 1 *Valor agregado: Con miras a consolidar el documento condiciones institucionales, se estructuro la estrategia para determinar el valor agregado institucional, misma que se encuentra en proceso de desarrollo (80%).  
* El 22 de febrero se solicito iniciar un diagnóstico de resultados de aprendizaje; este ejercicio fue desarrollado el 27 de marzo con la Vicerrectoría Académica y Rectoría.
FASE 1.1 *Responsabilidad social:  Con miras a consolidar el documento condiciones institucionales, se estructuran entrevistas y solicitudes de información (80%). </t>
  </si>
  <si>
    <t xml:space="preserve">Una vez conformado el aquipo líder para la vigencia 2023, se socializaron en el Consejo académico las actividades y responsabilidades a desarrollar durante el 2023: 
*Cronograma de actualización (enero 2023- 14 marzo 2024) Su ejecución se pruyecta hasta el 2024.
1. ELABORACIÓN DEL REPORTE INSTITUCIONAL. 
1.1. Elaborar fichas de validación: entrevista a funcionarios, encuesta a estudiantes, encuesta a egresados y encuestas a familias. Se desarrolló la 
Rejilla para la evaluación: Personas externo cualificado para dicha actividad.
 1.2: Validación de instrumentos: Equipo líder (del lunes 6 al 17 de marzo)
1.3: Ajuste de instrumentos: Equipo líder (del lunes 20 al 24 de marzo)
1.4 aplicación de instrumentos. En proceso. 
</t>
  </si>
  <si>
    <t xml:space="preserve">Se elaboraron los documentos de la convocatoria y piezas gráficas para difusión de las convocatorias 13.
Se proyecta su lanzamiento para el 17 de abril de 2023 respectivamente.
Objetivo: Consolidar los grupos de investigación de la ETITC, articulados con las líneas de investigación institucionales, https://etitc.edu.co/archives/acuerdo0092022.pdf en el marco del Sistema Nacional de Ciencia Tecnología e Innovación y el Plan de Desarrollo Institucional 2021 – 2024 a través de la vinculación de los productos derivados de los proyectos desarrollados en el marco de la presente convocatoria y generar innovación y desarrollo de impacto social, económico y ambiental.Se elaboraron los documentos de la convocatoria y piezas gráficas para difusión de las convocatorias 13.
Se proyecta su lanzamiento para el 17 de abril de 2023 respectivamente.
Objetivo: Consolidar los grupos de investigación de la ETITC, articulados con las líneas de investigación institucionales, https://etitc.edu.co/archives/acuerdo0092022.pdf en el marco del Sistema Nacional de Ciencia Tecnología e Innovación y el Plan de Desarrollo Institucional 2021 – 2024 a través de la vinculación de los productos derivados de los proyectos desarrollados en el marco de la presente convocatoria y generar innovación y desarrollo de impacto social, económico y ambiental.*Respecrto de la Creación Laboratorio Inteligente en Ciencia, Tecnología, Innovación y Emprendimiento  I Fase: 
Se radicaron estudios previos para la compra de nueve computadores (CDP 10723) y ocho mesas (CDP 10623). Esta pendiente iniciar el contrato de compra e instalación.
orden de compra.
Objeto contractual: PRESTACIÓN DE SERVICIOS PROFESIONALES PARA APOYAR LA GESTIÓN DE LA VICERRECTORÍA DE INVESTIGACIÓN, EXTENSIÓN Y TRANSFERENCIA Y EL CENTRO DE PENSAMEINTO Y DESARROLLO TECNOLÓGICO, EN DISEÑAR, ELABORAR, y REALIZAR UN CURSO SOBRE MOVILIDAD ELÉCTRICA, ENERGIA SOSTENIBLE Y CONVERSIÓN DE VEHÍCULOS DE COMBUSTIÓN A VEHÍCULOS ELÉCTRICOS PARA LOS ESTUDIANTES DEL SEMILLERO DE INVESTIGACIÓN EN VEHÍCULOS ELÉCTRICOS INSCRITOS A ESTE PARA LA VIGENCIA 2023-1Se ha adelantado los estudios previos relacionados con el contrato  200-2023 el cual ofrecerá el segundo curso de vehículos eléctricos y sostenibilida global con la empresa C&amp;C Technik, en este momentoo la empresa está subiendo la documentación al Secop II-.
</t>
  </si>
  <si>
    <t>*Con relación a la Formación en Actividades Ciencia, Tecnología e Innovación *Propiedad industrial: 
Se adelantó encuesta a los profesores para indagar sobre temas de capacitación (9 tematicas)  y se definió cronograma (marzo 13 a junio 1).*Frente a la Renovación  y capacitación en  base de datos  Web Of Science: 
Estudios previos radicados para renovación de membresía
13/03/2023 24 docentes Capacitados
25/02/2023  30 estudiantes
04/03/2023  33  estudiantes
*Renovación y capacitación de la herramienta Turnitin:  Estudios previos radicados para renovación de membresía (CDP 16022 por $29.000.000)
Capacitación para administrador de la herramienta ( 8 Febrero)
Capacitación programada para el 4 de mayo (virtual)</t>
  </si>
  <si>
    <t>*La III Jornada actualización y fomento acreditación (equipo VIET) fue Realizada  16 y 17 de febrero en LagoMar Girardot. 17 participantes.
"Objetivo General: Proyectar en el presente año la Acreditación de Alta Calidad como un proceso académico esencial en relación con la Investigación, la Extensión y los Egresados, de conformidad con la normatividad vigente."
Taller No. 1 Equipo factor 6, 7 y 12
Taller No. 2 Equipo factor 6, 7 y 12
Taller No. 3 En marcha. *Para la realización de X Campamento de Semilleros de Investigación se desarrollo el Contrato 191-2023, Informe del IX Campamento de Semilleros (24, 25 y 26 de marzo de 2023 en el Convento del Santo Eccehomo de Villa de Leyva - Boyacá). Se contó con la asistencia de 48 estudiantes pertenecientes a los diferentes semilleros. 5 Facultades. Presento una encuesta de evaluaciòn del evento. Ejecutado $18300000</t>
  </si>
  <si>
    <t xml:space="preserve">Actividades de mantenimiento preventivo: 
Se han desarrollado las siguientes actividades de mantenimiento para las sedes Tintal y Centro:
1. Actividades de reparaciones locativas (resane de muros, instalación e enchapes, revisión de canales, limpieza de canales bajantes, impermeabilización de cubiertas, mantenimiento de cielos rasos)
2.Mantenimiento de zonas verdes 
3. mantenimiento de cubiertas
4. Mantenimiento de carcamos y sumideros
Actividades de mantenimiento correctivo:
Mantenimiento a la red hidráulica del tanque elevado (28 de marzo de 2022) bajo los contratistas con Cto 135, 136 y 183 de 2023.Ejecución de la Fase 2 del mantenimiento de las baterías de baños:
Se ejecuta el 317 de 2022 "EJECUCIÓN DEL MANTENIMIENTO DE LAS BATERÍAS DE BAÑOS PARA LA SEDE CENTRAL DE LA ESCUELA TECNOLÓGICA INSTITUTO TÉCNICO CENTRA". Inicio: 10 enero de 2023 y Finaliza: el 28 de abril 2023. $208.222.508
Se cuentan los los siguientes productos:
Mantenimiento del baño bloque F, J C, 
Adecuación del baño A-B (Adecuación)
Adecuación del baño del 4° piso bloque C
Se ejecuta el 325-2022 "“INTERVENTORÍA TÉCNICA, ADMINISTRATIVA Y FINANCIERA PARA EL MANTENIMIENTO DE LAS BATERÍAS DE BAÑOS PARA LA SEDE CENTRAL DE LA ESCUELA TECNOLÓGICA INSTITUTO TÉCNICO CENTRAL", por un valor de $17.994.942.
Se cuenta con los siguientes productos
Informes de seguimiento
Comités de obra señales 
</t>
  </si>
  <si>
    <t xml:space="preserve">La Escuela Tecnológica Instituto Técnico Central (ETITC), en cumplimiento de la Circular 
Conjunta 100-005 de 2022 del Departamento Administrativo de la Función Pública (DAFP), 
ha implementado acciones dirigidas a la formalización del empleo público, para la ETITC, 
avanzar en este proceso es prioritario, por tanto, se ha desarrollado una primera fase de 
formalización, que comprende los siguientes aspectos:
1. Ejecución del convenio contrato interadministrativo número 156-2021 con el Centro 
de Investigaciones para el Desarrollo de la Universidad Nacional de Colombia, cuyo 
objeto es: “Prestación de servicios en el acompañamiento en la estructuración 
organizacional, para la consolidación institucional y modernización administrativa, 
en los ámbitos de planta de personal administrativa, estructura organizacional y 
operación de la Escuela. Estudio sobre los 100 empleos de la Escuela”.
2. Programación de dos mil setecientos sesenta y dos millones ciento ochenta y dos
mil ochenta y cuatro pesos ($2.762.182.084) en el anteproyecto de presupuesto 
2024, con recurso propio, destinados a personal supernumerario y planta temporal.
3. Priorización de áreas en las cuales se analizarán los contratos de prestación de 
servicios para incluir en planta temporal, iniciando con procesos misionales de la 
ETITC, a saber:
• Área de Talleres y Laboratorios.
• Vicerrectoría de Investigación.
• Vicerrectoría Académica.
• Bienestar Universitario.
• Grupo Interno de Trabajo de Extensión y Proyección Social.
4. Conformación del Comité Técnico Multidisciplinario para el Proceso de 
Formalización Laboral de la Escuela Tecnológica Instituto Técnico Central, mediante 
Resolución 137 del 22 de marzo de 2023.
5. Proceso de contratación con el objeto de analizar contratos de prestación de 
servicios susceptibles de incluir en planta temporal.
</t>
  </si>
  <si>
    <t xml:space="preserve">El valor de la nómina de las 4 plantas administrativos, Doc. PES, Doc. Bachillerato y hora Catedra para el 1° trimestre de la vigencia asciende a $5.952.425.060 </t>
  </si>
  <si>
    <t xml:space="preserve">"La ETITC cumplió requisitos legales para desarrollar el proceso meritocrático de planta administrativa, esto se evidencia en la existencia de las vacantes, el cargue de las mismas en el aplicativo SIMO (actualizadas en el 2021) y el pago de estas ante la CNSC.
La CNSC remitió a la ETITC el cronograma para el proceso de selección, mismo que se desarrollará desde el 8 de septiembre al 17 de noviembre.  
Es importante recordar que el proceso de selección se encuentra enmarcado dentro del modelo de agrupación de entidades, por lo tanto, la presentación en Sala Plena de Comisionados del Proceso de Selección y las etapas siguientes, se ven afectados por el cumplimiento de cada entidad con la que se adelanta el proceso de planeación precitado, en la remisión de los insumos requeridos para tal fin. "
</t>
  </si>
  <si>
    <t xml:space="preserve"> El Cto 198 de 2023 se encuentra en ejecución (04.05.2023 hasta el 30.11.2023).
Consolidado del seguimiento del 2° trimestre del PETI. Se cuenta con el instrumento de seguimiento a los compromisos adquiridos en el PETI 2023- 2026:
Actualización PETIC: 100%
Revisión de los criterios de actualización de datos activos:20%
Actualización de la plataforma Digital: 10%
Actualización de la infraestructura tecnológica salas de computo: 100%
Puesta en marcha del proceso de implementación de IPV6: 75%
Actualización de la infraestructura tecnológica Asociadas a Data center: 0%
Optimización y automatización de procesos internos: 15%
Gestión de Datos: 15%
Mejorar y actualizar el portal de la ETITC: 0%
Avance en promedio del 37,2%  en el avance de implementación del PETI 2023- 2026.</t>
  </si>
  <si>
    <t>Se envió el Manual de Comunicaciones para su aprobación en el CIGD (05.05.2023). 
Se esta a la espera de su aprobación del Manual de Comunicaciones por el área de Calidad.</t>
  </si>
  <si>
    <t>"A la fecha se ejecuta el Cto 302 de 2022, ""REALIZAR LOS ESTUDIOS TÉCNICOS ESTRUCTURALES, ARQUITECTÓNICOS, DE REDES, DE USO Y DE CONTEXTO (ECONÓMICO, SOCIAL, AMBIENTAL, LEGAL, HISTÓRICO) PARA DEFINIR LA VIABILIDAD DE USO DE LOS BIENES INMUEBLES (CASA Y EDIFICIO) DE LA ESCUELA TECNOLÓGICA INSTITUTO TÉCNICO CENTRAL UBICADOS EN LA CALLE 18 NO. 13 - 01 DE LA CIUDAD DE BOGOTÁ.""
Producto.
*Levantamiento topográfico, arquitectónico, de suelos, de redes y estructural y doc. técnico de soporte.
Dicho estudio expresa una posible demolición del edificio de la estructura."</t>
  </si>
  <si>
    <t>"Se han realizado actividades de mantenimiento bajo ordenes de trabajo: 
*Reparación de la puerta principal
*Reunión para la Hermetización (Gestión documental)
*Organización del mobiliario existente.
*Retiro de mobiliario nuevo (40 pupitres, 3 sillas).</t>
  </si>
  <si>
    <t xml:space="preserve">Se cuenta con la diagramación del número 20, de la revista letras Conciencia. Se cuenta con 4 articulos. 
</t>
  </si>
  <si>
    <t xml:space="preserve">Desde el área de Extensión se ofertan: 
Cursos: 15
Diplomados: 5
Certificaciones: 4
Cursos de idiomas: inglés 7 niveles. Frances 1 nivel.
Curso Pre ingeniero: 5 asignaturas.
</t>
  </si>
  <si>
    <t>Teniendo en cuenta los resultados del Cto 302 - 2022 ( finalizado el 25 de abril 2023), desde el área de planta física se realizará un informe complementario en el cual se darán lineamientos y recomendaciones frente a la la Sede calle 18.</t>
  </si>
  <si>
    <t>% Cumplido 3º Trimestre</t>
  </si>
  <si>
    <t xml:space="preserve">El proyecto de reforzamiento estructural se divide en 2 fases: 1. el diseño y la adquisición de permisos para realizar la obra, y 2. La ejecución de la obra. En este sentido la fase 1, fue ejecutada en su totalidad con la realización de los diseños y permisos para la intervención en los bloques F, G H, E y D. Por otra parte, la ejecución de la obra cuenta con un avance en su semana 18, del 30, 58%, y se muestran a continuación las actividades ejecutadas durante el 3° trimestre de la vigencia: 
1. Excavación de la cimentación 2. Función de la cimentación, 3. Armado del acero de las pantallas estructurales. 4. Fundición del concreto de las pantallas. 5. Instalación de un sobre cubierta. 6. Análisis fitosanitario de la estructura en madera. y 7. Armado del acero entre piso. 
Estos avances son presentados ante: 
1. Comité técnico. Se realiza de manera semanal para dar observaciones y correcciones a la ejecución de la obra. Se cuenta con 18 informes semanales. 
2.  Comité gerencial. Se realiza una vez al mes, se revisan temas financieros contractuales y de obra.  Se cuenta con 3 informes mensuales. 
</t>
  </si>
  <si>
    <t xml:space="preserve">Se radico el proyecto ante el SIPA (27 de julio de 2023), con el radicado PROY-20230727030040 
Se cuenta con estudios previos y CDP 26023, por un valor de $898.750.000,00 (8 de septiembre), se está a la espera el apoyo de la oficina de contratación.    
</t>
  </si>
  <si>
    <t>La meta estratégica finalizo con lo reportado al 30 de junio de 2023, toda vez que la gestión para la implementación de la normatividad de movilidad reducida fue desarrollada con lo productos adquiridos mediante el Cto 323 de 2023</t>
  </si>
  <si>
    <t>Con relación al proyecto de Modulares, se cuenta con los diseños arquitectónicos, se proyecta realizar la contratación de estudios específicos (estructurales, hidráulicos, eléctricos). Se cuenta con el CDP 22123, por un valor de $1.935.679.351,89. Se radicaron los estudios previos ante la oficina de contratación (3.08.2023)</t>
  </si>
  <si>
    <t xml:space="preserve">Con relación al desarrollo del PINAR, se han adelantado las siguientes actividades: 
Ejecución del PGD: Se ha apoyado el proceso de organización de los documentos de las historias laborales para digitalización, asuntos disciplinarios, coordinaciones del IBTI y se verifico la transferencia de registro y control del IBTI. 
Implementar actividades en el Programa de Cero Papel: Una de las estrategias que se están implementando desde la ventanilla de atención es que las planillas se imprimen por doble cara para disminuir la cantidad de recurso a utilizar.
</t>
  </si>
  <si>
    <t>El documento "Plan de Desarrollo Profesoral 2023 - 2026" se encuentra elaborado en un 70%. Comprende la siguiente estructura: 
*Plan de desarrollo de Carrera Docente; 
* Resultados del Plan anterior; 
*Política de desarrollo docente;
*Componentes conceptuales del plan de formación;  *Inventario de necesidades; * Evaluación de resultados e impacto del Plan 2018 - 2022.  * Plan de capaciatación y actualización de docentes para el período de tiempo 2023-2026
La finalización del documento se proyecta para el mes de octubre.</t>
  </si>
  <si>
    <t>Los documentos maestros fueron enviados a la oficina de Autoevaluación para su respectiva observación y solicitud de ajustes pertinentes. 
Se evidencia la finalización del contrasto 284 y se muestran como evidencias los estudios correspondientes. 
https://itceduco-my.sharepoint.com/:f:/g/personal/electromecanica_itc_edu_co/Epw9qMEeaEpOjRM5BtAFwxEBwVPnq6pebRP4FLpoNBPZKg?e=uELn6P</t>
  </si>
  <si>
    <t xml:space="preserve">La meta estratégica, menciona 6 productos, de los cuales la ETITC cuenta con: 
1. Especialización tecnológica en diseño y gestión en sistemas para dispositivos para internet de las cosas: Finalizado en un 100% 
2. Especialización en seguridad industrial y salud en el trabajo: Finalizado en un 100%
3. Estructurar y gestionar el registro de posgrado de una maestría en seguridad de la información: Avanza su desarrollo en un 56%
4. Estructurar y gestionar el registro de pregrado en Ingeniería Agrícola por ciclos: Avanza su desarrollo en un 56%
5. Estructurar y gestionar el registro de pregrado en Ingeniería Ambiental por ciclos: Estructurar y gestionar el registro de pregrado en Ingeniería Agrícola por ciclos: Avanza su desarrollo en un 56%
6. Estructurar y gestionar el registro de pregrado en Ingeniería Energías por ciclos: Estructurar y gestionar el registro de pregrado en Ingeniería Agrícola por ciclos: Avanza su desarrollo en un 56%
Teniendo en cuenta lo anterior, se evidencia un avance consolidado del 70% al 3° trimestre del 2023. 
Link de evidencia: 
https://itceduco-my.sharepoint.com/:f:/g/personal/plandeaccion_itc_edu_co/EtHcqOtT_BJArvIU3KAslisBbM2cBnO070VZuNVvKkMJTQ?e=pTTWM1
</t>
  </si>
  <si>
    <t xml:space="preserve">Se han realizado las siguientes ferias 
12.09.2023 Feria universitario ETITC 2024.
Centros Educativos:
Durante el 3° trimestre de la vigencia se realizaron 14 reuniones con Centros educativos, en donde a través de la modalidad de Feria se dio a conocer la oferta institucional tanto de de los PES como de oferta de Extensión   
</t>
  </si>
  <si>
    <t>Se cuenta con avance del 46,9% en el cronograma dispuesto para la acreditación.
Se evidencia avance en: 
*ETAPA 1: DE CONDICIONES INICIALES: Verificación de la debida forma de la radicación 100%, Verificación de las condiciones iniciales para poder solicitar acreditación 100% (Se recibio la visita el 18 de septiembre). 
*ETAPA 2: AUTOEVALUACIÓN CON FINES DE ACREDITACIÓN INSTITUCIONAL: 4. Talleres con grupos focales, talleres, entrevistas 100% ( Factores: 5 (V. Académica), 2 (Of de planeación y S. General) y 6 (B.U).).
https://itceduco-my.sharepoint.com/:f:/g/personal/plandeaccion_itc_edu_co/EohQsA6HC8BAgiQyjknxIHMBY4eOIpSaUhXeDdOFB--hYA?e=YJYIUd</t>
  </si>
  <si>
    <t xml:space="preserve">La primera fase de este proyecto se contempla dentro de los proyectos estructurados y presentados ante el MEN, según iniciativa PFC v 2023. 
Durante el mes de noviembre se espera conocer el valor total disponible para la estructuración del proyecto SIUE en su primera fase. </t>
  </si>
  <si>
    <t xml:space="preserve">1.Creación de plan de marketing digital que desglose parrilla de contenidos, objetivos, buyer persona, estrategias y buenas prácticas digitales (Desarrollo de parrilla de contenido).
* se integra dentro del manual de comunicaciones: se actualiza la página institucional dependiendo de los requerimientos de las diferentes áreas. Se desarrolla lo planeado dentro de la parrilla de contenido v. 2023. 
2. Aumentar la creación de videos y piezas audiovisuales en relación con las piezas gráficas. *Se han desarrollado 110 productos entre piezas y videos.
Implementación de nueva plataforma: Tiktok (inf. especifica de la Parrilla de contenido): se han promovido por la red social videos acerca de la Acreditación institucional, Estrategia Violeta, proceso electoral para la elección de Rector. Un total de 18 videos.  
3. Posicionar a la ETITC como institución de Educación Superior Pública en Bogotá. (Mejor opción, mejor formación):
* Del 15 de septiembre al 15 de noviembre, se desarrolla una estrategia para comunicar la oferta institucional. Se participó en EDUTECNIA (30, 31 de sep. Y 1° de octubre). Apoyo para la realziación del Evento “congreso de ingeniería, desarrollo y sostenibilidad global”.
4. Generar buenos hábitos y amor por el medio ambiente y la sostenibilidad. (ETITC Ambiental).
*Generación de video de sociabilización cargado a TIK TOK.
En septiembre se rotaron 6 productos de sensibilización ambiental en pantallas y redes sociales y correo masivo, en 3 agosto. Se desarrollaron los 3 días de trabajo remoto (uno por mes) 
5. Incentivar la comunicación interna y externa de la comunidad educativa, administrativos y docentes, reforzando su rol por medio de la participación.
*Elección de representante de estudiantes y docentes ante el Consejo Directivos. 
*Actividades de Bienestar Laboral: Compartir en compensar, amor y amistad, comunicados a docentes y administrativos. Acompañamiento en la semana de desarrollo institucional.
* Actividades de pantalla.
6. Contribuir al proceso de acreditación institucional: 
*Actuación del portal web, creación de 12 videos, acompañamiento a 4 procesos de acreditación: procesos industriales, sistemas y mecatrónica, consejeros externos y certificaciones de ICONTEC.
7. Generar sentido de pertenencia dentro de la comunidad educativa mientras se divulgan las actividades de cada área. 
Creación de iconos institucionales. 
Desarrollo de la campaña 360° 
8 Estrategia FREE PESS
Se desarrollaron 2 noticias: internet de las cosas e inteligencia artificial. 
</t>
  </si>
  <si>
    <t xml:space="preserve">Mediante los contratos 263 y 264 de 2023, se vincularon 2 personas para desarrollar “PRESTAR SERVICIOS PROFESIONALES ESPECIALIZADOS PARA LA ACTUALIZACIÓN DEL DOCUMENTO TÉCNICO DE REDISEÑO INSTITUCIONAL DE LA ESCUELA TECNOLÓGICA INSTITUTO TÉCNICO CENTRAL - ETITC, DE ACUERDO CON LOS CRITERIOS METODOLÓGICOS ESTABLECIDOS POR EL DEPARTAMENTO ADMINISTRATIVO DE LA FUNCIÓN PÚBLICA – DAFP EN EL ÁMBITO DE LAS PLANTAS TEMPORALES”.” Por un valor de $48.000.000. Inicio 11 de septiembre hasta 15 de diciembre.
Por otra parte, se realizó una reunión con el MEN el 24 de agosto, durante la cual se socializaron los términos a desarrollar para la implementación de las plantas temporales.  
</t>
  </si>
  <si>
    <t xml:space="preserve">Desde la oficina Asesora de planeación se adento la gestión en cuanto a la estructuración de los proyectos integrados en la iniciativa PFC para la vigencia 2023, en este orden de ideas, estos migraron al MEN para su revisión y aprobación. Posterior a esta aprobación fueron enviados al DNP y se encuentran en evaluación.  Una vez aprobados por esta última entidad se proyecta recibir los respectivos recursos durante la 2° y 3° semana de noviembre.  </t>
  </si>
  <si>
    <t>A través del 324- 2022 se desarrolla objeto contractual “CONTRATO INTERADMINISTRATIVO PARA APOYAR EL FORTALECIMIENTO DEL ÁREA ENCARGADA DE EGRESADOS DE LA ESCUELA TECNOLÓGICA INSTITUTO TÉCNICO CENTRAL (FASE 1 Y 2)”, con la Universidad Pedagógica de Colombia, por un valor de 80.000.000 MTE
Se realizo entrega de la 1° fase "Investigación aplicada y desarrollo experimental: Caracterización",   y desarrolladas sus 9 actividades estrategicas.
Se desarrolla parcialmente la 2° actividad de la fase 2 "Primera propuesta de fortalecimiento de la dependencia de egresados de la ETITC" .
Se evidencia un 68% de avance en gestión del cto 324 de 2022.
https://itceduco-my.sharepoint.com/:x:/g/personal/plandeaccion_itc_edu_co/EardqOzqD9lPg7sY-gg-oCMBhWB39R6ucmIz-neSWhctrg?e=FG3fdp</t>
  </si>
  <si>
    <t>El valor de la nómina de las 4 plantas administrativos, Doc. PES, Doc. Bachillerato y hora Catedra para el 3° trimestre de la vigenicia asciende a $6.029.230.472</t>
  </si>
  <si>
    <t>n/a</t>
  </si>
  <si>
    <t xml:space="preserve">La CNSC remitió a la ETITC el cronograma para el proceso de selección, mismo que se desarrollará desde el 8 de septiembre al 17 de noviembre.  
La CNSC solicito el 29 de septiembre la actualización y certificación de vacantes y cargos para asenso. Se certificaron 62 vacantes y 58 empleos, 8 para asenso (7 profesionales y 1 asistencias) 
</t>
  </si>
  <si>
    <t xml:space="preserve">Se cuenta con la propuesta para el desarrollo del concurso docente (23.08.2023)
-Se elaboraron los Estudios Previos (EP) para contratación del tercero acreditado (Universidad Nacional).
- Dichos EP fueron revisados y ajustados por el área de contratación de la ETITC.
- Actualmente se adelanta el proceso de negociación con el tercero acreditado (Universidad Nacional).
- Se tiene el VoBo común entre las partes de los EP.
-Se presentó una situación sobreviniente y se suspendió temporalmente el proceso de contratación porque el tercero acreditado (Universidad Nacional), hizo observaciones sobre el articulado del Acuerdo 012 de 21 de junio de 2023 del Concurso, que requirió ajustar algunos artículos e incluir otros, situación que obligó a presentar ante Consejo Académico y se obtuvo el aval (octubre 10) para llevarlos ante el Consejo Directivo (octubre 20) para la expedición de un acuerdo de modificación parcial del acto administrativo acuerdo 12 de 2023.
- ​Expedido el acuerdo se reanudarán los trámites del proceso de contratación con el tercero acreditado (Universidad Nacional).
</t>
  </si>
  <si>
    <t xml:space="preserve">Teniendo en cuenta la estructuración del proyecto “Centro de Atención al Docente”, en el cual se integran 8 secciones, se evidencia gestión que desarrolla parte de lo integrado en el documento guía (actividades lúdicas, pedagógicas, de esparcimiento dirigidas a docentes y adecuaciones al Rincón del maestro). Sin embargo, se plantea una reunión para desarrollar un instrumento que permita una medición objetiva a las actividades generadas. </t>
  </si>
  <si>
    <t>Para la vigencia 2023 se desarrollan los siguientes proyectos TICS:
*Plan de licenciamiento: Renovación software
*Plan de actualización de infraestructura tecnológica: Dotación de las salas de sistemas, renovación de los equipos de cómputo, implementación del ipv 6
*Plan de soporte y mantenimiento: Adecuación y soporte de la información. Tecnológica (prestaciones de servicio, soporte de mesa de ayuda, mantenimiento de impresoras, portal web, data center, screem)
Para revisar el desarrollo a detalle de estos proyectos se evidencia su gestión en las actividades especificas del plan de acción anual v. 2023</t>
  </si>
  <si>
    <t xml:space="preserve">La meta esta sujeta a los resultados IDI, mismos que entregará el DAFP durante el 3° trimestre de la vigencia; sin embargo, la política es apoyada en su ejecución no solo desde la OAP, sino también desde la oficina de seguridad de la información y de Informática y comunicaciones. </t>
  </si>
  <si>
    <t>Desde el área de planta física se estructura el documento para dar recomendaciones relacionadas al uso y aprovechamiento de la Sede calle 18</t>
  </si>
  <si>
    <t xml:space="preserve">Se realizó un proceso de traslado de 40 bienes muebles (26.07.2023 y  24.08. 2023).
Con el gestor de activos se realizó un proceso de retiro de activos dados de baja
</t>
  </si>
  <si>
    <t xml:space="preserve">El Modelo operativo y de gestión de inmuebles, fue presentado al Vicerrector Administrativo y financiero el 1° de septiembre de 2023.  </t>
  </si>
  <si>
    <t xml:space="preserve">En la sede Tintal se han desarrollado las siguientes actividades: 
28.09. 2023 Actividad de instalación de extracción dentro el laboratorio de química
15.09.2023. Mantenimiento preventivo de sistema de bombeo.
</t>
  </si>
  <si>
    <t xml:space="preserve">El Modelo operativo y de gestión de inmuebles, fue presentado al Vicerrector Administrativo y financiero el 1° de septiembre de 2023.  
Agosto.
Mantenimiento y pintura del bloque c
Mantenimiento de cubiertas de canales del bloque E
Mantenimiento de baños del bloque c
Adecuación de espacios del boque I
Septiembre: 
Inicio de obra de pintura en el bloque c
Cambio de espacios de trabajo del bloque F por reforzamiento 
Mantenimiento de sifones de la sede central 
Pintura y resane del cerramiento de la calle 15
Organización por obra de reforzamiento, sótano de biblioteca
Octubre:
2 al 6 de octubre se realizaron las siguientes actividades:  
Resane y pintura de los sótanos del Bloque C, 
Cambio de vidrios 
Ajuste de cielo raso de los bloques C, D E y H
Mantenimiento de pintura del bloque c
Mantenimiento de jardines del ingreso de la calle 13 y calle 15.
Mantenimiento de los monumentos de las ETITC
Mantenimiento de bombeo
</t>
  </si>
  <si>
    <t xml:space="preserve">Se han desarrollado las siguientes actividades en el marco del MOAI:
Agosto.
Mantenimiento y pintura del bloque c
Mantenimiento de cubiertas de canales del bloque E
Mantenimiento de baños del bloque c
Adecuación de espacios del boque I
Septiembre: 
Inicio de obra de pintura en el bloque c
Cambio de espacios de trabajo del bloque F por reforzamiento 
Mantenimiento de sifones de la sede central 
Pintura y resane del cerramiento de la calle 15
Organización por obra de reforzamiento, sótano de biblioteca
Octubre:
2 al 6 de octubre se realizaron las siguientes actividades:  
Resane y pintura de los sótanos del Bloque C, 
Cambio de vidrios 
Ajuste de cielo raso de los bloques C, D E y H
Mantenimiento de pintura del bloque c
Mantenimiento de jardines del ingreso de la calle 13 y calle 15.
Mantenimiento de los monumentos de las ETITC
Mantenimiento de bombeo
</t>
  </si>
  <si>
    <t xml:space="preserve">Meta cumplida con lo reportado al 1 trimestre de la vigencia. </t>
  </si>
  <si>
    <t xml:space="preserve">Según cronograma para la actualización del PEI y respecto al 5° punto Elaboración del capítulo que contenga el enfoque y modelo pedagógico del IBTI, se han desarrollados los siguientes aspectos: 
5.3 Construir documento orientador para la presentación de propuestas de enfoque y modelo pedagógico. Se obtuvieron 8 propuestas
5.4 Realizar convocatoria abierta para presentar propuestas de enfoque y modelo pedagógico 
5.5 Presentar propuestas, realizada el 23 de octubre, se contó con la participación de 48 e docentes y 2 estudiantes.
5.6 Evaluar la pertinencia de los modelos propuestos. Se diseñó una serie de rubricas (16, 2 por propuesta) para determinar la pertinencia y la oportunidad de los modelos
Se evidencia un avance del 37%
</t>
  </si>
  <si>
    <t xml:space="preserve">INICIATIVA PREITC.
23 de septiembre. la iniciativa finalizo, eta contó con 2 grupos y un total de 65 estudiantes. 
16 de septiembre. Se realizó una prueba piloto
24 de septiembre. Prueba de admisión.
</t>
  </si>
  <si>
    <t>Inducción estudiantes nuevos primer semestre 2023-2 del 24 al 31 de de julio de 2023. se contó con la participación de 327 estudiantes. 
Se cuenta con un total de 2.163 estudiantes participantes en los servicios de bienestar (en las 6 áreas) de los 3.434 estudiantes activos, correspondiente al 63,15% de los estudiantes con matricula activa. Esto como resultado de la implementación de proyectos tales como: CAMPETITC, LA ETITC VISACAVI, Proyectos de salud mental y acompañamiento físico de manera grupal e individual, Formación Espiritual y personal, proyecto de inclusión educativa, Proyecto Bienestar con Impacto social, entre varias otras iniciativas.</t>
  </si>
  <si>
    <t>El proceso de socialización de la caracterización estudiantil se llevó a cabo desde principios de agosto hasta el 30 de septiembre. Se ha completado la caracterización de 3,016 estudiantes de un total de 3,434 matriculados. Esto representa un 87.8% de los estudiantes matriculados en el periodo 2023-2.
https://itceduco-my.sharepoint.com/personal/estadisticabienestar_itc_edu_co/_layouts/15/onedrive.aspx?id=%2Fpersonal%2Festadisticabienestar%5Fitc%5Fedu%5Fco%2FDocuments%2FDocuments%2FGESTI%C3%93N%2FGESTION%20X%20MES%202023%2FOCTUBRE%2FReporte%20caracterizaciones%202023%2D2%2Epdf&amp;parent=%2Fpersonal%2Festadisticabienestar%5Fitc%5Fedu%5Fco%2FDocuments%2FDocuments%2FGESTI%C3%93N%2FGESTION%20X%20MES%202023%2FOCTUBRE&amp;ga=1</t>
  </si>
  <si>
    <t>Se da continuidad al desarrollo de la electiva "Catedra ETITC":
31/08/2023 Catedra ETITC   La Memoria en la Construcción de la Paz' 🏳 Gracias Hno. Alberto Prada San Miguel.
387 Asistentes.
https://itceduco-my.sharepoint.com/:x:/g/personal/estadisticabienestar_itc_edu_co/EaCqlUx5Q2tChSHssc3tc9MB-uBeYsz5Ho3cy2oquRAK2Q?e=oZEN0W
No se evidencia la estructuración o desarrollo de las otras dos proyectadas para la v. 2023</t>
  </si>
  <si>
    <t>Para el 3° trimestre de la vigencia se han integrado al proyecto CREA 174 estudiantes con matricula activa, que corresponde al 5,07% de la totalidad de estudantes con matricula actica (3.434).
El documento proyecto CREA se encuentra en proceso de perfeccionamiento, la entrega final de este se proyecta para finales de noviembre de la presente vigencia. 
En los meses de julio a septiembre el CREA realizo los siguientes apoyos individuales:
126 atenciones individuales a 46 estudiantes.</t>
  </si>
  <si>
    <t>Se cuenta con el informe de autoevaluación para el reconocimiento del Centro de Desarrollo Tecnlógico. 
Se estructura el plan de mejoramiento en un 85%</t>
  </si>
  <si>
    <t xml:space="preserve">* Respecto de la Formación en Actividades Ciencia, Tecnología e Innovación se avanzo en la definición de terminos de la convocatoria n° 14, dirigido a Grupos de investigación de la Escuela Tecnológica Instituto Técnico Central.
El cronograma se ejecuta desde septiembre 25 de 2023 al 13 de diciembre de 2023.
* La segunda capacitación en base de datos  Web Of Science  fue realizada el 16 de agosto, se contó con la participación de 12 personas.
*Durante el mes de septiembre se realizo el proceso renovación de la herramienta Turnitin . </t>
  </si>
  <si>
    <t xml:space="preserve">*La Convocatoria 12 se desarrolla mediante el  Contrato  273-2023 Grupo GISIE.
*El  II Coloquio de Investigación fue realizado Septiembre 14 de 2023
28 asistentes.
*e) III encuentro Interinstitucional  Semilleros: XXI Encuentro Regional de Semilleros de Investigación realizado en la Universidad Central del 10 al 12 de mayo de 2023, asistieron 25 estudiantes (Comprobante de pago presupuestal , pagado $1.625.000)
XXVI ENCUENTRO NACIONAL Y  XX ENCUENTRO INTERNACIONAL DE SEMILLEROS DE INVESTIGACIÓN ENISI - RedCOLSI, se realizará del 11 al 14 de octubre de 2023, participan 4 estudiantes (Resolución 424 de 6 de septiembre de 2023, pagado $600.000)
Evento “Expociencia Nacional Chile 2023”, a  desarrollarse en Chile, del 14 al 17 de noviembre de 2023, se encuentra en procesos de pago.
</t>
  </si>
  <si>
    <t>Se cuenta con el contrato 233-2923 OLARTE "PRESTACIÓN DE SERVICIOS PROFESIONALES PARA CONTINUAR EL PROCESO DE CAPACITACIÓN EN PROPIEDAD INTELECTUAL A ESTUDIANTES, DOCENTES Y ASESORAMIENTO A LA VICERRECTORÍA DE INVESTIGACIÓN, EXTENSIÓN Y TRANSFERENCIA EN LA ELABORACIÓN DE CONVOCATORIAS PARA LA 
IDENTIFICACIÓN DE TECNOLOGÍAS SUSCEPTIBLES DE PROTECCIÓN POR PROPIEDAD INTELECTUAL." este dio inicio el 26 de julio y finaliza el 30 de septiembre de 2023- Por un valor de $10.500.000.</t>
  </si>
  <si>
    <t>Se envió un formato a los integrantes de la Red de Investigación e Innovación  para recibir propuestas de actividades a realizar en el marco de la Red con el fin de elaborar el Plan de Trabajo para el 2024</t>
  </si>
  <si>
    <t xml:space="preserve">Se cuenta con el informe Estudio visibilidad e impacto publicaciones ETITC, este fue socializado con el equipo de la Vicerrectoría de Investigación </t>
  </si>
  <si>
    <t>Se genero la Publicación Número 20  de la Revista Letras ConCiencia TecnoLógica de la ETITC.
Se adelanta la Convocatoria Cuadernos ETITC. Y se desarrolla el Boletín # 8 Vicerrectoría Investigación, Extensión y Transferencia</t>
  </si>
  <si>
    <t xml:space="preserve">*La certificación  AUTOMATIZACION INDUSTRIAL  tendrá lugar entre el 2 de septiembre al 16 de diciembre. Se cuenta con la participación de 13 estudiantes 
*La certificación INSTALACIONES ELÉCTRICAS para el 2° semestre dará comienzo el 21 de octubre y contará con la participación de 21 estudiantes </t>
  </si>
  <si>
    <t xml:space="preserve">No se desarrolló los cursos propuestos, teniendo en cuenta las exigencias requeridas por la Secretaria de la Mujer de la Localidad de los mártires, toda vez que solicitan que se cuente con salas de maternidad. 
Se han realizado propuestas Proyección social con habilidades blandas a las siguientes empresas:
Scheneider
</t>
  </si>
  <si>
    <t xml:space="preserve">Durante el 3° trimestre de la vigencia se han realizado acercamientos de tipo convenio con empresas del sector, de la siguiente manera: 
19 y 29/08/2023. IDIPROM. Se radica carta directamente en IDIPROM con el fin de reactivar el convenio que venció. 
5/09/2023. KNO. Se radica carta directamente en IDIPROM con el fin de reactivar el convenio que venció. 
22/08/2023. COASPHARMA. Revisar el convenio marco de cooperación entre Coaspharma y la ETITC, para viabilizar la posibilidad de establecer un convenio específico para el desarrollo de cursos a la mediada y capacitaciones e intercambio de conocimiento y experiencia.
26/09/2023. UNIVERSIDAD AGUSTINIANA.0020. Identificar fortalezas de cada una de las instituciones con el fin de realizar un convenio Marco de cooperación institucional.
19/09/2023. UNIVERSIDAD MILITAR NUEVA GRANADA. Revisar temas de interés para realizar un convenio macro con la universidad Militar Nueva Granada.
25/09/2023. SECRETARÍA DE EDUCACIÓN MUNICIPAL – YUMBO VALLE DEL CAUCA. Analizar la posibilidad de establecer un acuerdo entre la Secretaría de Educación del municipio de Yumbo Valle del Cauca y la ETITC, para generar una articulación que le permita al municipio ampliar la oferta educativa a los estudiantes de grado décimo de las 13 instituciones educativas oficiales del municipio, y que puedan iniciar su formación profesional a través de los ciclos propedéuticos, en el marco del programa "Fondo para la Educación Terciaria del municipio de Yumbo".
Durante el 3° trimestre de la vigencia se han realizado acercamientos de tipo oferta de servicios con empresas del sector, de la siguiente manera: 
23, 31/07/2023 y 7 y 21/09/2023. FUNDACION NEME. Reunión virtual con al fin de Establecer acuerdos sobre el perfil de los jóvenes que serán seleccionados para la realización del curso en sistemas de carga para vehículos eléctricos.
Reunión virtual con el fin de presentar a la ETITC la propuesta de módulos en habilidades verdes que complementarán la formación técnica en sistemas de carga para vehículos eléctricos, por parte de la Organización Plan.
Visita de Fundación NEME, General Motors y Organización Plan Internacional con el fin de realizar reconocimiento de talleres y laboratorios de la ETITC para el desarrollo del curso sistemas de carga para vehículos eléctricos.  
Reunión virtual con Fundación Neme- ETITC-General Motors-ENEL-Fundación Plan con el fin de definir firma de convenio para comodato de préstamo de cargadores entre En el – ETITC; Capacitación “Train the trainers” de parte de En el a capacitadores de ETITC.
12/09/2023. CAPRIS COLOMBIA SAS. Visita de parte de Capris a la ETITC, con el fin de revisar la viabilidad de una alianza entre la ETITC y Capris Colombia, con el propósito de realizar proyectos colaborativos que contribuyan a la oferta de certificaciones internacionales en robótica y CNC. 
 ASCENSORES SCHINDLER DE COLOMBIA
14/07/2023 Identificar fortalezas del CTC SCHINDLER DE COLOMBIA con la misionalidad Institucional ETITC.
29/08/2023 Presentar los servicios de formación del Grupo de Extensión y Proyección social a la empresa ASCENSORES SCHINDLER DE COLOMBIA específicamente en Habilidades blandas. 
13/09/2023 Presentar propuesta económica a ASCENSORES SCHINDLER DE COLOMBIA del curso Habilidades blandas.
</t>
  </si>
  <si>
    <t xml:space="preserve">Durante el 3° trimestre de la vigencia se realizaron 14 reuniones con Centros educativos, en donde a través de la modalidad de Feria se dio a conocer la oferta institucional tanto de de los PES como de oferta de Extensión:  
 Fecha             Ferias Universitarias          Localidad
1 29/07/2023. Feria Alianza educativa. Kennedy
2 4/08/2023. Colegio el Jazmin. Puente Aranda
3 4/08/2023. Colegio la Aurora.  Usme
4 15/08/2023. Tomás Carrasquilla.  Barrios Unidos
5 25/08/2023. Colegio Montessori.  Antonio Nariño
6 6/09/2023. Feria Educativa Ciudadela Educativa Bosa IED. Bosa
7 8/09/2023. Francisco Primero.  Barrios Unidos
8 12/09/2023. ETITC.    Los Mártires
9 14/09/2023. Colegio INEM Francisco de P. Santander IED.  Kennedy
10 14/09/2023. Colegio Eduardo Santos. Los Mártires
11 15/09/2023. Colegio Enrique Olaya Herrera IED San Cristóbal
12 22/09/2023. Colegio Técnico Ademar Rojas.  San Cristóbal
13 26/09/2023. Centro educativo Scalas.   Engativá
14 30/09/2023. Colegio Rural Jose Celestino Mutis.   Ciudad Bolívar
</t>
  </si>
  <si>
    <t xml:space="preserve">Teniendo en cuenta que la materialización de la Política ambiental institucional se refiere directamente con la ejecución de los 6 programas ambientales, se evidencian los siguientes análisis y avances:
1. Uso eficiente de Agua: Durante el tercer trimestre, se continúa haciendo seguimiento al consumo de agua, a través del volumen registrado en la factura de servicio público, cuyo último periodo facturado es hasta el 5 de septiembre de 2023. Se evidencia un consumo al alza, 2334 m3 de agua potable entre enero y agosto de 2022 a consumir 6815 m3 de agua en el mismo periodo de 2023. Es decir que se ha dado un incremento del 192%. Revisando la facturación, se evidencia que en algunas cuentas contrato, se registra siempre el mismo o similar volumen de agua consumido, lo que puede deberse a que la EAAB no está haciendo la lectura directa de los medidores.  Por otra parte, se han identificado algunas fugas o escapes de agua en sanitarios, y tanques de almacenamiento de agua potable, dichas perdidas también incrementan el volumen de agua consumida. También se detectó que el sistema de motobombas, no está funcionando, por lo tanto, no se puede hacer el suministro de agua, desde los tanques subterráneos. Para esto último se está ejecutando el contrato 276-2023  cuyo objeto es "PRESTACIÓN DE SERVICIO TÉCNICO Y ESPECIALIZADO A TODO COSTO INCLUIDO INSUMOS PARA LA REALIZACIÓN DEL MANTENIMIENTO PREVENTIVO Y CORRECTIVO DEL SISTEMA DE BOMBEO EN LA SEDE CENTRAL DE LA ESCUELA TECNOLÓGICA TÉCNICO CENTRAL EN LA VIGENCIA 2023", supervisado por Planta Física.
En cuanto a las actividades propuestas en el plan de trabajo para el programa de uso Eficiente de agua potable, se ha alcanzado un 82% de ejecución.
2. Uso eficiente de energía: Se detectó que el proveedor de energía ENEL codensa, no ha remitido facturas correspondientes a los periodos facturados ente el 03 de mayo y el 01 de julio, así como tampoco en el periodo del 02 de agosto al 9 de septiembre.
Se sigue observando una tendencia al alza en el consumo de energía eléctrica, presentando un pico de consumo en la última factura recibida que corresponde al periodo entre el 02 de septiembre al 3 de octubre de 2023, en donde se indica que se alcanzó un pico de consumo 64410 kWh, sin embargo, en la factura no se evidencia una desagregación entre el tipo de energía consumida, ni tampoco el valor del kWh. Situación que hace pensar en una posible lectura irregular.
Al realizar el análisis comparativo mensual de consumo, se identifica que la tendencia sigue siendo al alza. Sin embargo, existe un sesgo comparativo, ya que no se tiene el consumo de los meses de mayo y agosto de 2023, para ser comparados con lo consumido en 2022. 
En cuanto a jornadas de sensibilización, en el segundo trimestre del año no se desarrollarán estas actividades. Estas se ejecutaron durante el primer trimestre.
En cuanto a la adopción de practicas para uso eficiente de energía eléctrica, se tiene abierto el proceso SAMC-016-2023 cuyo objeto es "PRESTACIÓN DE SERVICIO PARA INSTALACIÓN Y PUESTA EN FUNCIONAMIENTO DE UN SISTEMA DE CONTROL DE ILUMINACIÓN A TODO COSTO SECTORIZADO EN LA SEDE PRINCIPAL DE LA ESCUELA TECNOLÓGICA INSTITUTO TÉCNICO CENTRAL"
A la fecha se ha dado cumplimiento al 94% de las actividades propuestas para la vigencia
3. Gestión integral de residuos: Generación de residuos aprovechables: Se ha dado continuidad a la entrega de material aprovechable con las Asociaciaciones Puerta de Oro y Pedro León Trabuchi, con quienes se ha gestionado el material aprovechable que se genera en la institución. Hasta el 30 de septiembre se ha hecho la entrega de 3282,88 kg obtenidos del proceso de separación en la fuente, de los residuos que se recolectan en los puntos ecológicos. Por otro lado, Del material que se recolecta de Talleres y Laboratorios, bajas de activos Fijos y otros elementos, empaques y envases, se ha recolectado y entregado para aprovechamiento un total de 21274,40 Kg, en donde la mayor proporción corresponde a Madera y Chatarra.
Gestión de RESPEL: Durante el tercer trimestre se dio continuidad al contrato 213-2023 con el Gestor ECOCAPITAL, con quien se gestionan los residuos peligrosos como toners, químicos vencidos, solidos contaminados con hidrocarburos, aceites usados, aguas contaminadas. Por su parte, con el Gestor Hábitat Minería urbana, se está gestionando los residuos de aparatos eléctricos y electrónico, correspondientes a activos fijos y accesorios. Hasta el momento se han entregado un total de 499,6 Kg de RESPEL
Residuos de manejo especial: No se hizo entrega de Aceite Vegetal Usado. No se generaron llantas usadas, se entregó a LIME 12 m3 de escombros y 14m3 de desechos provenientes de las actividades reparaciones locativas, entre ellas las adecuaciones en el taller de fundición.
</t>
  </si>
  <si>
    <t xml:space="preserve">2. Uso eficiente de energía: Se detectó que el proveedor de energía ENEL codensa, no ha remitido facturas correspondientes a los periodos facturados ente el 03 de mayo y el 01 de julio, así como tampoco en el periodo del 02 de agosto al 9 de septiembre.
Se sigue observando una tendencia al alza en el consumo de energía eléctrica, presentando un pico de consumo en la última factura recibida que corresponde al periodo entre el 02 de septiembre al 3 de octubre de 2023, en donde se indica que se alcanzó un pico de consumo 64410 kWh, sin embargo, en la factura no se evidencia una desagregación entre el tipo de energía consumida, ni tampoco el valor del kWh. Situación que hace pensar en una posible lectura irregular.
Al realizar el análisis comparativo mensual de consumo, se identifica que la tendencia sigue siendo al alza. Sin embargo, existe un sesgo comparativo, ya que no se tiene el consumo de los meses de mayo y agosto de 2023, para ser comparados con lo consumido en 2022. 
En cuanto a jornadas de sensibilización, en el segundo trimestre del año no se desarrollarán estas actividades. Estas se ejecutaron durante el primer trimestre.
En cuanto a la adopción de practicas para uso eficiente de energía eléctrica, se tiene abierto el proceso SAMC-016-2023 cuyo objeto es "PRESTACIÓN DE SERVICIO PARA INSTALACIÓN Y PUESTA EN FUNCIONAMIENTO DE UN SISTEMA DE CONTROL DE ILUMINACIÓN A TODO COSTO SECTORIZADO EN LA SEDE PRINCIPAL DE LA ESCUELA TECNOLÓGICA INSTITUTO TÉCNICO CENTRAL"
A la fecha se ha dado cumplimiento al 94% de las actividades propuestas para la vigencia
</t>
  </si>
  <si>
    <t>31/08/2023 Catedra ETITC   La Memoria en la Construcción de la Paz' 🏳 Gracias Hno. Alberto Prada San Miguel.
387 Asistentes.
https://itceduco-my.sharepoint.com/:x:/g/personal/estadisticabienestar_itc_edu_co/EaCqlUx5Q2tChSHssc3tc9MB-uBeYsz5Ho3cy2oquRAK2Q?e=oZEN0W</t>
  </si>
  <si>
    <t>Estrategia implementada desde la ventanilla de atención: las planillas se imprimen por doble cara para disminuir la cantidad de recurso a utilizar</t>
  </si>
  <si>
    <t xml:space="preserve">Gestión integral de residuos: Generación de residuos aprovechables: Se ha dado continuidad a la entrega de material aprovechable con las Asociaciaciones Puerta de Oro y Pedro León Trabuchi, con quienes se ha gestionado el material aprovechable que se genera en la institución. Hasta el 30 de septiembre se ha hecho la entrega de 3282,88 kg obtenidos del proceso de separación en la fuente, de los residuos que se recolectan en los puntos ecológicos. Por otro lado, Del material que se recolecta de Talleres y Laboratorios, bajas de activos Fijos y otros elementos, empaques y envases, se ha recolectado y entregado para aprovechamiento un total de 21274,40 Kg, en donde la mayor proporción corresponde a Madera y Chatarra.
Gestión de RESPEL: Durante el tercer trimestre se dio continuidad al contrato 213-2023 con el Gestor ECOCAPITAL, con quien se gestionan los residuos peligrosos como toners, químicos vencidos, solidos contaminados con hidrocarburos, aceites usados, aguas contaminadas. Por su parte, con el Gestor Hábitat Minería urbana, se está gestionando los residuos de aparatos eléctricos y electrónico, correspondientes a activos fijos y accesorios. Hasta el momento se han entregado un total de 499,6 Kg de RESPEL
Residuos de manejo especial: No se hizo entrega de Aceite Vegetal Usado. No se generaron llantas usadas, se entregó a LIME 12 m3 de escombros y 14m3 de desechos provenientes de las actividades reparaciones locativas, entre ellas las adecuaciones en el taller de fundición.
</t>
  </si>
  <si>
    <t>Se dio continuidad del cto 043 de 2023 
De manera semanal se realiza mantenimiento a las zonas verdes, mantenimiento jardines calle 13, y 15, Jardin San Jose, Patio central</t>
  </si>
  <si>
    <t>Se realizó actividad de asesoría al proceso Gestión ambiental para la instalación de jardines verticales: Ubicación.</t>
  </si>
  <si>
    <t xml:space="preserve">El proyecto finalizo con lo reportado al 30 de junio </t>
  </si>
  <si>
    <t>Esta actividad finalizo con lo reportado al 30 de junio de 2023.
El Cto 291 se encuentra en proceso de liquidación</t>
  </si>
  <si>
    <t xml:space="preserve">Esta actividad finalizo con lo reportado al 30 de junio de 2023.
</t>
  </si>
  <si>
    <t>Con el concepto de la oficina de autoevaluación se dio finalización del Cto 300 de 2022, en este sentido la oficina de Autoevaluación posee los documentos con las condiciones mínimas y correcciones realizadas, para el respectivo cargue al SACES.
Por parte de la oficina de Autoevaluación se reporta que los documento técnicos se encuentran análizados y listos para su visto bueno. 
Esta pendiente la formalizaicón de un convenio marco a firmar con la U. de la Salle a cargo de la Decanatura.  
Teniendo en cuenta lo anterior, se muestra que el desarrollo de la meta estratégica se realiza en dos partes: 1 . Estructuración: Cumplida al 92%. 2. Gestión para el registro del pregrado 0%. Avance general del 56%
https://itceduco-my.sharepoint.com/:f:/g/personal/plandeaccion_itc_edu_co/EtHcqOtT_BJArvIU3KAslisBbM2cBnO070VZuNVvKkMJTQ?e=YbPFj4</t>
  </si>
  <si>
    <t xml:space="preserve">Se han enviado y  analizando los productos del Cto 275 con la oficina de autoevaluación.
*6 julio. Se recibio el formato de plan de acción para determinar la Construcción de los proyectos e identificación de insumos de laboratorio y material bibliografico concernientes al programa. 
*14 de agosto. Reunión de Viabilidad financiera el programa 
*8 de agosto. Reunión con el Cosejo Académico, en donde se determino la viabilidad  Académica
 https://itceduco-my.sharepoint.com/:f:/g/personal/procesos_itc_edu_co/ErcKkN_6ETRPop8Zmsiqf-MBeK5rRH3JophH7Ysar5NuSQ?e=tXX2pE
Teniendo en cuenta lo anterior, se muestra que el desarrollo de la meta estratégica se realiza en dos partes: 1 . Estructuración: Cumplida al 91%. 2. Gestión para el registro del pregrado 0%. Avance general del 56%
https://itceduco-my.sharepoint.com/:f:/g/personal/plandeaccion_itc_edu_co/EtHcqOtT_BJArvIU3KAslisBbM2cBnO070VZuNVvKkMJTQ?e=YbPFj4
</t>
  </si>
  <si>
    <t xml:space="preserve">Los documentos del cto 284 se han analizado con el área de autoevaluación.
Teniendo en cuenta lo anterior, se muestra que el desarrollo de la meta estratégica se realiza en dos partes: 1 . Estructuración: Cumplida al 91%. 2. Gestión para el registro del pregrado 0%. Avance general del 56%
https://itceduco-my.sharepoint.com/:f:/g/personal/plandeaccion_itc_edu_co/EtHcqOtT_BJArvIU3KAslisBbM2cBnO070VZuNVvKkMJTQ?e=YbPFj4 </t>
  </si>
  <si>
    <t>int</t>
  </si>
  <si>
    <t>soc</t>
  </si>
  <si>
    <t>amb</t>
  </si>
  <si>
    <t>Se ejecuta con normalidad el cto 025 de 2023.
En este sentido, se realiza configuración de servidor portal cautivo para administrar el ingreso de usuarios a la red WIFI
Soporte y mantenimiento a la infraestructura tecnológica para garantizar la disponibilidad de los servicios
Monitoreo de disponibilidad de canal de conectividad.
Adicionalmente se proyecta realizar un mantenimiento a las pantallas interactivas instaladas.</t>
  </si>
  <si>
    <t xml:space="preserve">Teniendo en cuenta las actividades estratégicas planteadas en el plan de implementación de PETI para la vigencia 2023, se evidencia avance en temáticas de la siguiente manera: 
Estrategia TI (100%)
Dominio de sistema de información: Revisión de los criterios de actualización de datos activos (100%), Actualización de la plataforma Digital (41%), Optimización y automatización de procesos internos (45%), Gestión de Datos (30%), Mejorar y actualizar el portal de la ETITC (30%), Mejorar y actualizar el sistema de información de administración y manejo de activos de la entidad (0%). 
Dominio de Infraestructura Tecnológica: Actualización de la infraestructura tecnológica salas de computo (100%), Puesta en marcha del proceso de implementación de IPV6 (75%), Actualización de la infraestructura tecnológica Asociadas a Data center (0%). 
Se evidencia un avance del 52% de los compromisos integrados en el PETI para la vigencia 2023.
Es necesario revisar instrumento de medición de lo planeado para la vigencia 2023. </t>
  </si>
  <si>
    <t xml:space="preserve">El área de calidad reviso y aprobó el manual de comunicaciones el cual será socializado durante el 1° semestre de la vigencia 2024. 
La Oficina de Comunicaciones, proyecta la estructuración de un intrumento que contemple los compromisos del manual de comunicaciones, de esta manera evidenciar el porcentaje de apropiación de la política de comunicaciones. 
Sin embargo en el marco de este instrumento de planeación se han desarrollado diferentes iniciativas, mediante las cuales se ha materialziado parte de los compromisos. </t>
  </si>
  <si>
    <t xml:space="preserve">"La política de internacionalización fue aprobada por el Consejo Directivo mediante el Acuerdo 017 de 2023.  
se ha desarrollado, por la ORII, las actividades concernientes a los ejes estratégicos: 
*Gestión de movilidad académica entrante y saliente. Avance del 75%.
*Gestión de proyectos e iniciativas de cooperación nacional e internacional (Actividades para la comunidad de apoyo para clases espejo entre otras). Avance del 60%.
Administración de las relaciones interinstitucionales: Actividades de redes y convenios que apoyan la visibilidad nacional e internacional de la ETITC. Avance del 75%."
</t>
  </si>
  <si>
    <t>Análisis JUL - SEP (2023)</t>
  </si>
  <si>
    <t xml:space="preserve">Se han adelantado reuniones con la empresa Olarte y Moure, para perfeccionar el contrato y dar continuar con las capacitaciones, se elaboró el borrador de la convocatoria  de creaciones y obras susceptibles de protección por mecanismos de propiedad intelectual
</t>
  </si>
  <si>
    <t>ESTADO DE METAS</t>
  </si>
  <si>
    <t xml:space="preserve">EN PROCESO DE DESARROLLO </t>
  </si>
  <si>
    <t>NÚMERO DE METAS</t>
  </si>
  <si>
    <t>PORCENTAJE AL QUE EQUIVALE</t>
  </si>
  <si>
    <t>TOTAL</t>
  </si>
  <si>
    <t>ESTADO</t>
  </si>
  <si>
    <t>% A CUMPLIR 2023</t>
  </si>
  <si>
    <t xml:space="preserve">%CUMPLIDO </t>
  </si>
  <si>
    <r>
      <t xml:space="preserve">ME-3- Desarrollar una política institucional de apropiación de una segunda lengua como parte activa de la gestión curricular, y condición para la titulación en el nivel de ingeniería, a partir del 2023.
</t>
    </r>
    <r>
      <rPr>
        <u/>
        <sz val="10"/>
        <rFont val="Arial Narrow"/>
        <family val="2"/>
      </rPr>
      <t>ME-3- Promover la internacionalización del curriculum en un contexto multicultural a fin de desarrollar competencias de ciudadanía local y global que se reflejen en competencias de aprendizaje</t>
    </r>
  </si>
  <si>
    <r>
      <t xml:space="preserve">PE-20- Centro de Capacitación Industrial </t>
    </r>
    <r>
      <rPr>
        <strike/>
        <sz val="10"/>
        <rFont val="Arial Narrow"/>
        <family val="2"/>
      </rPr>
      <t xml:space="preserve"> </t>
    </r>
    <r>
      <rPr>
        <sz val="10"/>
        <rFont val="Arial Narrow"/>
        <family val="2"/>
      </rPr>
      <t>como espacio de cualificación  para la empleabilidad a inmediato plazo.</t>
    </r>
  </si>
  <si>
    <r>
      <rPr>
        <sz val="10"/>
        <color indexed="8"/>
        <rFont val="Arial Narrow"/>
        <family val="2"/>
      </rPr>
      <t>ME-53- Identificar capacidades institucionales</t>
    </r>
  </si>
  <si>
    <t>% ADICIONAL CUMPLIDO 2023</t>
  </si>
  <si>
    <t xml:space="preserve">CON CUMPLIMIENTO PROYECTADO 2023 </t>
  </si>
  <si>
    <t>% DE REZAGO 2023</t>
  </si>
  <si>
    <t xml:space="preserve">REZAGADAS </t>
  </si>
  <si>
    <t>% Cumplimiento vs meta a cumplir</t>
  </si>
  <si>
    <t xml:space="preserve">Cronogarma de ejecución </t>
  </si>
  <si>
    <t>Ejecución de los Cto 263 y 264 de 2023, se vincularon 2 personas para desarrollar “PRESTAR SERVICIOS PROFESIONALES ESPECIALIZADOS PARA LA ACTUALIZACIÓN DEL DOCUMENTO TÉCNICO DE REDISEÑO INSTITUCIONAL DE LA ETITC ETITC, – DAFP EN EL ÁMBITO DE LAS PLANTAS TEMPORALES”</t>
  </si>
  <si>
    <t xml:space="preserve">A través del 324- 2022  “CONTRATO INTERADMINISTRATIVO PARA APOYAR EL FORTALECIMIENTO DEL ÁREA ENCARGADA DE EGRESADOS DE LA ETITC (FASE 1 Y 2)”, con la Universidad Pedagógica de Colombia, </t>
  </si>
  <si>
    <t xml:space="preserve">Estudios previso, proceso de negiciación con la un. Nacional, hizo observaciones sobre el articulado del Acuerdo 012 de 21 de junio de 2023.
presentar ante Consejo Académico y se obtuvo el aval (octubre 10) para llevarlos ante el Consejo Directivo (octubre 20)  
</t>
  </si>
  <si>
    <t>"Se encuentra en proceso de negociaciones con el MEN para le pago de los impuestos prediales del Inmueble CHIP, AAA0072WRFT."</t>
  </si>
  <si>
    <t>No se cuenta con reporte de ingreso de estudiantes del IBTI a PES</t>
  </si>
  <si>
    <t>1 DE 3</t>
  </si>
  <si>
    <t>No se han registrado acuerdos suscritos con las IEM</t>
  </si>
  <si>
    <t xml:space="preserve">Durante la v 2022 y 2023 no se han conformado ni desarrollado programas de servicio de proyectcción social </t>
  </si>
  <si>
    <t xml:space="preserve">Durante la v 2022 y 2023 no se han conformado ni desarrollado convenios dirigidas a comunidades vulnerables </t>
  </si>
  <si>
    <t xml:space="preserve">Se registra alza en los consumos de energia y no se han desarrollado proyectos pensados para disminuir el dicho consumo </t>
  </si>
  <si>
    <t>Finalizo el Cto 302 desde el área de planta física se realizará un informe complementario en el cual se darán lineamientos y recomendaciones frente a la la Sede calle 18.</t>
  </si>
  <si>
    <t xml:space="preserve">AVISOS
Durante la jormada de planeación 
Realizar ejercicio de priorización frente a estas metas estrategicas 
Formular las estrategias que permitan la consecución de estas 
Presentar los planes de acción durante la jornada de planeación.
</t>
  </si>
  <si>
    <t>Rusia</t>
  </si>
  <si>
    <t xml:space="preserve">Docentes atendidos </t>
  </si>
  <si>
    <t xml:space="preserve">FINALIZADAS 2023 </t>
  </si>
  <si>
    <t xml:space="preserve">RESPONSABLE </t>
  </si>
  <si>
    <t xml:space="preserve">Autoevaluación </t>
  </si>
  <si>
    <t xml:space="preserve">Egresados </t>
  </si>
  <si>
    <t>Instituto Técnico de Bachillerato  industrial</t>
  </si>
  <si>
    <t>Bienestar Universitario</t>
  </si>
  <si>
    <t xml:space="preserve">Extensión y Proyección Social </t>
  </si>
  <si>
    <t xml:space="preserve">Talento Humano </t>
  </si>
  <si>
    <t>Planta Física</t>
  </si>
  <si>
    <t>Despacho de la Vicerrectoria Académica</t>
  </si>
  <si>
    <t>Despacho de la Vicerrectoría Administrativa</t>
  </si>
  <si>
    <t>Finalizo el cto 301 de 2022, de esta manera se verifican los productos entregados por este proceso contractual.
Durante el mes de septiembre se suscribio un nuevo cto con la profesional especialista, con el fin de implementar lo formulado por le documento técnico resultado del Cto 301/2022.</t>
  </si>
  <si>
    <t>Se publicó el Acuerdo 06 del 19/04/2023 “Por cual se define la Política en Enseñanza y Aprendizaje de Segundas Lenguas de la Escuela Tecnológica Instituto Técnico Central”. Elaborada por la VAC. 
De los 15 programas de pregrado, 12 tienen 7 niveles de inglés como asignaturas obligatorias y 3 lo tienen como eléctivas obligatorias (Mecatrónica en sus diferentes niveles de formación). 
17.07.2023. La política fue solializada con el grupo de docentes de planta (95 docentes).
Con corte al 30 de septiembre del 2023 - Periodo 2023-1, están en uso 3.000 licencias de la plataforma de Mc.Graw Hill. Quedan disponibles para el segundo semestre de 2023 la cantidad de: 1.000 licencias. No se requiere la adquisición de nuevas licencias para el año 2023, luego los recursos previstos se reasignarán por el área de planeación, lo cual fue informado en la reunión de seguimiento de proyectos de inversión realizada el 15 de septiembre.</t>
  </si>
  <si>
    <t>Análisis OCT - DIC (2023)</t>
  </si>
  <si>
    <t>Se cuenta con avance del 51% en el cronograma dispuesto para la acreditación, y un avance del 57% para la meta 2023.
Se evidencia avance en: 
Etapa 1. Fase 5. En la sesión del 27, 28 y 29 de septiembre de 2023 el CNA concluyó que la Escuela Tecnológica Instituto Técnico Central – ETITC – reúne las condiciones para avanzar en el proceso de autoevaluación con fines de acreditación en alta calidad, para lo cual tendrá 1 año para presentar el informe de autoevaluación.
Estos aspectos y otros sobre los cuales la Institución haya identificado oportunidades de mejora deben ser analizados a la luz de las capacidades (…) y en aquellas en las que el término de un año no sea suficiente, incluirlas com parte esencial del plan de mejora.
Etapa 2, Fase 6: 
29.11.2023, se desarrollo el instrumento de seguimiento a los indicadores de impacto y de resultado. Durante la vigencia 2024, se realizará una revisión y actualización según aplique.  
29.11.2023. Se desarrollo un instrumento en power bi, en el que se presentan los resultados de las encuestas de percepción por parte de los estudiantes, docentes y graduados. 
Para la 1° semana de diciembre se proyecta recibir los power bi de administrativos, directivos y empresarios. 
Etapa 2. fase 7. 29.11. 2023. Se desarrollo el borrador inicial de juicios de factor</t>
  </si>
  <si>
    <t xml:space="preserve">El avance para esta meta estratégica culmino con lo reportado al 30 de septiembre </t>
  </si>
  <si>
    <t xml:space="preserve">Durante el 1er. trimestre de la vigencia se ha realizado la actualización de los Syllabus (406) con componente de Competencias y resultados de aprendizaje de programa en un 100%, esta actividad se realiza con decanos y el apoyo curricular de la VAC.  
- Actualización de los Syllabus (406) en lo correspondiente a Competencias de programa a las que se tributa (CP), Resultados de aprendizaje del programa a los que se tributa (RAP), Resutados de aprendizaje de la asignatura (RAC) con un avance del 100%. 
- Alineamiento, en los syllabus (406) entre didácticas, estrategias, instrumentos y criterios de evaluación, con un avance del 30%.
Se realizó capacitación en las jornadas pedagógicas 2023 - 1. Del 10 al 13 de enero.
Y para el periodo 2023-2: Se tiene programada la siguiente agenda:
19/julio. Articulación Resultados de Aprendizaje, Enseñanza y Evaluación.
24/julio. Trabajo por Área Académica: Alineamiento Resultados de Aprendizaje, Enseñanza y Evaluación en Syllabus o Microcurrículos. Coordinador de Área.
31/julio. Trabajo por Área Académica: Alineamiento Resultados de Aprendizaje, Enseñanza y Evaluación en Syllabus o Microcurrículos.
Cumplida 100%
</t>
  </si>
  <si>
    <t xml:space="preserve">Según en FURAG, el resultados del Índice de Desempeño Institucional para la vigencia 2022 es de 88,2 de 100 puntos posibles. Esto con relación a la meta planteada para la respectiva vigencia, significa un cumplimienot del 101%. </t>
  </si>
  <si>
    <t xml:space="preserve">Las actividades desarrolladas al culminar la v. 2023, se enmarcaron en las siguientes 8 estrategias: 
1. Seguir fortaleciendo el trabajo orgánico para el posicionamiento de la ETITC, por los canales propios, a través del desglose y buen manejo de la parrilla de contenidos mensuales.  
95%
2. Contenido estratégico y de valor mediante el desarrollo de videos y piezas audiovisuales y artículos: 84,  100%
3. Desarrollar estrategias de marketing digital centradas en la comunidad estudiantil donde el estudiante sea el protagonista:  
Fotografías, piezas, videos y actividades de publicidad que muestran el diario vivir al interior de las instalaciones de la ETITC.  90%
4. Contribuir en el proceso de reacreditación de programas y acreditación institucional, así como la acreditación institucional, mediante el desarrollo de campañas acordadas con el área de autoevaluación: Acompañamientos a los procesos socialización del logro culminación de condiciones iniciales.  Video para la visualización de las facultades (electromecánica). 100%
5. Recopilación de los datos de la gestión y análisis de información a través de la analítica web de; el portal web y redes sociales, para el adecuado desarrollo de las estrategias de comunicación. 95%
6. Adopción e implementación de un manual para la implementación de la Política de comunicaciones de la ETITC. 100%
7. Desarrollar notas de prensa para free press (prensa gratis) con contenidos educativos o informativos de valor para la ciudadanía en general. 90%
8. Fortalecer el equipo de trabajo de la oficina de comunicaciones para ampliar el portafolio de servicios. 1. 
</t>
  </si>
  <si>
    <t xml:space="preserve">Se han desarrollado con normalidad los contratos 263 y 264 de 2023, se ha cumplido a cabalidad las siguientes actividades: 
Obligación 4. Prestar servicios profesionales especializados para la actualización del documento técnico de Rediseño Institucional de la Escuela Tecnológica Instituto Técnico Central - ETITC, de acuerdo con los criterios metodológicos establecidos por el Departamento Administrativo de la Función Pública - DAFP.
1. Se revisaron los documentos técnicos resultantes del último proceso de Modernización Institucional adelantado por la Escuela Tecnológica Instituto Técnico Central en el año 2021 y se inició el proceso de actualización de la información requerida de conformidad con el proceso de formalización de empleo público que se está llevando a cabo actualmente en la Entidad. 2. Se dio cumplimiento al Plan de Trabajo del proceso de actualización del documento técnico de rediseño institucional de la Escuela Tecnológica Instituto Técnico Central – ETITC, de acuerdo con los criterios metodológicos establecidos por el Departamento Administrativo de la Función Pública – DAFP en el ámbito de las plantas temporales. 3. Se inició la actualización de los entornos (Político, Económico, Social, Ambiental y Tecnológico) 4. Se inició el ajuste de los procesos relacionados en el Anexo 1. Instrumento Consolidado de Cargas de Trabajo, de acuerdo con los lineamientos del Comité Directivo.
Obligación 6. Verificar la funcionalidad del Mapa de Operación por Procesos propuesto y ajustar a las dinámicas de la Escuela Tecnológica Instituto Técnico Central – ETITC.
1. Se realizó el análisis comparativo del Mapa de Operación por procesos actual y el propuesto por la Universidad Nacional en el Estudio técnico del 2021, y se determinó que se debe mantener el MOP vigente en consonancia con el proceso de acreditación reciente de la Escuela.
Obligación 7. Ajustar la propuesta de Estructura Interna de Escuela Tecnológica Instituto Técnico Central – ETITC y validar con la Alta Dirección de la Entidad
1. Se determinó que la Estructura Interna de la Entidad se mantendrá y se adelantará el proceso para la creación de la planta temporal, con el fin de formalizar los contratos de Prestación por Servicios con vocación de permanencia, en los términos establecidos en el actual Plan Nacional de Desarrollo.
Obligación 8. Adelantar las actividades de recolección de la información faltante del Estudio de Cargas de la Escuela Tecnológica Instituto Técnico Central – ETITC y diseñar una propuesta de Planta de Personal.
Frente a esta obligación se realizaron las siguientes acciones: 1. Se revisaron los documentos técnicos resultantes del último proceso de Modernización Institucional adelantado por la Escuela Tecnológica Instituto Técnico Central en el año 2021 y se inició el proceso de actualización de la información requerida de conformidad con el proceso de formalización de empleo público que se está llevando a cabo actualmente en la Entidad. 2. Se desarrolló la mesa de trabajo el día 22 de noviembre con el Vicerrector Administrativo y Financiero, la Jefe de la Oficina Asesora de Planeación, el Secretario General, la coordinadora de Talento Humano y los contratistas de Rediseño, la cual tenía como objetivo fundamental presentar la propuesta inicial de planta temporal del proceso de Formalización de empleo público de la Escuela Tecnológica Instituto Técnico Central – ETITC. 3. Se desarrolló la mesa de trabajo el día 21 de noviembre con la coordinadora de Talento Humano, el colaborador encargado de la liquidación de nómina del instituto y los contratistas de Rediseño, la cual tenía como objetivo fundamental aclarar las dudas para la elaboración del costo de la planta propuesta para formalización.
Obligación 9. Participar en las sesiones de trabajo para costear la propuesta de planta de personal y/o posibles escenarios de implementación.
1. Se realizó el costeo de la planta temporal propuesta (45) empleos correspondientes a los profesional y técnico con base en los resultados del estudio técnico desarrollado en el 2021.
</t>
  </si>
  <si>
    <t xml:space="preserve">Esta Meta se cumple con los proyectos gestionados mediante el Plan de Fomento a la Calidad para cada una de las vigencia desde el 2021.
</t>
  </si>
  <si>
    <t xml:space="preserve">Para la vigencia 2023 se estructuraron 7 proyectos, 1 para Fortalecimiento y Consolidación de los Sistemas Internos de Aseguramiento de la Calidad y 7 para Dotación y Adecuación de Infraestructura Física y Tecnológica, estos suman un valor de $ 2.844.293.211. Dischos recursos fueron puestos a disposición de la ETITC desde finales del mes de noviembre. Desde las áreas responsables de ejecución desarrollan la gestión para la ejecución de lo programado. 
En este setido se evidencia por vigencia la siguiente gestión:
2021: 2 proyectos. por $3.210.353.157. (Proyectos PDI 9, 14, 16 Y 27)
2022: 3 proyectos por $3.056.181.565.  (Proyectos PDI  1, 9, 14, 16, 17, 18, 19 Y 26)
2023: 7 proyectos por $ 2.844.293.211 (Proyectos PDI  9, 17, 18, 19 Y 27)
</t>
  </si>
  <si>
    <t xml:space="preserve">La medición del índice de Clima Laboral es realizado cada 2 años. Para la vigencia 2021 dicho ejercicio dio como resultado un 8.3/10, sobrepasando en un 0.8 puntos porcentuales la meta para la vigencia (7.5), dando como resultado un cumplimiento del 110%
La lectura vigencia 2023 se proyecta para el mes de septiembre. 
Desde el área de capacitaciones se reporta avance en las siguientes actividades:
Se han desarrollado durante el 3° trimestre las siguientes actividades: 
Julio: 
7.14.2023. Jornada de reinducción: 115 participantes.
7.14.2023. Taller de Salud mental IBTI. 54 participantes.
7.21.2023. Jornada de Integración "Celebrando al niño y niña interior" 148 participantes. 
7/22/2023. Manifestaciones de condolencia
7/26/2023. Feria de servicios. 70 participantes 
7/28/2023. Integración docentes PES. 150 participantes. 
Agosto. 
8/14/2023. Eucaristía (inicio semestre). 
8/18/2023. Viernes de bienestar. 24 participantes 
8/24/2023. Salud mental en # Habalando de mitos y realidades del suicidio (estrategia de salud mental). 716 participantes 
8/30/2023. Concierto interactivo "Érase una vez". 70 participantes 
Septiembre 
1 9/7/2023 Salud Mental en #  Salud mental y relaciones interpersonales (estrategia de salud mental) 678 participantes 
2 9/8/2023 Baby shower 27 participantes 
3 9/9/2023 Manifestaciones de condolencia N/A
4 9/18/2023 Eucaristía "Amor y amistad" N/A
5 9/25/2023 Almuerzo con pensionados 14 participantes 
Para el 3° trimestre de la vigencia se realizaron 2 vinculaciones.
1.08.2023- AUXILIAR ADMINISTRATIVO 4044-09- ESPECIALIZACIONES
1.08.2023- AUXILIAR ADMINISTRATIVO 4044-10 - REGISTRO Y CONTROL
</t>
  </si>
  <si>
    <t>La medición del índice de Clima Laboral es realizado cada 2 años. Para la vigencia 2021 dicho ejercicio dio como resultado un 8.3/10, sobrepasando en un 0.8 puntos porcentuales la meta para la vigencia (7.5), dando como resultado un cumplimiento del 110%
La lectura vigencia 2023 se proyecta para la v. 2024 
Desde el área de capacitaciones se reporta avance en las siguientes actividades:</t>
  </si>
  <si>
    <t>A través del 324- 2022 se desarrolla objeto contractual “CONTRATO INTERADMINISTRATIVO PARA APOYAR EL FORTALECIMIENTO DEL ÁREA ENCARGADA DE EGRESADOS DE LA ESCUELA TECNOLÓGICA INSTITUTO TÉCNICO CENTRAL (FASE 1 Y 2)”, con la Universidad Pedagógica de Colombia, por un valor de 80.000.000 MTE
Se realizo entrega de la 1° fase "Investigación aplicada y desarrollo experimental: Caracterización", y desarrolladas sus 9 actividades estrategicas.
Se desarrolló la 2° en sus 7 actividades, sin embargo, se verificará por parte del supervisor el desarrollo completo de las actividades propuestras en el cronograma de trabajo.
Se evidencia un 87% de avance en gestión del cto 324 de 2022.
https://itceduco-my.sharepoint.com/:x:/g/personal/plandeaccion_itc_edu_co/EardqOzqD9lPg7sY-gg-oCMBhWB39R6ucmIz-neSWhctrg?e=FG3fdp</t>
  </si>
  <si>
    <t>El valor de la nómina de las 4 plantas administrativos, Doc. PES, Doc. Bachillerato y hora Catedra para el 3° trimestre de la vigencia asciende a $8.243.303.121</t>
  </si>
  <si>
    <t xml:space="preserve">Expedición del Acuerdo 86 de noviembre de 2023, para dar continuidad al proceso. Este fue enviado por la CNSC a la ETITC para firma del Hnn. Rector.Fue remitido por la ETITC el 27 de nov de 2023. 
Se realizan actualizaciones de manera permanente en el aplicativo SIMO, para dar congruencia a la información que muestra la necesidades de la ETITC frente al concurso. </t>
  </si>
  <si>
    <t xml:space="preserve">Se cuenta con: 
Acuerdo 012 de 2023 CD reglamento concurso docente 2023.
Acuerdo 021 de 2023 Medición del acuerdo 012 de 2023 concurso docente 
Numero de contrato 315 de 2023. Formalizado en SECOP. Por 285.500.000
Plan de actividades. El pago para el 2023 es del 50%. </t>
  </si>
  <si>
    <t xml:space="preserve">El documento "Plan de Desarrollo Profesoral 2023 - 2026" se encuentra elaborado en un 80%. Comprende la siguiente estructura: 
*Plan de desarrollo de Carrera Docente; 
* Resultados del Plan anterior; 
*Política de desarrollo docente;
*Componentes conceptuales del plan de formación;  *Inventario de necesidades; * Evaluación de resultados e impacto del Plan 2018 - 2022.  * Plan de capaciatación y actualización de docentes para el período de tiempo 2023-2026
La finalización del documento se proyecta para el mes de octubre.
El documento queda pendiente por revisón en su componente Programa de formación posgradual 2023 -2026.
Queda pendiente para la vigencia 2024, la presentación de este ante el: Comité de desarrollo profesoral, Consejo Directivo.
</t>
  </si>
  <si>
    <t xml:space="preserve">En el marco del proyecto Centro de Atención al Docente, se han desarrollado las siguientes actividades: Capacitación de seguridad y salud en el trabajo. 
Exámenes médicos obligatorios.  ,
Torne de ping pong. 
Reconocimientos por trayectoría y por labor docente (general).
Almuerzo para los docentes que culminaron su ciclo. 
Novena de navidad 5 de diciembre. 
se aclara que, en las diferentes actividades participan diferentes grupos de docentes. Exclusivamente en la reunión de cierre se tomo la participación del 100% de los docentes. </t>
  </si>
  <si>
    <t>Para dar continuidad y mantenimiento al proyecto WIFI, se ejecuta con normalidad el cto 025 de 2023 (fecha de finalización 30 de diciembre del 2023)
Se realiza configuración de servidor portal cautivo para administrar el ingreso de usuarios a la red WIFI
Soporte y mantenimiento a la infraestructura tecnológica para garantizar la disponibilidad de los servicios
Monitoreo de disponibilidad de canal de conectividad.
Monitoreo de disponibilidad de la red wifi
Por otra parte con el Cto 317 de 2023. Se proyecta adquirir 20 pantallas con las ops y los respectivos soportes moviles. Con plazo de ejecución de 90 días. Se proyecta realizar 2 tipos de mantenimiento preventivo (Realizados mediante los Ctos 029 y 298) y correctivo (prestado por la empresa Claryicon sas)
1° Fase 110 pantallas ( 804.829.511. cto 232-2020)
2° Fases 50 pantallas ( Cto 301-2021 por un valor de 704.054.071)</t>
  </si>
  <si>
    <t xml:space="preserve">Según los resultados del IDI se evidencio un cumplimiento del 78, de 100 puntos posibles. Lo cual demuestra un resago del 22% según la meta establecida para la vigencia (100%). </t>
  </si>
  <si>
    <t xml:space="preserve">El manual de comunicaciones el cual será socializado durante el 1° semestre de la vigencia 2024. </t>
  </si>
  <si>
    <t xml:space="preserve">Con relación al desarrollo del PINAR, se han adelantado las siguientes actividades:
Elaborar e implementar el Programa de Gestión Documental: En tesorería se verificó la transferencia y se entregó 20 los rótulos respectivos para que realicen el proceso de transferencias documentales
Se entregaron a la oficina de Contratación 20 los rótulos respectivos para que realicen el proceso de legalización de las transferencias documentales
Se entregaron al área de correspondencia 20 los rótulos respectivos para que realicen el proceso de legalización de las transferencias documentales
 Se entregaron 1020 rótulos adhesivos al IBTI y PES
Se cuenta con 50 rótulos listos para ser entregados al área de TH, en miras de realizar la transferencia de los funcionarios retirados.
Actualizar conforme los lineamientos del AGN, las tablas de retención documental: Se realizaron las actualizaciones registradas, estas serán presentadas en mesa técnica la cual será desarrollada el próximo 6 de diciembre. 
Elaborar e Implementar el Programa de Gestión de Documentos Electrónicos para articular y facilitar la Gestión Documental: Se está a la espera de la capacitación respectiva, que apropiar el software y general la interoperabilidad que solicita la entidad.
Implementar actividades en el Programa de Cero Papel: 1- Incorporar Objetivos Específicos para la era digital: Ajuste en el PINAR para reflejar la transición hacia entornos digitales, estableciendo objetivos específicos relacionados con la gestión de documentos electrónicos, preservación digital y ciberseguridad. 2- Programa Uso eficiente del papel: Reducción del volumen resmas de papel para impresiones por el manejo del Sistema Integrado de Atención al ciudadano SIAC, programa enfocado en la creación de los documentos digitales y electrónicos.
Institucionalizar los procesos permanentes de capacitación a los funcionarios en Gestión Documental:   Se desarrolló una capacitación dividida en dos jornadas, con relación al manejo del SIAC. 8. 11. 2023. 20 Personas participantes. 
Documento y formas digitales y electrónicas. 23.11.2023
Se evidencia un avance consolidado del 81% </t>
  </si>
  <si>
    <t xml:space="preserve">"La política de internacionalización fue aprobada por el Consejo Directivo mediante el Acuerdo 017 de 2023.  
se ha desarrollado, por la ORII, las actividades concernientes a los ejes estratégicos: 
*Gestión de movilidad académica entrante y saliente. Avance del 100%.
*Gestión de proyectos e iniciativas de cooperación nacional e internacional (Actividades para la comunidad de apoyo para clases espejo entre otras). Avance del 100%.
Administración de las relaciones interinstitucionales: Actividades de redes y convenios que apoyan la visibilidad nacional e internacional de la ETITC. Avance del 100%."
</t>
  </si>
  <si>
    <t xml:space="preserve">Desde el área de planta física se estructuró el documento para dar recomendaciones relacionadas al uso y aprovechamiento de la Sede calle 18, en este sentido identificaron actividades que serán incluidas en el plan de acción 2024:
1. CONSULTORÍA TÉCNICA PARA LA ELABORACIÓN DE ESTUDIOS Y DISEÑOS TÉCNICOS JUNTO CON LA GESTIÓN DE TRÁMITES NECESARIOS PARA LA OBTENCIÓN DE LICENCIAS DE CONSTRUCCIÓN Y/O DEMOLICIÓN EN CUALQUIER MODALIDAD, PERMISOS Y TRÁMITES NECESARIOS PARA LA CONSTRUCCIÓN DEL EDIFICIO INSTITUCIONAL SEDE CALLE 18 DE LA ESCUELA TECNOLÓGICA INSTITUTO TÉCNICO CENTRAL. Por un valor de 415,000,000.
2. INTERVENTORÍA TÉCNICA, ADMINISTRATIVA Y FINANCIERA AL CONTRATO DE CONSULTORÍA TÉCNICA PARA LA ELABORACIÓN DE ESTUDIOS Y DISEÑOS TÉCNICOS JUNTO CON LA GESTIÓN DE TRÁMITES NECESARIOS PARA LA OBTENCIÓN DE LICENCIAS DE CONSTRUCCIÓN Y/O DEMOLCIÓN EN CUALQUIER MODALIDAD, PERMISOS Y TRÁMITES NECESARIOS PARA LA CONSTRUCCIÓN DEL EDIFICIO INSTITUCIONAL SEDE CALLE 18 DE LA ESCUELA TECNOLÓGICA INSTITUTO TÉCNICO CENTRAL. Por un valor de 41.500.000
</t>
  </si>
  <si>
    <t>En el marco del modelo operativo de administración de inmuebles, se han realizado las siguientes actividades: 
Octubre: 
Organización y traslado de muebles. 
Noviembre:
Mantenimiento de baños
Mantenimiento de los archivos rodante 
Diciembre: 
Organización de mobiliario dentro de la Sede
Link de verificación . 2023
https://itceduco-my.sharepoint.com/personal/arquitectura_itc_edu_co/_layouts/15/onedrive.aspx?id=%2Fpersonal%2Farquitectura%5Fitc%5Fedu%5Fco%2FDocuments%2FPLANTA%20F%C3%8DSICA%2F4%2E%202023%2F1%2E%20MANTENIMIENTO%20LOCATIVO%2FProgramaci%C3%B3n%20Actividades&amp;ct=1701701289024&amp;or=Teams%2DHL&amp;ga=1</t>
  </si>
  <si>
    <t>% a cumplir v. 2023</t>
  </si>
  <si>
    <t xml:space="preserve">Se ejecuta del plan Plan de administración e intervención de las instalaciones en comodato. Se muestra un informe en el cual se evidencia el desarrollo y seguimiento: 
https://itceduco-my.sharepoint.com/:w:/g/personal/plandeaccion_itc_edu_co/Ef2OY_nBR0JKnNZ1tDAWG_MBCft8-ScIfvBdHgWjLLszig?e=XT6Cf3
Bajo el software MANTUM CMMS se reciben las diferentes solicitudes de servicio u órdenes de trabajo que genera la comunidad de la ETITC, a la fecha se han atendido 274 solicitudes; Sin embargo, la mayoría de las solicitudes se reciben por medios ofimáticos teniendo 1382 solicitudes.
Se evidencia la ejecución de 14 contratos para la ejecución de mantenimientos durante la vigencia 2023.
</t>
  </si>
  <si>
    <t>El Modelo operativo y de gestión de inmuebles, fue presentado al Vicerrector Administrativo y financiero el 1° de septiembre de 2023.  Se aclara que en este se integra el Plan de administración e intervención de las instalaciones en comodato</t>
  </si>
  <si>
    <t xml:space="preserve">La meta estratégica, menciona 6 productos, de los cuales la ETITC cuenta con: 
1. Especialización tecnológica en diseño y gestión en sistemas para dispositivos para internet de las cosas: Finalizado en un 100% 
2. Especialización en seguridad industrial y salud en el trabajo: Finalizado en un 100%
3. Estructurar y gestionar el registro de posgrado de una maestría en seguridad de la información: Avanza su desarrollo en un 53%
4. Estructurar y gestionar el registro de pregrado en Ingeniería Agrícola por ciclos: Avanza su desarrollo en un 61%
5. Estructurar y gestionar el registro de pregrado en Ingeniería Ambiental por ciclos: Estructurar y gestionar el registro de pregrado en Ingeniería Agrícola por ciclos: Avanza su desarrollo en un 56%
6. Estructurar y gestionar el registro de pregrado en Ingeniería Energías por ciclos: Estructurar y gestionar el registro de pregrado en Ingeniería Agrícola por ciclos: Avanza su desarrollo en un 56%
Teniendo en cuenta lo anterior, se evidencia un avance consolidado del 71% al 3° trimestre del 2023. 
Link de evidencia: 
https://itceduco-my.sharepoint.com/:x:/g/personal/plandeaccion_itc_edu_co/ESeKubexl15Iq-dlMcQ2YM0B9OTroYOMFXdbuzy3c1yCew?e=F7qE8a
</t>
  </si>
  <si>
    <t xml:space="preserve">Esta actividad finalizo con lo reportado a junio de 2023. 
El Cto 274 de 2023, "PRESTACIÓN DE SERVICIOS PROFESIONALES ESPECIALIZADOS PARA DISEÑAR LOS AMBIENTES VIRTUALES B-LEARNING DE LA ETITIC PARA LOS APOYOS A LA MODALIDAD A DISTANCIA DE LOS FUTUROS NUEVOS PROGRAMAS Y A LA MODALIDAD PRESENCIAL ACTUAL DE LA ESCUELA TECNOLÒGICA INSTITUTO TÉCNICO CENTRAL."
Finalizará con la creación del modelo de educación a distancia y la creación de algunos modulos para las asignaturas de los nuevos programas a distancia. 12.455.522 MTE. </t>
  </si>
  <si>
    <t xml:space="preserve">Se han realizado las siguientes ferias: </t>
  </si>
  <si>
    <t xml:space="preserve">Se desarrollaron las siguientes actividades: 
5.6 Evaluar la pertinencia de los modelos propuestos, 5.7 Definir el enfoque y modelo pedagógico, 5.8 Redactar capítulo. 
Se desarrolló el informe correspondiente a la evaluación propuesta de enfoque pedagógico ante el Consejo académico.
Adicionalmente se desarrollaron actividades en:
 8.2 Revisar el Manual de Convivencia Escolar 
8.3 Recopilar información.
Se evidencia un avance del 43% de avance en la actualización del PEI, para la v. 2023
</t>
  </si>
  <si>
    <t xml:space="preserve">Esta actividad finalizo con lo reportado al 30 de septiembre </t>
  </si>
  <si>
    <t xml:space="preserve">Se cuenta con un total de 1.668 estudiantes participantes en los servicios de bienestar (en las 6 áreas) de los 3.434 estudiantes activos, correspondiente al 49% de los estudiantes con matricula activa.
A continuación se muestra informe de las actividades realizadas:
https://itceduco-my.sharepoint.com/:x:/g/personal/plandeaccion_itc_edu_co/ETWU-YuD229CiSi2k1pufm4BknGnWbem4tORXb2txm3Fmw?e=6s0Wbo
</t>
  </si>
  <si>
    <t>El proceso de socialización de la caracterización estudiantil se llevó a cabo desde principios de agosto hasta el 30 de septiembre. Se ha completado la caracterización de 3,032 estudiantes de un total de 3,434 matriculados. Esto representa un 87.8% de los estudiantes matriculados en el periodo 2023-2.
https://itceduco-my.sharepoint.com/personal/estadisticabienestar_itc_edu_co/_layouts/15/onedrive.aspx?id=%2Fpersonal%2Festadisticabienestar%5Fitc%5Fedu%5Fco%2FDocuments%2FDocuments%2FGESTI%C3%93N%2FGESTION%20X%20MES%202023%2FOCTUBRE%2FReporte%20caracterizaciones%202023%2D2%2Epdf&amp;parent=%2Fpersonal%2Festadisticabienestar%5Fitc%5Fedu%5Fco%2FDocuments%2FDocuments%2FGESTI%C3%93N%2FGESTION%20X%20MES%202023%2FOCTUBRE&amp;ga=1</t>
  </si>
  <si>
    <t>Se realizó proyecto de Electivas para implementación en el 2024
https://itceduco-my.sharepoint.com/personal/auxbienestar_itc_edu_co/_layouts/15/onedrive.aspx?id=%2Fpersonal%2Fauxbienestar%5Fitc%5Fedu%5Fco%2FDocuments%2FBIENESTAR%202023%2FRV%5F%20electiva%20deportes%20%2Ezip&amp;parent=%2Fpersonal%2Fauxbienestar%5Fitc%5Fedu%5Fco%2FDocuments%2FBIENESTAR%202023&amp;ga=1</t>
  </si>
  <si>
    <t xml:space="preserve">Para el 34 trimestre de la vigencia se han integrado al proyecto CREA 308 estudiantes con matricula activa, que corresponde al 9% de la totalidad de estudantes con matricula actica (3.434)
A continuación se muestra informe de las actividades realizadas:
https://itceduco-my.sharepoint.com/:x:/g/personal/plandeaccion_itc_edu_co/ETWU-YuD229CiSi2k1pufm4BknGnWbem4tORXb2txm3Fmw?e=6s0Wbo
</t>
  </si>
  <si>
    <t>Esta actividad finalizó con lo reportado al 30 de septiembre de 2023</t>
  </si>
  <si>
    <t>La guía fue desarrollada al 100%, esta es provista por el MinCiencia. Se cuentan con 6 propuestas para generar procesos de mejoramiento durantre la vigencia 2024.
Se evidencia 
Se aclara que la ETITC para el 1° semestre de la v 2024 no estará en capacidad de presentarse ante MInciencias Tecnologia e Innivación.</t>
  </si>
  <si>
    <t>Convocatorias  Financiación  proyectos de investigación N°10-2022, 12-2022 y proyectos disciplinares:  Está en proceso de cierre de avance de proyectos 
se evidencia la Resolución 525 de 2023, mediante la cual se autoriza el pago de inscripción a tres (3) estudiantes de los Programas de Educación Superior de !a Escuela Tecnológica Instituto Técnico Central". Este se desarrolló de manera presencial del 14 al 17 de noviembre de 2023 en Santiago Centro, Chile.
Conmemoración dia del investigador: Realizado el 26 de octubre,  100 participantes.  Premiación en categorías:  Voluntario,  joven  innovador,
Semillero,  director semillero, mérito,  mujer investigadora, mejor grupo,  mejor investigador.
Adicionalmente se desarrolló: 
*XXI Encuentro Regional de Semilleros de Investigación realizado en la Universidad Central del 10 al 12 de mayo de 2023, asistieron 25 estudiantes.
*XXVI ENCUENTRO NACIONAL Y  XX ENCUENTRO INTERNACIONAL DE SEMILLEROS DE INVESTIGACIÓN ENISI - RedCOLSI, se realizará del 11 al 14 de octubre de 2023, participan 4 estudiantes.  (Resolución 424 de 6 de septiembre de 2023, pagado $600.000)
*Evento “Expociencia Nacional Chile 2023”, a  desarrollarse en Chile, del 14 al 17 de noviembre de 2023, se encuentra en procesos de pago. (Resolución  525 del 25 de octubre de 2023, pagado $1500USD)</t>
  </si>
  <si>
    <t>Comercialización y mantenimiento de la patente Prensa de Alacrán con Tensor de Trinquete: Diseño de prototipo en realidad virtual por Peter Mejia. Se propuso tener el prototipo de la patente prensa de alacran con tensor de trinquete en físico y en realidad virtual, lo cual puede agilizar la comercialización.</t>
  </si>
  <si>
    <t>Adrián de OlarteMoure, evaluo 5 iniciativas de la ETITC para posible protección intelectual, con una tentativa de protección  intelectual para la iniciativa Techné-Power.</t>
  </si>
  <si>
    <t>Se propuso una reunión con Red de Investigación e Innovación  para el 6 de diciembre, sin embargo, hubo respuesta por dos instituciones.</t>
  </si>
  <si>
    <t xml:space="preserve">Se genero la gestión para la Publicación Número 21  de la Revista Letras ConCiencia TecnoLógica de la ETITC.
Por otra parte, el Boletin # 9 se encuentra en proceso de diagramación.  </t>
  </si>
  <si>
    <t>Durante el 4° trimestre de la vigencia se han realizado acercamientos de tipo convenio con empresas del sector, de la siguiente manera: 
Se desarrollaron actividades de acercamiento con las empresas:  LENOR COLOMBIA, FESTO, INTECPLAST SAS, HOM SERVICE DE COLOMBIA LTDA, ALFA, COLOMBINA, SCHNEIDER ELECTRIC. SCHINDLER, THE NEW COMERCIAL COMPANY SAS, FUNDACIÓN NEME, GENERAL MOTORS SUDAMÉRICA, ENEL CODENSA, COASPHARMA, CAPRIS, EUROFARMA, KONECTA, SISTEMAS SALTELITES DE COLOMBIA SA ESP, LEAN SOLUTION. 
9.10.2023 Se tuvo acercamiento con PAVCO
05.09.2023 KNO. Radicación de carta para solicitar renovación de convenio marco con la empresa.
10.10.2023. IDEPLAS. Envió de portafolio institucional para posible suministro de servicios para 7 cursos.  
Fundación Jaime Duque. Se busca generar vínculos con la empresa para desarrollar proceso de asesoría. 
Policía Nacional. 
IDIPROM. Se está en busca de re tomar un convenio en el marco del bienestar universitario de la ETITC.
Secretaria de educación de Yumbo. Se busca desarrollar convenio con la entidad en el marco de los nuevos programas de educación superior. 
Universidad Militar Nueva Granada. Se desarrollaron los contactos para realizar un convenio de interadministrativo entre la ETITC y la universidad en mención.
UNIAGUSTINIANA. Se busca desarrollar un convenio macro para el intercambio de docentes y estudiantes. 
Universidad de la ECCI. Se busca desarrollar un convenio macro para el intercambio de docentes y estudiantes. 
SENA. Ecoparque industrial del SENA, espacio en el cual se mostraron los servicios de la ETITC en educación superior
Instituto cultural Colombo Alemán. Se busca desarrollar el convenio de tipo cultural 
GOETHE INSTITUT. Se desarrolla 
IBRACO. Se genera la gestión para desarrollar un convenio en el marco de intercambios culturales 
Alcaldía Local de los Mártires. Participación en reuniones, las cuales buscan impactar el contexto de la organización. 
British council. Se firmó convenio con la entidad para el desarrollo de certificaciones 
Se registra interacción con mas de 42 empresas durante la vigencia 2023.</t>
  </si>
  <si>
    <t>Esta actividad finalizo con lo reportado al 30 de junio de 2023</t>
  </si>
  <si>
    <t>Al finalizar la vigencia se mostró la interacción con más de 115 instituciones de educación media, en 17 de las 19 localidades de Bogotá. En estas instituciones se mostraron los diferentes servicios de educación que se prestan por la ETITC.  Se aclara que no se han suscrito convenios con estas instituciones. 
https://itceduco-my.sharepoint.com/:w:/g/personal/plandeaccion_itc_edu_co/EabS2PeFFXZJiKj5k-Ww9h4Bvz4FMv_3UPfcsQVBC-nf-w?e=zoZI1D</t>
  </si>
  <si>
    <t xml:space="preserve">A continuación se muestran los productos de los programas de proyección social alcanzados durante la v. 2023: 
1.  Curso a egresados.  Como parte de la proyección social se desarrolló un curso de manera gratuita dirigida a egresados.  Del 8 al 21 de noviembre. Se desarrollaron 4 talleres en el marco de cinco (5) módulos orientados al desarrollo de las habilidades blandas dirigidos a los egresados y sus familias de los programas de educación superior. El curso inició con veinte (20) participantes de los cuales finalizaron la formación diez y siete (17) de ellos.
2.  FUNDACIÓN PÁPORTI
Fundación Páporti se encuentra ubicada en la localidad de Los Mártires y tiene como objetivo generar cambios significativos en la vida de los niños, niñas y jóvenes menos favorecidos, a través de la enseñanza; junto con Bienestar Universitario de la ETITC y GITEPS, se realiza una visita de reconocimiento en el mes de febrero; con el fin de establecer lazos de cooperación en temas de interés común.
En esta reunión se encuentra que hay interés entre ambas partes de poder generar impacto social partiendo del objetivo misional de cada una de ellas. Este impacto social se basa en cursos de proyección social, admisiones a los programas de educación superior, intercambio de espacios y entre otros. 
Como resultado de esta gestión se establecieron dos cupos para el curso Pre-Ingeniero que inició en el primer semestre de este año, los cuales fueron asignados para Brayan Alexander Vega Martinez y Vrayan David Uiza Moreno, quienes posteriormente ingresaron a los programas de educación superior de la ETITC y se encuentran cursando Técnica Profesional en Mantenimiento Industrial y Técnico Profesional en Computación, respectivamente y para su inicio de clases se les aporto un kit escolar.
3. 5. Becas y medias becas (Proyección Social).
Por parte del Hno rector fueron aprobadas 5 becas completas para estudiantes egresados de la institución y 5 medias becas. Estas fueron rifadas por facultad el 24 de noviembre, una beca y una media beca por facultad. Estas fueron entregadas y se revisa la documentación por el líder del área de egresados, posteriormente se generará los actos administrativos para su función legal.  
</t>
  </si>
  <si>
    <t xml:space="preserve">A continuación se muestran los productos de un posible convenio gestionado durante la v. 2023: 
FUNDACIÓN PÁPORTI
Fundación Páporti se encuentra ubicada en la localidad de Los Mártires y tiene como objetivo generar cambios significativos en la vida de los niños, niñas y jóvenes menos favorecidos, a través de la enseñanza; junto con Bienestar Universitario de la ETITC y GITEPS, se realiza una visita de reconocimiento en el mes de febrero; con el fin de establecer lazos de cooperación en temas de interés común.
En esta reunión se encuentra que hay interés entre ambas partes de poder generar impacto social partiendo del objetivo misional de cada una de ellas. Este impacto social se basa en cursos de proyección social, admisiones a los programas de educación superior, intercambio de espacios y entre otros. 
Como resultado de esta gestión se establecieron dos cupos para el curso Pre-Ingeniero que inició en el primer semestre de este año, los cuales fueron asignados para Brayan Alexander Vega Martinez y Vrayan David Uiza Moreno, quienes posteriormente ingresaron a los programas de educación superior de la ETITC y se encuentran cursando Técnica Profesional en Mantenimiento Industrial y Técnico Profesional en Computación, respectivamente y para su inicio de clases se les aporto un kit escolar.
</t>
  </si>
  <si>
    <t>Por parte de la facultad de Mecánica, se reporta una serie de convenios que permitirán el desarrollo del pregrado en ingeniería agrícola: 
Convenio específico 02 de Cooperación interinstitucional celebrado en la ETITC y la U. de la Salle (13.09.2023)
Convenio específico 03 de Cooperación interinstitucional celebrado en la ETITC y la U. de la Salle (13.09.2023)
Convenio marco de Cooperación interinstitucional celebrado en la ETITC y la U. de la Salle (12.09.2023)
 Avance general del 56%</t>
  </si>
  <si>
    <t xml:space="preserve">Desde la facultad de Procesos Industriales, se informa que, esta a la espera del visto bueno por parte de la oficina de Autoevaluación.
El estudio de viabilidad fue aprobado en Consejo Académino el 8.08.2023.
 Avance general del 56% 
https://itceduco-my.sharepoint.com/personal/procesos_itc_edu_co/_layouts/15/onedrive.aspx?id=%2Fpersonal%2Fprocesos%5Fitc%5Fedu%5Fco%2FDocuments%2F2023%2FIngenier%C3%ADa%20ambiental%20actualizado%2024%2D11%2D2023&amp;ct=1701464372561&amp;or=Teams%2DHL&amp;ga=1
</t>
  </si>
  <si>
    <t>Desde la facultad de Electromecánica se informa que: 
el 11.09.2023. se presento ante Consejo Académico el estudio de pertinencia de acuerdo al GDA-PC-02. Procedimiento registro calificado nuevo en renovación. (Adelantado hasta la paso 6.)
Desarrollo del estudio maestro en un 100%, se aclara que es neceserio dividir el documento según la naturaleza de la ETITC y es desarrollar programas educativos por ciclos propedeuticos.
 Avance general del 56%</t>
  </si>
  <si>
    <t xml:space="preserve">El Ministerio de Cultura emitió observaciones al radicado PROY-20230727030040 (6.10.2023),
La ETITC se encuentra en proceso de subsanación a los ajustes solicitados 
Dentro del plan de acción 2024, se incluirán las actividades a desarrollar frente a este proyecto: 
OBRA CIVIL DE LAS SOLUCIONES ARQUITECTÓNICAS DE LA ETAPA 1 DEL PLAN DE MOVILIDAD INCLUSIVA EN LA SEDE CENTRAL DE LA ESCUELA TECNOLÓGICA INSTITUTO TÉCNICO CENTRAL. Por un valor. 900,000,000 MTE. (6 meses) 
INTERVENTORÍA TÉCNICA, ADMINISTRATIVA Y FINANCIERA AL CONTRATO DE OBRA CIVIL DE LAS SOLUCIONES ARQUITECTÓNICAS DE LA ETAPA 1 DEL PLAN DE MOVILIDAD INCLUSIVA EN LA SEDE CENTRAL DE LA ESCUELA TECNOLÓGICA INSTITUTO TÉCNICO CENTRAL. Por un valor de 90,000,000. 
</t>
  </si>
  <si>
    <t xml:space="preserve">Las actividades a realizar para dar continuidad al aprovechamiento del inmueble de la calle 18, serán incluidas en el plan de acción 2024:
1. CONSULTORÍA TÉCNICA PARA LA ELABORACIÓN DE ESTUDIOS Y DISEÑOS TÉCNICOS JUNTO CON LA GESTIÓN DE TRÁMITES NECESARIOS PARA LA OBTENCIÓN DE LICENCIAS DE CONSTRUCCIÓN Y/O DEMOLICIÓN EN CUALQUIER MODALIDAD, PERMISOS Y TRÁMITES NECESARIOS PARA LA CONSTRUCCIÓN DEL EDIFICIO INSTITUCIONAL SEDE CALLE 18 DE LA ESCUELA TECNOLÓGICA INSTITUTO TÉCNICO CENTRAL. Por un valor de 415,000,000.
2. INTERVENTORÍA TÉCNICA, ADMINISTRATIVA Y FINANCIERA AL CONTRATO DE CONSULTORÍA TÉCNICA PARA LA ELABORACIÓN DE ESTUDIOS Y DISEÑOS TÉCNICOS JUNTO CON LA GESTIÓN DE TRÁMITES NECESARIOS PARA LA OBTENCIÓN DE LICENCIAS DE CONSTRUCCIÓN Y/O DEMOLCIÓN EN CUALQUIER MODALIDAD, PERMISOS Y TRÁMITES NECESARIOS PARA LA CONSTRUCCIÓN DEL EDIFICIO INSTITUCIONAL SEDE CALLE 18 DE LA ESCUELA TECNOLÓGICA INSTITUTO TÉCNICO CENTRAL. Por un valor de 41.500.000
</t>
  </si>
  <si>
    <t xml:space="preserve">*En áreas de Bienestar universitario: 8.12.2023. Mantenimiento a los filtros de agua del manco de alimento 
* OBRA PARA LA ADECUACIÓN FÍSICA DEL ESPACIO DENOMINADO WORKOUT: El proceso tiene como fecha de publicación 21/11/2023 y se estima la firma del contrato para ejecución el 21/12/2023. Por un valor de $ 130.421.748,40 MTE.
</t>
  </si>
  <si>
    <t xml:space="preserve">La obra de reforzamiento de los edificios F G y H, se encuentran en la semana 27 y 28, y se proyecta alcanzar gestión hasta la semana 32. Se evidencia un porcentaje del 30,58%. 
Se muestran a continuación las actividades ejecutadas durante el 4° trimestre de la vigencia: 
Encofrado de la viga de entrepiso, desmonte de viga de entrepiso, excavación de la viga de cimentación de las aulas provisionales, fundición de la cimentación de la viga de las aulas provisionales, muros y mampostería de las aulas provisionales., encofrado de pantallas en concreto, fundición de las pantallas en concreto, adecuaciones para traslado de mecánica, modelaría, FAB LAB, metrología y térmicos. Asesorías de los profesionales en restauración bien inmueble del contratista e interventoría 
Se dio prorroga a los Contratos 225 del 2020 y el 320 del 2022, hasta el 30 de junio de 2024: Se evidencia lo siguiente: 
Contratos: 225 del 2020.  Por un valor 8.582.480.000 MTE. Ejecutado presupuestalmente en su totalidad
Contrato: 320 del 2022.   Por un valor 2.240.430.767 MTE. Ejecutado presupuestalmente en su totalidad
https://itceduco-my.sharepoint.com/:f:/g/personal/arquitectura_itc_edu_co/EmOXe3ev6OdJjUWYsyElWrgBf774bdf5iLoMfHg9cdww8w?e=xkbSZh
Se evidencia un avance del 64% </t>
  </si>
  <si>
    <t>Por decisión del la alta direccción los jardines vertivales como actividad no dará continuidad, la meta se ajustará estrictamente a las obras de mantenimiento de los espacios verdes existentes:
Se dio continuidad del cto 043 de 2023, de manera semanal se realiza mantenimiento a las zonas verdes, mantenimiento jardines calle 13, y 15, Jardin San Jose, Patio central. Este tuvi un valor por 24.326.456 MTE</t>
  </si>
  <si>
    <t>el progama se integra en el Plan de mantenimiento de inmuebles</t>
  </si>
  <si>
    <t>Esta actividad finalizo con lo reportado al 30 de junio</t>
  </si>
  <si>
    <t xml:space="preserve">4. Programa de uso eficiente y ahorro de papel
Este programa se creó bajo los lineamientos de la Guía “Cero papel” del Ministerio de la TIC y se acogió mediante Circular 07 de 2021, cuya finalidad es disminuir el consumo de papel y sus derivados en la institución.
Si embargo, desde Gestión Ambiental solamente se tiene el alcance para recomendar practicas sostenibles asociadas al uso de papel y hacer seguimiento a su consumo que se resume en la Tabla 2. 
Se debe destacar que se ha logrado una reducción respecto al 2019 del 89% en consumo de resmas de papel tamaño carta, un 90% de reducción de consumo de resmas tamaño oficio y una reducción del 30% en vasos desechables.
Las verdaderas acciones están asociadas a cómo la entidad gestionará sus documentos, para ello, es importante conocer las determinaciones desde la Alta Dirección relacionada con el formato en el que se preservara la información de cada proceso y la necesidad de impresión en copia física de cada categoría de documentos. Esta información está relacionada con el proceso de Gestión Documental. 
Por otra parte, la entidad requiere la adopción de tecnologías que permitan realizar la firma de documentos electrónicos y la preservación digital y segura de sus documentos. </t>
  </si>
  <si>
    <t xml:space="preserve">2. Programa de Uso Eficiente y Ahorro de Energía 
A la fecha se ha alcanzado el 94% de las actividades propuestas para la vigencia 2023. De las actividades principales se destaca el seguimiento al consumo de energía eléctrica que se hace a través de las facturas del servicio público, destacando que para el 2023, se ha presentado un incremento sostenido de las facturas del kWh (unidad de consumo) por parte del operador y esto se ha visto reflejado en el incremento del presupuesto que se debe pagar por este servicio.
Comparando el consumo entre 2022 y 2023, se identifica una disminución del 3% pasando de consumir el año anterior 540070kWh entre enero y noviembre a consumir 523830 kWh en el mismo periodo de 2022.
Si se hace un análisis comparativo del consumo anual entre 2017 y 2022, se puede observar una tendencia moderada a la disminución de la cantidad total de energía eléctrica y logrando una disminución del 13% de consumo de este recurso en lo corrido de 2023, comparado con el año base 2019 (último en normalidad previo a la pandemia de Covid-19). 
Dicha disminución, está relacionada con la promoción de buenas prácticas de uso de la energía eléctrica tales como sensibilización a los docentes para el correcto manejo de las pantallas inteligentes, el mantenimiento de las instalaciones y equipos, así como el cambio de tecnología de iluminación, que a la fecha para la sede Centro es 100% iluminación LED y cuenta con control automatizado en un 60%.
Sumado a lo anterior, se debe destacar que, con apoyo del equipo de Infraestructura Eléctrica, se instalaran micromedidores en sectores claves como talleres, laboratorios y cocinas. Así mismo se va a dar continuidad al proceso de control automatizado de la iluminación, para llegar a un 90% de este uso de la energía con manejo sostenible.
</t>
  </si>
  <si>
    <t xml:space="preserve">Esta actividad finalizo con lo reportado al 30 de agosto, lo cual cumple y se ajusta a lo requerido para la presente vigencia </t>
  </si>
  <si>
    <t>El último seguimiento a los programas de gestión ambiental se desarrollara durante la 2° semana de diciembre 
https://itceduco-my.sharepoint.com/:x:/g/personal/gestionambiental_itc_edu_co/Ebz448ZfBJBNlhMbRISvxmABoJP0wBLHhIymUNdCBzZyLQ?e=4%3A8oWVO9&amp;at=9&amp;CID=e1028d5f-a361-88a1-0648-4bbedacd1705</t>
  </si>
  <si>
    <t>4° SEGUIMIENTO AL PDI 2021 - 2024</t>
  </si>
  <si>
    <t xml:space="preserve">Avance alcanzado </t>
  </si>
  <si>
    <t xml:space="preserve">Meta por vigencia </t>
  </si>
  <si>
    <t>Meta finalizada</t>
  </si>
  <si>
    <r>
      <t xml:space="preserve">ME-3- Desarrollar una política institucional de apropiación de una segunda lengua como parte activa de la gestión curricular, y condición para la titulación en el nivel de ingeniería, a partir del 2023.
</t>
    </r>
    <r>
      <rPr>
        <u/>
        <sz val="12"/>
        <rFont val="Calibri"/>
        <family val="2"/>
        <scheme val="minor"/>
      </rPr>
      <t>ME-3- Promover la internacionalización del curriculum en un contexto multicultural a fin de desarrollar competencias de ciudadanía local y global que se reflejen en competencias de aprendizaje</t>
    </r>
  </si>
  <si>
    <r>
      <t xml:space="preserve">ME-15- Organizar e implementar el sistema de plan de carrera de los profesores.
</t>
    </r>
    <r>
      <rPr>
        <u/>
        <sz val="12"/>
        <rFont val="Calibri"/>
        <family val="2"/>
        <scheme val="minor"/>
      </rPr>
      <t>ME-15- Lograr que al 2024, quede cumplido el 50% de los compromisos consignados en el nuevo Plan de Desarrollo Profesoral 2023 - 2026</t>
    </r>
  </si>
  <si>
    <r>
      <t xml:space="preserve">ME-19- Implementar un modelo estratégico para impulsar la evolución digital de la ETITC, plasmado en el PETI.
</t>
    </r>
    <r>
      <rPr>
        <u/>
        <sz val="12"/>
        <color theme="1"/>
        <rFont val="Calibri"/>
        <family val="2"/>
        <scheme val="minor"/>
      </rPr>
      <t>ME-19-Porcentaje de implementación de modelo estratégico en el PETI.</t>
    </r>
  </si>
  <si>
    <r>
      <t xml:space="preserve">ME-22- </t>
    </r>
    <r>
      <rPr>
        <sz val="12"/>
        <rFont val="Calibri"/>
        <family val="2"/>
        <scheme val="minor"/>
      </rPr>
      <t>Implementación</t>
    </r>
    <r>
      <rPr>
        <sz val="12"/>
        <color indexed="53"/>
        <rFont val="Calibri"/>
        <family val="2"/>
        <scheme val="minor"/>
      </rPr>
      <t xml:space="preserve"> </t>
    </r>
    <r>
      <rPr>
        <sz val="12"/>
        <color indexed="8"/>
        <rFont val="Calibri"/>
        <family val="2"/>
        <scheme val="minor"/>
      </rPr>
      <t>del PINAR en cumplimiento a los parámetros establecidos por el Archivo General de la Nación.</t>
    </r>
  </si>
  <si>
    <r>
      <t xml:space="preserve">ME-23- </t>
    </r>
    <r>
      <rPr>
        <sz val="12"/>
        <rFont val="Calibri"/>
        <family val="2"/>
        <scheme val="minor"/>
      </rPr>
      <t>Consolidar la política de internacionalización y cooperación Nacional e Internacional de la ETITC.</t>
    </r>
  </si>
  <si>
    <r>
      <rPr>
        <sz val="12"/>
        <rFont val="Calibri"/>
        <family val="2"/>
        <scheme val="minor"/>
      </rPr>
      <t xml:space="preserve">ME-33- Promover la estrategia de articulación  </t>
    </r>
    <r>
      <rPr>
        <sz val="12"/>
        <color indexed="53"/>
        <rFont val="Calibri"/>
        <family val="2"/>
        <scheme val="minor"/>
      </rPr>
      <t>"</t>
    </r>
    <r>
      <rPr>
        <sz val="12"/>
        <rFont val="Calibri"/>
        <family val="2"/>
        <scheme val="minor"/>
      </rPr>
      <t>de tu escuela a mi escuela y a mi universidad</t>
    </r>
    <r>
      <rPr>
        <sz val="12"/>
        <color indexed="53"/>
        <rFont val="Calibri"/>
        <family val="2"/>
        <scheme val="minor"/>
      </rPr>
      <t>"</t>
    </r>
    <r>
      <rPr>
        <sz val="12"/>
        <rFont val="Calibri"/>
        <family val="2"/>
        <scheme val="minor"/>
      </rPr>
      <t>.</t>
    </r>
  </si>
  <si>
    <r>
      <t>ME-38- Elaborar los estudios de prefactibilidad, justificación técnica, el diagnóstico de Recursos Humanos, Financieros y Disponibilidad de Infraestructura y Tecnologías de la Información, vinculadas a las actividades de</t>
    </r>
    <r>
      <rPr>
        <sz val="12"/>
        <color indexed="53"/>
        <rFont val="Calibri"/>
        <family val="2"/>
        <scheme val="minor"/>
      </rPr>
      <t xml:space="preserve"> </t>
    </r>
    <r>
      <rPr>
        <sz val="12"/>
        <rFont val="Calibri"/>
        <family val="2"/>
        <scheme val="minor"/>
      </rPr>
      <t>investigación, desarrollo e Innovación</t>
    </r>
    <r>
      <rPr>
        <sz val="12"/>
        <color indexed="8"/>
        <rFont val="Calibri"/>
        <family val="2"/>
        <scheme val="minor"/>
      </rPr>
      <t xml:space="preserve"> del Centro de Pensamiento y Desarrollo Tecnológico. </t>
    </r>
  </si>
  <si>
    <r>
      <t>ME-42- Radicar la solicitud para el reconocimiento del Centro de Pensamiento y Desarrollo Tecnológico por parte de Minciencias.</t>
    </r>
    <r>
      <rPr>
        <i/>
        <sz val="12"/>
        <color indexed="53"/>
        <rFont val="Calibri"/>
        <family val="2"/>
        <scheme val="minor"/>
      </rPr>
      <t xml:space="preserve">  </t>
    </r>
  </si>
  <si>
    <r>
      <t xml:space="preserve"> PE-19- Innovación para el </t>
    </r>
    <r>
      <rPr>
        <sz val="12"/>
        <color indexed="53"/>
        <rFont val="Calibri"/>
        <family val="2"/>
        <scheme val="minor"/>
      </rPr>
      <t xml:space="preserve"> </t>
    </r>
    <r>
      <rPr>
        <sz val="12"/>
        <color indexed="8"/>
        <rFont val="Calibri"/>
        <family val="2"/>
        <scheme val="minor"/>
      </rPr>
      <t>Fortalecimiento Institucional y el Desarrollo Social.</t>
    </r>
  </si>
  <si>
    <r>
      <t>ME-47- Fortalecer las redes de innovación y alianzas estratégicas de cooperación con otros actores del Sistema Nacional de Ciencia Tecnología e Innovación</t>
    </r>
    <r>
      <rPr>
        <sz val="12"/>
        <color indexed="8"/>
        <rFont val="Calibri"/>
        <family val="2"/>
        <scheme val="minor"/>
      </rPr>
      <t xml:space="preserve"> – SNCTI, sector público, privado</t>
    </r>
    <r>
      <rPr>
        <sz val="12"/>
        <rFont val="Calibri"/>
        <family val="2"/>
        <scheme val="minor"/>
      </rPr>
      <t xml:space="preserve"> y academia para actividades de Investigación, Desarrollo e Innovación - I+D+i.</t>
    </r>
  </si>
  <si>
    <r>
      <t xml:space="preserve">PE-20- Centro de Capacitación Industrial </t>
    </r>
    <r>
      <rPr>
        <strike/>
        <sz val="12"/>
        <rFont val="Calibri"/>
        <family val="2"/>
        <scheme val="minor"/>
      </rPr>
      <t xml:space="preserve"> </t>
    </r>
    <r>
      <rPr>
        <sz val="12"/>
        <rFont val="Calibri"/>
        <family val="2"/>
        <scheme val="minor"/>
      </rPr>
      <t>como espacio de cualificación  para la empleabilidad a inmediato plazo.</t>
    </r>
  </si>
  <si>
    <r>
      <rPr>
        <sz val="12"/>
        <color indexed="8"/>
        <rFont val="Calibri"/>
        <family val="2"/>
        <scheme val="minor"/>
      </rPr>
      <t>ME-53- Identificar capacidades institucionales</t>
    </r>
  </si>
  <si>
    <r>
      <t>ME-54- Estructurar programa de oferta de servicios</t>
    </r>
    <r>
      <rPr>
        <sz val="12"/>
        <color indexed="53"/>
        <rFont val="Calibri"/>
        <family val="2"/>
        <scheme val="minor"/>
      </rPr>
      <t xml:space="preserve"> </t>
    </r>
    <r>
      <rPr>
        <sz val="12"/>
        <color indexed="8"/>
        <rFont val="Calibri"/>
        <family val="2"/>
        <scheme val="minor"/>
      </rPr>
      <t>proyección social</t>
    </r>
  </si>
  <si>
    <r>
      <t xml:space="preserve">ME-56- Implementar una </t>
    </r>
    <r>
      <rPr>
        <sz val="12"/>
        <color indexed="53"/>
        <rFont val="Calibri"/>
        <family val="2"/>
        <scheme val="minor"/>
      </rPr>
      <t xml:space="preserve"> </t>
    </r>
    <r>
      <rPr>
        <sz val="12"/>
        <color indexed="8"/>
        <rFont val="Calibri"/>
        <family val="2"/>
        <scheme val="minor"/>
      </rPr>
      <t>política ambiental bajo consideraciones de sostenibilidad.</t>
    </r>
  </si>
  <si>
    <r>
      <t xml:space="preserve">(ME 3)Porcentaje de programas de educación superior articulados a la política institucional de lengua extranjera
</t>
    </r>
    <r>
      <rPr>
        <u/>
        <sz val="12"/>
        <color theme="1"/>
        <rFont val="Calibri"/>
        <family val="2"/>
        <scheme val="minor"/>
      </rPr>
      <t>Porcentaje de programas de educación superior articulados a la estrategia de internacionalización del Currículo</t>
    </r>
  </si>
  <si>
    <r>
      <t xml:space="preserve">(ME 15) Porcentaje de sistema de carrera docente implementado
</t>
    </r>
    <r>
      <rPr>
        <u/>
        <sz val="12"/>
        <color theme="1"/>
        <rFont val="Calibri"/>
        <family val="2"/>
        <scheme val="minor"/>
      </rPr>
      <t>Porcentaje avance de implementación del Plan de Desarrollo Profesoral</t>
    </r>
  </si>
  <si>
    <r>
      <t xml:space="preserve">El documento "Plan de Desarrollo Profesoral 2023 - 2026" se encuentra elaborado en un </t>
    </r>
    <r>
      <rPr>
        <b/>
        <sz val="12"/>
        <rFont val="Calibri"/>
        <family val="2"/>
        <scheme val="minor"/>
      </rPr>
      <t>60%</t>
    </r>
    <r>
      <rPr>
        <sz val="12"/>
        <rFont val="Calibri"/>
        <family val="2"/>
        <scheme val="minor"/>
      </rPr>
      <t>.</t>
    </r>
    <r>
      <rPr>
        <b/>
        <sz val="12"/>
        <color theme="4" tint="-0.249977111117893"/>
        <rFont val="Calibri"/>
        <family val="2"/>
        <scheme val="minor"/>
      </rPr>
      <t xml:space="preserve"> </t>
    </r>
    <r>
      <rPr>
        <sz val="12"/>
        <rFont val="Calibri"/>
        <family val="2"/>
        <scheme val="minor"/>
      </rPr>
      <t>Comprende la siguiente estructura: 
*Plan de desarrollo de Carrera Docente; 
* Resultados del Plan anterior; 
*Política de desarrollo docente;
*</t>
    </r>
    <r>
      <rPr>
        <b/>
        <sz val="12"/>
        <rFont val="Calibri"/>
        <family val="2"/>
        <scheme val="minor"/>
      </rPr>
      <t>Componentes conceptuales del plan de formación; *Inventario de necesidades</t>
    </r>
    <r>
      <rPr>
        <sz val="12"/>
        <rFont val="Calibri"/>
        <family val="2"/>
        <scheme val="minor"/>
      </rPr>
      <t>; 
La finalización del documento se proyecta para el 3er. trimestre de la vigencia.</t>
    </r>
  </si>
  <si>
    <r>
      <t xml:space="preserve">(ME 19) Porcentaje de implementación de modelo estratégico en el PETI.
</t>
    </r>
    <r>
      <rPr>
        <u/>
        <sz val="12"/>
        <color theme="1"/>
        <rFont val="Calibri"/>
        <family val="2"/>
        <scheme val="minor"/>
      </rPr>
      <t>Porcentaje de formulación del PETI</t>
    </r>
  </si>
  <si>
    <r>
      <t xml:space="preserve">Porcentaje de implementación de modelo estratégico en el PETI.
</t>
    </r>
    <r>
      <rPr>
        <u/>
        <sz val="12"/>
        <color theme="1"/>
        <rFont val="Calibri"/>
        <family val="2"/>
        <scheme val="minor"/>
      </rPr>
      <t>Porcentaje de formulación del PETI</t>
    </r>
  </si>
  <si>
    <r>
      <t xml:space="preserve">(ME 28) Porcentaje de implementación de la estrategia de consecución del Campus.
</t>
    </r>
    <r>
      <rPr>
        <u/>
        <sz val="12"/>
        <color theme="1"/>
        <rFont val="Calibri"/>
        <family val="2"/>
        <scheme val="minor"/>
      </rPr>
      <t>M2 de construcción en comodato para la oferta académica</t>
    </r>
  </si>
  <si>
    <r>
      <t xml:space="preserve">Porcentaje de implementación de la estrategia de consecución del Campus.
</t>
    </r>
    <r>
      <rPr>
        <u/>
        <sz val="12"/>
        <color theme="1"/>
        <rFont val="Calibri"/>
        <family val="2"/>
        <scheme val="minor"/>
      </rPr>
      <t>Consecución de edificaciones para el desarrollo de actividades académicas</t>
    </r>
  </si>
  <si>
    <r>
      <t xml:space="preserve">(ME 30) Porcentaje de estructuración del proyecto Unidad de Apoyo B-Learning.
</t>
    </r>
    <r>
      <rPr>
        <u/>
        <sz val="12"/>
        <color theme="1"/>
        <rFont val="Calibri"/>
        <family val="2"/>
        <scheme val="minor"/>
      </rPr>
      <t xml:space="preserve">
ME-30- Lograr al 2024, que el 50% de las asignaturas tengan componente de apoyo B-LEARNING (blended o hibrido).</t>
    </r>
  </si>
  <si>
    <r>
      <t xml:space="preserve">Porcentaje de estructuración del proyecto Unidad de Apoyo B-Learning.
</t>
    </r>
    <r>
      <rPr>
        <u/>
        <sz val="12"/>
        <color theme="1"/>
        <rFont val="Calibri"/>
        <family val="2"/>
        <scheme val="minor"/>
      </rPr>
      <t>Porcentaje de estructuración del proyecto Unidad de Apoyo B-Learning.</t>
    </r>
  </si>
  <si>
    <r>
      <t xml:space="preserve">(ME 31) Porcentaje de egresados del IBTI que ingresan a PES de la ETITC.
</t>
    </r>
    <r>
      <rPr>
        <u/>
        <sz val="12"/>
        <color theme="1"/>
        <rFont val="Calibri"/>
        <family val="2"/>
        <scheme val="minor"/>
      </rPr>
      <t>ME-31- Fortalecer la articulación y/o integración entre el IBTI y los PES de la ETITC.</t>
    </r>
  </si>
  <si>
    <r>
      <t xml:space="preserve">Porcentaje de egresados del IBTI que ingresan a PES de la ETITC.
</t>
    </r>
    <r>
      <rPr>
        <u/>
        <sz val="12"/>
        <color theme="1"/>
        <rFont val="Calibri"/>
        <family val="2"/>
        <scheme val="minor"/>
      </rPr>
      <t xml:space="preserve">
Número de estrategias desplegadas para asegurar la articulación y/o integración entre el 
IBTI y los PES de la ETITC</t>
    </r>
  </si>
  <si>
    <r>
      <t xml:space="preserve">El proyecto se divide en 2 partes:
</t>
    </r>
    <r>
      <rPr>
        <b/>
        <sz val="12"/>
        <color theme="1"/>
        <rFont val="Calibri"/>
        <family val="2"/>
        <scheme val="minor"/>
      </rPr>
      <t xml:space="preserve">1. De tu escuela a mi escuela:
</t>
    </r>
    <r>
      <rPr>
        <sz val="12"/>
        <color theme="1"/>
        <rFont val="Calibri"/>
        <family val="2"/>
        <scheme val="minor"/>
      </rPr>
      <t xml:space="preserve">Durante el 2° trimestre se realizaron 18 reuniones de refuerzo, iniciando el sábado 18 de marzo
en horario de 8:00 a 12: 00 pm 
Se muestra como evidencia el instrumento preparador, como apoyo para el desarrollo de las las respectivas sesiones. Estos instrumentos son verificados por el profesional de Pastoral del IBTI. A la fecha se reportan 64 niños participantes de la iniciativa. 
</t>
    </r>
    <r>
      <rPr>
        <b/>
        <sz val="12"/>
        <color theme="1"/>
        <rFont val="Calibri"/>
        <family val="2"/>
        <scheme val="minor"/>
      </rPr>
      <t xml:space="preserve">2. De tu escuela a mi universidad: 
Esta actividad se proyecta a realziar durante el 3° trimestre de la vigneica con la feria de servicios programada para el 26 de julio de 2023, este será liderado por el área de Bienestar universitario.
</t>
    </r>
  </si>
  <si>
    <t xml:space="preserve">CTO 198 de 2023. Teniendo en cuenta las actividades estratégicas planteadas en el plan de implementación de PETI para la vigencia 2023, se evidencia avance en temáticas de la siguiente manera: 
Estrategia TI: Actualización del PETIC (100%)
Dominio de sistema de información: Revisión de los criterios de actualización de datos activos (100%), Actualización de la plataforma Digital (100%), Optimización y automatización de procesos internos (75%), Gestión de Datos (30%), Mejorar y actualizar el portal de la ETITC (30%), Mejorar y actualizar el sistema de información de administración y manejo de activos de la entidad (100%). 
Dominio de Infraestructura Tecnológica: Actualización de la infraestructura tecnológica salas de computo (100%), Puesta en marcha del proceso de implementación de IPV6 (88%), Actualización de la infraestructura tecnológica Asociadas a Data center (0%). 
Se evidencia un avance del 80% de los compromisos integrados en el PETI para la vigencia 2023.
</t>
  </si>
  <si>
    <t>A la fecha la Meta estrategica sigue en el estado reportado a diciembre de 2022 "Se encuentra en proceso de negociaciones con el MEN para le pago de los impuestos prediales del Inmueble CHIP, AAA0072WRFT."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</si>
</sst>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quot;$&quot;\ * #,##0_-;_-&quot;$&quot;\ * &quot;-&quot;??_-;_-@_-"/>
    <numFmt numFmtId="165" formatCode="yyyy\-mm\-dd;@"/>
    <numFmt numFmtId="166" formatCode="_-[$$-2C0A]\ * #,##0_-;\-[$$-2C0A]\ * #,##0_-;_-[$$-2C0A]\ * &quot;-&quot;??_-;_-@_-"/>
    <numFmt numFmtId="167" formatCode="0.0"/>
    <numFmt numFmtId="168" formatCode="0.0%"/>
  </numFmts>
  <fonts count="70" x14ac:knownFonts="1">
    <font>
      <sz val="11"/>
      <color theme="1"/>
      <name val="Calibri"/>
      <family val="2"/>
      <scheme val="minor"/>
    </font>
    <font>
      <sz val="11"/>
      <color theme="1"/>
      <name val="Calibri"/>
      <family val="2"/>
      <scheme val="minor"/>
    </font>
    <font>
      <b/>
      <sz val="22"/>
      <color theme="0"/>
      <name val="Calibri"/>
      <family val="2"/>
    </font>
    <font>
      <b/>
      <sz val="11"/>
      <color theme="0"/>
      <name val="Calibri"/>
      <family val="2"/>
    </font>
    <font>
      <sz val="12"/>
      <color theme="1"/>
      <name val="Arial Narrow"/>
      <family val="2"/>
    </font>
    <font>
      <b/>
      <sz val="12"/>
      <color theme="1"/>
      <name val="Arial Narrow"/>
      <family val="2"/>
    </font>
    <font>
      <sz val="12"/>
      <name val="Arial Narrow"/>
      <family val="2"/>
    </font>
    <font>
      <b/>
      <sz val="12"/>
      <name val="Arial Narrow"/>
      <family val="2"/>
    </font>
    <font>
      <sz val="10"/>
      <name val="Arial"/>
      <family val="2"/>
    </font>
    <font>
      <b/>
      <sz val="9"/>
      <color indexed="81"/>
      <name val="Tahoma"/>
      <family val="2"/>
    </font>
    <font>
      <sz val="9"/>
      <color indexed="81"/>
      <name val="Tahoma"/>
      <family val="2"/>
    </font>
    <font>
      <sz val="12"/>
      <color theme="1"/>
      <name val="Calibri Light"/>
      <family val="2"/>
      <scheme val="major"/>
    </font>
    <font>
      <b/>
      <sz val="12"/>
      <color theme="1"/>
      <name val="Calibri Light"/>
      <family val="2"/>
      <scheme val="major"/>
    </font>
    <font>
      <sz val="10"/>
      <name val="Calibri Light"/>
      <family val="2"/>
      <scheme val="major"/>
    </font>
    <font>
      <sz val="11"/>
      <color theme="1"/>
      <name val="Calibri Light"/>
      <family val="2"/>
      <scheme val="major"/>
    </font>
    <font>
      <sz val="12"/>
      <name val="Calibri Light"/>
      <family val="2"/>
      <scheme val="major"/>
    </font>
    <font>
      <b/>
      <sz val="12"/>
      <name val="Calibri Light"/>
      <family val="2"/>
      <scheme val="major"/>
    </font>
    <font>
      <sz val="11"/>
      <name val="Calibri Light"/>
      <family val="2"/>
      <scheme val="major"/>
    </font>
    <font>
      <sz val="12"/>
      <color rgb="FFFF0000"/>
      <name val="Calibri Light"/>
      <family val="2"/>
      <scheme val="major"/>
    </font>
    <font>
      <sz val="12"/>
      <color rgb="FF000000"/>
      <name val="Calibri Light"/>
      <family val="2"/>
      <scheme val="major"/>
    </font>
    <font>
      <sz val="11"/>
      <color rgb="FF000000"/>
      <name val="Calibri Light"/>
      <family val="2"/>
      <scheme val="major"/>
    </font>
    <font>
      <strike/>
      <sz val="12"/>
      <name val="Calibri Light"/>
      <family val="2"/>
      <scheme val="major"/>
    </font>
    <font>
      <sz val="10"/>
      <name val="Calibri"/>
      <family val="2"/>
      <scheme val="minor"/>
    </font>
    <font>
      <b/>
      <sz val="10"/>
      <name val="Calibri"/>
      <family val="2"/>
      <scheme val="minor"/>
    </font>
    <font>
      <sz val="10"/>
      <color rgb="FF000000"/>
      <name val="Arial"/>
      <family val="2"/>
    </font>
    <font>
      <sz val="10"/>
      <color theme="1"/>
      <name val="Arial"/>
      <family val="2"/>
    </font>
    <font>
      <sz val="10"/>
      <color theme="1"/>
      <name val="Verdana"/>
      <family val="2"/>
    </font>
    <font>
      <sz val="9"/>
      <name val="Calibri"/>
      <family val="2"/>
      <scheme val="minor"/>
    </font>
    <font>
      <b/>
      <sz val="9"/>
      <name val="Calibri"/>
      <family val="2"/>
      <scheme val="minor"/>
    </font>
    <font>
      <b/>
      <sz val="9"/>
      <color theme="1"/>
      <name val="Arial"/>
      <family val="2"/>
    </font>
    <font>
      <sz val="9"/>
      <color theme="1"/>
      <name val="Arial"/>
      <family val="2"/>
    </font>
    <font>
      <b/>
      <sz val="10"/>
      <color theme="0"/>
      <name val="Arial"/>
      <family val="2"/>
    </font>
    <font>
      <b/>
      <sz val="10"/>
      <color indexed="8"/>
      <name val="Arial"/>
      <family val="2"/>
    </font>
    <font>
      <b/>
      <sz val="9"/>
      <color indexed="8"/>
      <name val="Arial"/>
      <family val="2"/>
    </font>
    <font>
      <sz val="11"/>
      <color indexed="8"/>
      <name val="Calibri"/>
      <family val="2"/>
    </font>
    <font>
      <sz val="12"/>
      <color indexed="53"/>
      <name val="Arial Narrow"/>
      <family val="2"/>
    </font>
    <font>
      <sz val="12"/>
      <color indexed="8"/>
      <name val="Arial Narrow"/>
      <family val="2"/>
    </font>
    <font>
      <strike/>
      <sz val="12"/>
      <name val="Arial Narrow"/>
      <family val="2"/>
    </font>
    <font>
      <b/>
      <sz val="11"/>
      <color theme="1"/>
      <name val="Calibri Light"/>
      <family val="2"/>
      <scheme val="major"/>
    </font>
    <font>
      <b/>
      <sz val="14"/>
      <color theme="0"/>
      <name val="Calibri"/>
      <family val="2"/>
    </font>
    <font>
      <sz val="11"/>
      <color theme="1"/>
      <name val="Calibri"/>
      <family val="2"/>
    </font>
    <font>
      <b/>
      <sz val="16"/>
      <color theme="0"/>
      <name val="Calibri"/>
      <family val="2"/>
    </font>
    <font>
      <b/>
      <sz val="8"/>
      <color indexed="8"/>
      <name val="Arial"/>
      <family val="2"/>
    </font>
    <font>
      <b/>
      <sz val="11"/>
      <color theme="0"/>
      <name val="Calibri"/>
      <family val="2"/>
      <scheme val="minor"/>
    </font>
    <font>
      <b/>
      <sz val="11"/>
      <color theme="1"/>
      <name val="Calibri"/>
      <family val="2"/>
      <scheme val="minor"/>
    </font>
    <font>
      <sz val="11"/>
      <color theme="0"/>
      <name val="Calibri"/>
      <family val="2"/>
      <scheme val="minor"/>
    </font>
    <font>
      <sz val="11"/>
      <color theme="0"/>
      <name val="Calibri"/>
      <family val="2"/>
    </font>
    <font>
      <sz val="11"/>
      <color theme="0" tint="-4.9989318521683403E-2"/>
      <name val="Calibri"/>
      <family val="2"/>
      <scheme val="minor"/>
    </font>
    <font>
      <sz val="9"/>
      <color theme="1"/>
      <name val="Calibri"/>
      <family val="2"/>
      <scheme val="minor"/>
    </font>
    <font>
      <sz val="10"/>
      <color theme="1"/>
      <name val="Arial Narrow"/>
      <family val="2"/>
    </font>
    <font>
      <sz val="10"/>
      <name val="Arial Narrow"/>
      <family val="2"/>
    </font>
    <font>
      <u/>
      <sz val="10"/>
      <name val="Arial Narrow"/>
      <family val="2"/>
    </font>
    <font>
      <strike/>
      <sz val="10"/>
      <name val="Arial Narrow"/>
      <family val="2"/>
    </font>
    <font>
      <sz val="10"/>
      <color indexed="8"/>
      <name val="Arial Narrow"/>
      <family val="2"/>
    </font>
    <font>
      <b/>
      <sz val="9"/>
      <color theme="0"/>
      <name val="Calibri"/>
      <family val="2"/>
      <scheme val="minor"/>
    </font>
    <font>
      <sz val="12"/>
      <color theme="1"/>
      <name val="Calibri"/>
      <family val="2"/>
      <scheme val="minor"/>
    </font>
    <font>
      <sz val="12"/>
      <name val="Calibri"/>
      <family val="2"/>
      <scheme val="minor"/>
    </font>
    <font>
      <u/>
      <sz val="12"/>
      <name val="Calibri"/>
      <family val="2"/>
      <scheme val="minor"/>
    </font>
    <font>
      <u/>
      <sz val="12"/>
      <color theme="1"/>
      <name val="Calibri"/>
      <family val="2"/>
      <scheme val="minor"/>
    </font>
    <font>
      <sz val="12"/>
      <color indexed="53"/>
      <name val="Calibri"/>
      <family val="2"/>
      <scheme val="minor"/>
    </font>
    <font>
      <sz val="12"/>
      <color indexed="8"/>
      <name val="Calibri"/>
      <family val="2"/>
      <scheme val="minor"/>
    </font>
    <font>
      <i/>
      <sz val="12"/>
      <color indexed="53"/>
      <name val="Calibri"/>
      <family val="2"/>
      <scheme val="minor"/>
    </font>
    <font>
      <strike/>
      <sz val="12"/>
      <name val="Calibri"/>
      <family val="2"/>
      <scheme val="minor"/>
    </font>
    <font>
      <sz val="12"/>
      <color theme="0" tint="-4.9989318521683403E-2"/>
      <name val="Calibri"/>
      <family val="2"/>
      <scheme val="minor"/>
    </font>
    <font>
      <sz val="12"/>
      <color theme="0"/>
      <name val="Calibri"/>
      <family val="2"/>
      <scheme val="minor"/>
    </font>
    <font>
      <b/>
      <sz val="12"/>
      <name val="Calibri"/>
      <family val="2"/>
      <scheme val="minor"/>
    </font>
    <font>
      <b/>
      <sz val="12"/>
      <color theme="4" tint="-0.249977111117893"/>
      <name val="Calibri"/>
      <family val="2"/>
      <scheme val="minor"/>
    </font>
    <font>
      <b/>
      <sz val="12"/>
      <color theme="1"/>
      <name val="Calibri"/>
      <family val="2"/>
      <scheme val="minor"/>
    </font>
    <font>
      <sz val="12"/>
      <color rgb="FF000000"/>
      <name val="Calibri"/>
      <family val="2"/>
      <scheme val="minor"/>
    </font>
    <font>
      <b/>
      <sz val="12"/>
      <color theme="0"/>
      <name val="Calibri"/>
      <family val="2"/>
      <scheme val="minor"/>
    </font>
  </fonts>
  <fills count="29">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8"/>
      </patternFill>
    </fill>
    <fill>
      <patternFill patternType="solid">
        <fgColor rgb="FFEE2A2A"/>
        <bgColor rgb="FF000000"/>
      </patternFill>
    </fill>
    <fill>
      <patternFill patternType="solid">
        <fgColor theme="0"/>
        <bgColor rgb="FF000000"/>
      </patternFill>
    </fill>
    <fill>
      <patternFill patternType="solid">
        <fgColor rgb="FF66CC00"/>
        <bgColor rgb="FF000000"/>
      </patternFill>
    </fill>
    <fill>
      <patternFill patternType="solid">
        <fgColor rgb="FFFFFF01"/>
        <bgColor rgb="FF000000"/>
      </patternFill>
    </fill>
    <fill>
      <patternFill patternType="solid">
        <fgColor rgb="FF6699FF"/>
        <bgColor rgb="FF000000"/>
      </patternFill>
    </fill>
    <fill>
      <patternFill patternType="solid">
        <fgColor rgb="FF00B0F0"/>
        <bgColor rgb="FF000000"/>
      </patternFill>
    </fill>
    <fill>
      <patternFill patternType="solid">
        <fgColor theme="0"/>
        <bgColor indexed="8"/>
      </patternFill>
    </fill>
    <fill>
      <patternFill patternType="solid">
        <fgColor theme="0" tint="-0.14999847407452621"/>
        <bgColor rgb="FF000000"/>
      </patternFill>
    </fill>
    <fill>
      <patternFill patternType="solid">
        <fgColor theme="4"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FF0000"/>
        <bgColor rgb="FF000000"/>
      </patternFill>
    </fill>
    <fill>
      <patternFill patternType="solid">
        <fgColor rgb="FF002060"/>
        <bgColor rgb="FF000000"/>
      </patternFill>
    </fill>
    <fill>
      <patternFill patternType="solid">
        <fgColor rgb="FFFFFF00"/>
        <bgColor rgb="FF000000"/>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indexed="64"/>
      </right>
      <top style="thin">
        <color indexed="64"/>
      </top>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8"/>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44" fontId="1"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0" fontId="8" fillId="0" borderId="0" applyFill="0"/>
    <xf numFmtId="0" fontId="8" fillId="0" borderId="0"/>
    <xf numFmtId="0" fontId="1" fillId="0" borderId="0"/>
    <xf numFmtId="42" fontId="1" fillId="0" borderId="0" applyFont="0" applyFill="0" applyBorder="0" applyAlignment="0" applyProtection="0"/>
    <xf numFmtId="49" fontId="26" fillId="0" borderId="0" applyFill="0" applyBorder="0" applyProtection="0">
      <alignment horizontal="left" vertical="center"/>
    </xf>
    <xf numFmtId="44" fontId="1" fillId="0" borderId="0" applyFont="0" applyFill="0" applyBorder="0" applyAlignment="0" applyProtection="0"/>
    <xf numFmtId="9" fontId="1" fillId="0" borderId="0" applyFont="0" applyFill="0" applyBorder="0" applyAlignment="0" applyProtection="0"/>
  </cellStyleXfs>
  <cellXfs count="349">
    <xf numFmtId="0" fontId="0" fillId="0" borderId="0" xfId="0"/>
    <xf numFmtId="0" fontId="0" fillId="0" borderId="0" xfId="0" applyAlignment="1">
      <alignment wrapText="1"/>
    </xf>
    <xf numFmtId="0" fontId="0" fillId="0" borderId="0" xfId="0" applyAlignment="1">
      <alignment horizontal="left" vertical="top" wrapText="1"/>
    </xf>
    <xf numFmtId="0" fontId="0" fillId="2" borderId="1" xfId="0" applyFill="1" applyBorder="1" applyAlignment="1" applyProtection="1">
      <alignment horizontal="center" vertical="center" wrapText="1"/>
    </xf>
    <xf numFmtId="0" fontId="0" fillId="0" borderId="0" xfId="0" applyAlignment="1">
      <alignment horizontal="center" vertical="center" wrapText="1"/>
    </xf>
    <xf numFmtId="0" fontId="3" fillId="4" borderId="3" xfId="0" applyFont="1" applyFill="1" applyBorder="1" applyAlignment="1" applyProtection="1">
      <alignment horizontal="center" vertical="center" wrapText="1"/>
    </xf>
    <xf numFmtId="0" fontId="0" fillId="0" borderId="0" xfId="0" applyAlignment="1">
      <alignment horizontal="left" vertical="center" wrapText="1"/>
    </xf>
    <xf numFmtId="0" fontId="3" fillId="4" borderId="3" xfId="0"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horizontal="left" vertical="top"/>
    </xf>
    <xf numFmtId="0" fontId="0" fillId="5" borderId="0" xfId="0" applyFill="1" applyAlignment="1">
      <alignment horizontal="left" vertical="top" wrapText="1"/>
    </xf>
    <xf numFmtId="0" fontId="3" fillId="4" borderId="5"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left" vertical="center" wrapText="1"/>
    </xf>
    <xf numFmtId="164" fontId="0" fillId="0" borderId="0" xfId="1" applyNumberFormat="1" applyFont="1" applyAlignment="1">
      <alignment horizontal="left" vertical="top" wrapText="1"/>
    </xf>
    <xf numFmtId="164" fontId="0" fillId="0" borderId="0" xfId="1" applyNumberFormat="1" applyFont="1" applyAlignment="1">
      <alignment horizontal="center" vertical="center"/>
    </xf>
    <xf numFmtId="164" fontId="3" fillId="4" borderId="3" xfId="1" applyNumberFormat="1" applyFont="1" applyFill="1" applyBorder="1" applyAlignment="1" applyProtection="1">
      <alignment horizontal="center" vertical="center" wrapText="1"/>
    </xf>
    <xf numFmtId="164" fontId="3" fillId="4" borderId="0" xfId="1" applyNumberFormat="1" applyFont="1" applyFill="1" applyBorder="1" applyAlignment="1" applyProtection="1">
      <alignment horizontal="center" vertical="center" wrapText="1"/>
    </xf>
    <xf numFmtId="0" fontId="19" fillId="0" borderId="4" xfId="4" applyFont="1" applyFill="1" applyBorder="1" applyAlignment="1">
      <alignment horizontal="left" vertical="top" wrapText="1"/>
    </xf>
    <xf numFmtId="165" fontId="15" fillId="5" borderId="4" xfId="0" applyNumberFormat="1" applyFont="1" applyFill="1" applyBorder="1" applyAlignment="1">
      <alignment horizontal="left" vertical="top" wrapText="1"/>
    </xf>
    <xf numFmtId="0" fontId="15" fillId="0" borderId="4" xfId="4" applyFont="1" applyFill="1" applyBorder="1" applyAlignment="1">
      <alignment horizontal="left" vertical="top" wrapText="1"/>
    </xf>
    <xf numFmtId="0" fontId="15"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164" fontId="11" fillId="0" borderId="4" xfId="1" applyNumberFormat="1" applyFont="1" applyFill="1" applyBorder="1" applyAlignment="1">
      <alignment horizontal="left" vertical="top" wrapText="1"/>
    </xf>
    <xf numFmtId="164" fontId="15" fillId="0" borderId="4" xfId="1" applyNumberFormat="1" applyFont="1" applyFill="1" applyBorder="1" applyAlignment="1">
      <alignment horizontal="left" vertical="top" wrapText="1"/>
    </xf>
    <xf numFmtId="0" fontId="11" fillId="0" borderId="4" xfId="0" applyFont="1" applyBorder="1" applyAlignment="1">
      <alignment horizontal="left" vertical="top" wrapText="1"/>
    </xf>
    <xf numFmtId="14" fontId="11" fillId="0" borderId="4" xfId="0" applyNumberFormat="1" applyFont="1" applyBorder="1" applyAlignment="1">
      <alignment horizontal="left" vertical="top" wrapText="1"/>
    </xf>
    <xf numFmtId="164" fontId="11" fillId="0" borderId="4" xfId="1" applyNumberFormat="1" applyFont="1" applyBorder="1" applyAlignment="1">
      <alignment horizontal="left" vertical="top" wrapText="1"/>
    </xf>
    <xf numFmtId="164" fontId="15" fillId="0" borderId="4" xfId="2" applyNumberFormat="1" applyFont="1" applyFill="1" applyBorder="1" applyAlignment="1">
      <alignment horizontal="left" vertical="top" wrapText="1"/>
    </xf>
    <xf numFmtId="0" fontId="12" fillId="5" borderId="4" xfId="0" applyFont="1" applyFill="1" applyBorder="1" applyAlignment="1">
      <alignment horizontal="left" vertical="top" wrapText="1"/>
    </xf>
    <xf numFmtId="0" fontId="16" fillId="5" borderId="4" xfId="0" applyFont="1" applyFill="1" applyBorder="1" applyAlignment="1">
      <alignment horizontal="left" vertical="top" wrapText="1"/>
    </xf>
    <xf numFmtId="14" fontId="11" fillId="5" borderId="4" xfId="0" applyNumberFormat="1" applyFont="1" applyFill="1" applyBorder="1" applyAlignment="1">
      <alignment horizontal="left" vertical="top" wrapText="1"/>
    </xf>
    <xf numFmtId="164" fontId="11" fillId="5" borderId="4" xfId="1" applyNumberFormat="1" applyFont="1" applyFill="1" applyBorder="1" applyAlignment="1">
      <alignment horizontal="left" vertical="top"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0" borderId="4" xfId="0" quotePrefix="1" applyFont="1" applyBorder="1" applyAlignment="1">
      <alignment horizontal="left" vertical="top" wrapText="1"/>
    </xf>
    <xf numFmtId="0" fontId="22" fillId="0" borderId="4" xfId="4" applyFont="1" applyFill="1" applyBorder="1" applyAlignment="1">
      <alignment horizontal="left" vertical="top" wrapText="1"/>
    </xf>
    <xf numFmtId="164" fontId="0" fillId="0" borderId="0" xfId="1" applyNumberFormat="1" applyFont="1"/>
    <xf numFmtId="0" fontId="8" fillId="0" borderId="6" xfId="4" applyFill="1" applyBorder="1" applyAlignment="1">
      <alignment horizontal="left" vertical="top" wrapText="1"/>
    </xf>
    <xf numFmtId="0" fontId="14" fillId="5" borderId="4" xfId="0" applyFont="1" applyFill="1" applyBorder="1" applyAlignment="1">
      <alignment horizontal="left" vertical="top" wrapText="1"/>
    </xf>
    <xf numFmtId="14" fontId="14" fillId="5" borderId="4" xfId="0" applyNumberFormat="1" applyFont="1" applyFill="1" applyBorder="1" applyAlignment="1">
      <alignment horizontal="left" vertical="top" wrapText="1"/>
    </xf>
    <xf numFmtId="164" fontId="14" fillId="5" borderId="4" xfId="1" applyNumberFormat="1" applyFont="1" applyFill="1" applyBorder="1" applyAlignment="1">
      <alignment horizontal="left" vertical="top" wrapText="1"/>
    </xf>
    <xf numFmtId="0" fontId="17" fillId="5" borderId="4" xfId="0" applyFont="1" applyFill="1" applyBorder="1" applyAlignment="1">
      <alignment horizontal="left" vertical="top" wrapText="1"/>
    </xf>
    <xf numFmtId="0" fontId="20" fillId="5" borderId="4" xfId="5" applyFont="1" applyFill="1" applyBorder="1" applyAlignment="1" applyProtection="1">
      <alignment horizontal="left" vertical="top" wrapText="1"/>
      <protection locked="0"/>
    </xf>
    <xf numFmtId="166" fontId="14" fillId="5" borderId="4" xfId="3" applyNumberFormat="1" applyFont="1" applyFill="1" applyBorder="1" applyAlignment="1">
      <alignment horizontal="left" vertical="top" wrapText="1"/>
    </xf>
    <xf numFmtId="0" fontId="13" fillId="5" borderId="4" xfId="4" applyFont="1" applyFill="1" applyBorder="1" applyAlignment="1">
      <alignment horizontal="left" vertical="top" wrapText="1"/>
    </xf>
    <xf numFmtId="0" fontId="4" fillId="5" borderId="4" xfId="0" applyFont="1" applyFill="1" applyBorder="1" applyAlignment="1">
      <alignment horizontal="left" vertical="top" wrapText="1"/>
    </xf>
    <xf numFmtId="42" fontId="8" fillId="0" borderId="4" xfId="7" applyFont="1" applyFill="1" applyBorder="1" applyAlignment="1" applyProtection="1">
      <alignment horizontal="left" vertical="top" wrapText="1"/>
    </xf>
    <xf numFmtId="0" fontId="25" fillId="0" borderId="4" xfId="6" applyFont="1" applyBorder="1" applyAlignment="1">
      <alignment horizontal="left" vertical="top" wrapText="1"/>
    </xf>
    <xf numFmtId="44" fontId="25" fillId="0" borderId="4" xfId="9" applyFont="1" applyBorder="1" applyAlignment="1">
      <alignment horizontal="left" vertical="top" wrapText="1"/>
    </xf>
    <xf numFmtId="0" fontId="6" fillId="5" borderId="4" xfId="0" applyFont="1" applyFill="1" applyBorder="1" applyAlignment="1">
      <alignment horizontal="left" vertical="top" wrapText="1"/>
    </xf>
    <xf numFmtId="42" fontId="25" fillId="5" borderId="4" xfId="7" applyFont="1" applyFill="1" applyBorder="1" applyAlignment="1">
      <alignment horizontal="left" vertical="top" wrapText="1"/>
    </xf>
    <xf numFmtId="0" fontId="27" fillId="5" borderId="4" xfId="4" applyFont="1" applyFill="1" applyBorder="1" applyAlignment="1">
      <alignment horizontal="left" vertical="top" wrapText="1"/>
    </xf>
    <xf numFmtId="14" fontId="27" fillId="0" borderId="4" xfId="4" applyNumberFormat="1" applyFont="1" applyBorder="1" applyAlignment="1">
      <alignment horizontal="left" vertical="top" wrapText="1"/>
    </xf>
    <xf numFmtId="0" fontId="8" fillId="0" borderId="4" xfId="4" applyFill="1" applyBorder="1" applyAlignment="1">
      <alignment horizontal="left" vertical="top" wrapText="1"/>
    </xf>
    <xf numFmtId="0" fontId="22" fillId="0" borderId="4" xfId="4" quotePrefix="1" applyFont="1" applyFill="1" applyBorder="1" applyAlignment="1">
      <alignment horizontal="left" vertical="top" wrapText="1"/>
    </xf>
    <xf numFmtId="14" fontId="8" fillId="0" borderId="4" xfId="4" applyNumberFormat="1" applyFill="1" applyBorder="1" applyAlignment="1">
      <alignment horizontal="left" vertical="top" wrapText="1"/>
    </xf>
    <xf numFmtId="0" fontId="4" fillId="5" borderId="4" xfId="0" applyFont="1" applyFill="1" applyBorder="1" applyAlignment="1">
      <alignment vertical="top" wrapText="1"/>
    </xf>
    <xf numFmtId="0" fontId="29" fillId="0" borderId="8" xfId="0" applyFont="1" applyBorder="1" applyAlignment="1">
      <alignment vertical="center" wrapText="1"/>
    </xf>
    <xf numFmtId="0" fontId="30" fillId="0" borderId="9" xfId="0" applyFont="1" applyBorder="1" applyAlignment="1">
      <alignment vertical="center" wrapText="1"/>
    </xf>
    <xf numFmtId="0" fontId="29" fillId="0" borderId="10" xfId="0" applyFont="1" applyBorder="1" applyAlignment="1">
      <alignment horizontal="right" vertical="center" wrapText="1"/>
    </xf>
    <xf numFmtId="0" fontId="30" fillId="0" borderId="9" xfId="0" applyFont="1" applyBorder="1" applyAlignment="1">
      <alignment horizontal="center" vertical="center"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5" borderId="4" xfId="0" applyFont="1" applyFill="1" applyBorder="1" applyAlignment="1">
      <alignment vertical="top" wrapText="1"/>
    </xf>
    <xf numFmtId="0" fontId="11" fillId="5" borderId="0" xfId="0" applyFont="1" applyFill="1" applyBorder="1" applyAlignment="1">
      <alignment horizontal="left" wrapText="1"/>
    </xf>
    <xf numFmtId="0" fontId="11"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8" fillId="0" borderId="0" xfId="4" applyFill="1" applyBorder="1" applyAlignment="1">
      <alignment horizontal="left" vertical="top"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5" fillId="7" borderId="4" xfId="0" applyFont="1" applyFill="1" applyBorder="1" applyAlignment="1">
      <alignment horizontal="left" vertical="top" wrapText="1"/>
    </xf>
    <xf numFmtId="0" fontId="11" fillId="7" borderId="4" xfId="0" applyFont="1" applyFill="1" applyBorder="1" applyAlignment="1">
      <alignment horizontal="left" vertical="top" wrapText="1"/>
    </xf>
    <xf numFmtId="0" fontId="19" fillId="7" borderId="4" xfId="4" applyFont="1" applyFill="1" applyBorder="1" applyAlignment="1">
      <alignment horizontal="left" vertical="top" wrapText="1"/>
    </xf>
    <xf numFmtId="0" fontId="24" fillId="7" borderId="4" xfId="6" applyFont="1" applyFill="1" applyBorder="1" applyAlignment="1">
      <alignment horizontal="left" vertical="top" wrapText="1"/>
    </xf>
    <xf numFmtId="0" fontId="25" fillId="7" borderId="4" xfId="6" applyFont="1" applyFill="1" applyBorder="1" applyAlignment="1">
      <alignment horizontal="left" vertical="top" wrapText="1"/>
    </xf>
    <xf numFmtId="0" fontId="15" fillId="7" borderId="4" xfId="4" applyFont="1" applyFill="1" applyBorder="1" applyAlignment="1">
      <alignment horizontal="left" vertical="top" wrapText="1"/>
    </xf>
    <xf numFmtId="0" fontId="8" fillId="7" borderId="4" xfId="4" applyFill="1" applyBorder="1" applyAlignment="1">
      <alignment horizontal="left" vertical="top" wrapText="1"/>
    </xf>
    <xf numFmtId="0" fontId="0" fillId="7" borderId="4" xfId="0" applyFill="1" applyBorder="1" applyAlignment="1">
      <alignment horizontal="left" vertical="top" wrapText="1"/>
    </xf>
    <xf numFmtId="0" fontId="22" fillId="7" borderId="4" xfId="4" quotePrefix="1" applyFont="1" applyFill="1" applyBorder="1" applyAlignment="1">
      <alignment horizontal="left" vertical="top" wrapText="1"/>
    </xf>
    <xf numFmtId="0" fontId="22" fillId="7" borderId="4" xfId="4" applyFont="1" applyFill="1" applyBorder="1" applyAlignment="1">
      <alignment horizontal="left" vertical="top" wrapText="1"/>
    </xf>
    <xf numFmtId="0" fontId="11" fillId="8" borderId="4" xfId="0" applyFont="1" applyFill="1" applyBorder="1" applyAlignment="1">
      <alignment horizontal="left" vertical="top" wrapText="1"/>
    </xf>
    <xf numFmtId="0" fontId="14" fillId="7" borderId="4" xfId="0" applyFont="1" applyFill="1" applyBorder="1" applyAlignment="1">
      <alignment horizontal="left" vertical="top" wrapText="1"/>
    </xf>
    <xf numFmtId="15" fontId="22" fillId="7" borderId="4" xfId="4" applyNumberFormat="1" applyFont="1" applyFill="1" applyBorder="1" applyAlignment="1">
      <alignment horizontal="left" vertical="top" wrapText="1"/>
    </xf>
    <xf numFmtId="0" fontId="17" fillId="7" borderId="4" xfId="0" applyFont="1" applyFill="1" applyBorder="1" applyAlignment="1">
      <alignment horizontal="left" vertical="top" wrapText="1"/>
    </xf>
    <xf numFmtId="0" fontId="20" fillId="7" borderId="4" xfId="5" applyFont="1" applyFill="1" applyBorder="1" applyAlignment="1" applyProtection="1">
      <alignment horizontal="left" vertical="top" wrapText="1"/>
      <protection locked="0"/>
    </xf>
    <xf numFmtId="0" fontId="14" fillId="7" borderId="4" xfId="5" applyFont="1" applyFill="1" applyBorder="1" applyAlignment="1" applyProtection="1">
      <alignment horizontal="left" vertical="top" wrapText="1"/>
      <protection locked="0"/>
    </xf>
    <xf numFmtId="49" fontId="25" fillId="7" borderId="4" xfId="8" applyFont="1" applyFill="1" applyBorder="1" applyAlignment="1" applyProtection="1">
      <alignment horizontal="left" vertical="top" wrapText="1"/>
      <protection locked="0"/>
    </xf>
    <xf numFmtId="0" fontId="13" fillId="7" borderId="4" xfId="4" applyFont="1" applyFill="1" applyBorder="1" applyAlignment="1">
      <alignment horizontal="left" vertical="top" wrapText="1"/>
    </xf>
    <xf numFmtId="0" fontId="8" fillId="7" borderId="0" xfId="4" applyFill="1" applyBorder="1" applyAlignment="1">
      <alignment horizontal="left" vertical="top" wrapText="1"/>
    </xf>
    <xf numFmtId="0" fontId="8" fillId="7" borderId="6" xfId="4" applyFill="1" applyBorder="1" applyAlignment="1">
      <alignment horizontal="left" vertical="top" wrapText="1"/>
    </xf>
    <xf numFmtId="0" fontId="8" fillId="7" borderId="7" xfId="4" applyFill="1" applyBorder="1" applyAlignment="1">
      <alignment horizontal="left" vertical="top" wrapText="1"/>
    </xf>
    <xf numFmtId="0" fontId="11" fillId="5" borderId="0" xfId="0" applyFont="1" applyFill="1" applyBorder="1" applyAlignment="1">
      <alignment horizontal="left" vertical="top" wrapText="1"/>
    </xf>
    <xf numFmtId="0" fontId="8" fillId="8" borderId="6" xfId="4" applyFill="1" applyBorder="1" applyAlignment="1">
      <alignment horizontal="left" vertical="top"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5" fillId="5" borderId="0" xfId="0" applyFont="1" applyFill="1" applyBorder="1" applyAlignment="1">
      <alignment horizontal="left" vertical="top" wrapText="1"/>
    </xf>
    <xf numFmtId="0" fontId="14" fillId="7" borderId="0" xfId="0" applyFont="1" applyFill="1" applyBorder="1" applyAlignment="1">
      <alignment horizontal="left" vertical="top" wrapText="1"/>
    </xf>
    <xf numFmtId="0" fontId="14" fillId="5" borderId="0" xfId="0" applyFont="1" applyFill="1" applyBorder="1" applyAlignment="1">
      <alignment horizontal="left" vertical="top" wrapText="1"/>
    </xf>
    <xf numFmtId="14" fontId="14" fillId="5" borderId="0" xfId="0" applyNumberFormat="1" applyFont="1" applyFill="1" applyBorder="1" applyAlignment="1">
      <alignment horizontal="left" vertical="top" wrapText="1"/>
    </xf>
    <xf numFmtId="164" fontId="14" fillId="5" borderId="0" xfId="1" applyNumberFormat="1" applyFont="1" applyFill="1" applyBorder="1" applyAlignment="1">
      <alignment horizontal="left" vertical="top" wrapText="1"/>
    </xf>
    <xf numFmtId="0" fontId="0" fillId="5" borderId="0" xfId="0" applyFill="1" applyAlignment="1">
      <alignment horizontal="center" vertical="center"/>
    </xf>
    <xf numFmtId="0" fontId="11"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6"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5" fillId="5" borderId="4" xfId="0" applyFont="1" applyFill="1" applyBorder="1" applyAlignment="1">
      <alignment horizontal="left" vertical="top" wrapText="1"/>
    </xf>
    <xf numFmtId="0" fontId="0" fillId="0" borderId="4" xfId="0" applyBorder="1"/>
    <xf numFmtId="0" fontId="0" fillId="0" borderId="4" xfId="0" applyBorder="1" applyAlignment="1">
      <alignment horizontal="left" vertical="top" wrapText="1"/>
    </xf>
    <xf numFmtId="0" fontId="0" fillId="0" borderId="0" xfId="0" applyFill="1" applyAlignment="1" applyProtection="1">
      <alignment horizontal="left" vertical="center" wrapText="1"/>
    </xf>
    <xf numFmtId="0" fontId="0" fillId="0" borderId="0" xfId="0" applyFill="1" applyAlignment="1" applyProtection="1">
      <alignment vertical="top" wrapText="1"/>
    </xf>
    <xf numFmtId="3" fontId="34" fillId="13" borderId="4" xfId="0" applyNumberFormat="1" applyFont="1" applyFill="1" applyBorder="1" applyAlignment="1" applyProtection="1">
      <alignment horizontal="center" vertical="center" wrapText="1"/>
    </xf>
    <xf numFmtId="0" fontId="0" fillId="0" borderId="4" xfId="0" applyFill="1" applyBorder="1" applyAlignment="1" applyProtection="1">
      <alignment horizontal="left" vertical="center" wrapText="1"/>
    </xf>
    <xf numFmtId="0" fontId="0" fillId="0" borderId="0" xfId="0" applyFill="1" applyAlignment="1" applyProtection="1">
      <alignment horizontal="center" vertical="center"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4" xfId="0" quotePrefix="1" applyFont="1" applyFill="1" applyBorder="1" applyAlignment="1">
      <alignment horizontal="left" vertical="top" wrapText="1"/>
    </xf>
    <xf numFmtId="0" fontId="11" fillId="0" borderId="0" xfId="0" applyFont="1" applyBorder="1" applyAlignment="1">
      <alignment horizontal="left" vertical="top" wrapText="1"/>
    </xf>
    <xf numFmtId="0" fontId="0" fillId="0" borderId="0" xfId="0" applyAlignment="1">
      <alignment horizontal="center"/>
    </xf>
    <xf numFmtId="0" fontId="0" fillId="0" borderId="0" xfId="0" applyAlignment="1">
      <alignment horizontal="center" vertical="top" wrapText="1"/>
    </xf>
    <xf numFmtId="0" fontId="0" fillId="0" borderId="0" xfId="0" applyAlignment="1">
      <alignment horizontal="center" wrapText="1"/>
    </xf>
    <xf numFmtId="0" fontId="11" fillId="0" borderId="4" xfId="0" applyFont="1" applyBorder="1" applyAlignment="1">
      <alignment horizontal="center" vertical="center" wrapText="1"/>
    </xf>
    <xf numFmtId="0" fontId="14" fillId="5" borderId="4" xfId="0" applyFont="1" applyFill="1" applyBorder="1" applyAlignment="1">
      <alignment horizontal="center" vertical="center" wrapText="1"/>
    </xf>
    <xf numFmtId="0" fontId="11" fillId="5" borderId="4" xfId="0" applyFont="1" applyFill="1" applyBorder="1" applyAlignment="1">
      <alignment horizontal="center" vertical="top" wrapText="1"/>
    </xf>
    <xf numFmtId="0" fontId="11" fillId="5" borderId="11" xfId="0" applyFont="1" applyFill="1" applyBorder="1" applyAlignment="1">
      <alignment horizontal="center" wrapText="1"/>
    </xf>
    <xf numFmtId="0" fontId="4" fillId="5" borderId="0" xfId="0" applyFont="1" applyFill="1" applyBorder="1" applyAlignment="1">
      <alignment vertical="top" wrapText="1"/>
    </xf>
    <xf numFmtId="14" fontId="11" fillId="0" borderId="0" xfId="0" applyNumberFormat="1" applyFont="1" applyBorder="1" applyAlignment="1">
      <alignment horizontal="left" vertical="top" wrapText="1"/>
    </xf>
    <xf numFmtId="0" fontId="11" fillId="0" borderId="0" xfId="0" applyFont="1" applyBorder="1" applyAlignment="1">
      <alignment horizontal="center" vertical="center" wrapText="1"/>
    </xf>
    <xf numFmtId="164" fontId="11" fillId="0" borderId="0" xfId="1" applyNumberFormat="1" applyFont="1" applyBorder="1" applyAlignment="1">
      <alignment horizontal="left" vertical="top" wrapText="1"/>
    </xf>
    <xf numFmtId="0" fontId="3" fillId="4" borderId="12" xfId="0" applyFont="1" applyFill="1" applyBorder="1" applyAlignment="1" applyProtection="1">
      <alignment horizontal="center" vertical="center" wrapText="1"/>
    </xf>
    <xf numFmtId="0" fontId="14" fillId="5" borderId="13" xfId="0" applyFont="1" applyFill="1" applyBorder="1" applyAlignment="1">
      <alignment horizontal="left" vertical="top" wrapText="1"/>
    </xf>
    <xf numFmtId="0" fontId="40" fillId="8" borderId="3" xfId="0" applyFont="1" applyFill="1" applyBorder="1" applyAlignment="1" applyProtection="1">
      <alignment horizontal="left" vertical="top" wrapText="1"/>
    </xf>
    <xf numFmtId="167" fontId="39" fillId="4" borderId="0" xfId="0" applyNumberFormat="1" applyFont="1" applyFill="1" applyBorder="1" applyAlignment="1" applyProtection="1">
      <alignment horizontal="center" vertical="center" wrapText="1"/>
    </xf>
    <xf numFmtId="0" fontId="39" fillId="4" borderId="14" xfId="0" applyFont="1" applyFill="1" applyBorder="1" applyAlignment="1" applyProtection="1">
      <alignment horizontal="center" vertical="center" wrapText="1"/>
    </xf>
    <xf numFmtId="0" fontId="11" fillId="5" borderId="13" xfId="0" applyFont="1" applyFill="1" applyBorder="1" applyAlignment="1">
      <alignment horizontal="left" vertical="top" wrapText="1"/>
    </xf>
    <xf numFmtId="14" fontId="11" fillId="5" borderId="13" xfId="0" applyNumberFormat="1" applyFont="1" applyFill="1" applyBorder="1" applyAlignment="1">
      <alignment horizontal="left" vertical="top" wrapText="1"/>
    </xf>
    <xf numFmtId="0" fontId="11" fillId="5" borderId="15" xfId="0" applyFont="1" applyFill="1" applyBorder="1" applyAlignment="1">
      <alignment horizontal="left" vertical="top" wrapText="1"/>
    </xf>
    <xf numFmtId="0" fontId="11" fillId="5" borderId="15" xfId="0" quotePrefix="1" applyFont="1" applyFill="1" applyBorder="1" applyAlignment="1">
      <alignment horizontal="left" vertical="top" wrapText="1"/>
    </xf>
    <xf numFmtId="0" fontId="8" fillId="0" borderId="16" xfId="4" applyFill="1" applyBorder="1" applyAlignment="1">
      <alignment horizontal="left" vertical="top" wrapText="1"/>
    </xf>
    <xf numFmtId="0" fontId="15" fillId="5" borderId="15" xfId="0" applyFont="1" applyFill="1" applyBorder="1" applyAlignment="1">
      <alignment horizontal="left" vertical="top" wrapText="1"/>
    </xf>
    <xf numFmtId="0" fontId="8" fillId="0" borderId="17" xfId="4" applyFill="1" applyBorder="1" applyAlignment="1">
      <alignment horizontal="left" vertical="top" wrapText="1"/>
    </xf>
    <xf numFmtId="0" fontId="8" fillId="0" borderId="18" xfId="4" applyFill="1" applyBorder="1" applyAlignment="1">
      <alignment horizontal="left" vertical="top" wrapText="1"/>
    </xf>
    <xf numFmtId="0" fontId="11" fillId="5" borderId="19" xfId="0" applyFont="1" applyFill="1" applyBorder="1" applyAlignment="1">
      <alignment horizontal="left" vertical="top" wrapText="1"/>
    </xf>
    <xf numFmtId="0" fontId="0" fillId="0" borderId="4" xfId="0" applyBorder="1" applyAlignment="1">
      <alignment horizontal="center" vertical="center"/>
    </xf>
    <xf numFmtId="0" fontId="0" fillId="5" borderId="4" xfId="0" applyFill="1" applyBorder="1" applyAlignment="1">
      <alignment horizontal="center" vertical="center"/>
    </xf>
    <xf numFmtId="14" fontId="14" fillId="5" borderId="13" xfId="0" applyNumberFormat="1" applyFont="1" applyFill="1" applyBorder="1" applyAlignment="1">
      <alignment horizontal="left" vertical="top" wrapText="1"/>
    </xf>
    <xf numFmtId="164" fontId="14" fillId="5" borderId="13" xfId="1" applyNumberFormat="1" applyFont="1" applyFill="1" applyBorder="1" applyAlignment="1">
      <alignment horizontal="left" vertical="top" wrapText="1"/>
    </xf>
    <xf numFmtId="0" fontId="14" fillId="7" borderId="13" xfId="0" applyFont="1" applyFill="1" applyBorder="1" applyAlignment="1">
      <alignment horizontal="left" vertical="top" wrapText="1"/>
    </xf>
    <xf numFmtId="0" fontId="39" fillId="4" borderId="4" xfId="0" applyFont="1" applyFill="1" applyBorder="1" applyAlignment="1" applyProtection="1">
      <alignment horizontal="center" vertical="center" wrapText="1"/>
    </xf>
    <xf numFmtId="0" fontId="40" fillId="8" borderId="12" xfId="0" applyFont="1" applyFill="1" applyBorder="1" applyAlignment="1" applyProtection="1">
      <alignment horizontal="left" vertical="top" wrapText="1"/>
    </xf>
    <xf numFmtId="0" fontId="11" fillId="0" borderId="13" xfId="0" applyFont="1" applyBorder="1" applyAlignment="1">
      <alignment horizontal="left" vertical="top" wrapText="1"/>
    </xf>
    <xf numFmtId="14" fontId="11" fillId="0" borderId="13" xfId="0" applyNumberFormat="1" applyFont="1" applyBorder="1" applyAlignment="1">
      <alignment horizontal="left" vertical="top" wrapText="1"/>
    </xf>
    <xf numFmtId="164" fontId="11" fillId="0" borderId="13" xfId="1" applyNumberFormat="1" applyFont="1" applyBorder="1" applyAlignment="1">
      <alignment horizontal="left" vertical="top" wrapText="1"/>
    </xf>
    <xf numFmtId="0" fontId="3" fillId="4" borderId="3" xfId="0" applyFont="1" applyFill="1" applyBorder="1" applyAlignment="1" applyProtection="1">
      <alignment horizontal="center" vertical="top" wrapText="1"/>
    </xf>
    <xf numFmtId="0" fontId="3" fillId="4" borderId="0" xfId="0" applyFont="1" applyFill="1" applyBorder="1" applyAlignment="1" applyProtection="1">
      <alignment horizontal="center" vertical="top" wrapText="1"/>
    </xf>
    <xf numFmtId="0" fontId="11" fillId="0" borderId="4" xfId="0" applyFont="1" applyBorder="1" applyAlignment="1">
      <alignment horizontal="center" vertical="top" wrapText="1"/>
    </xf>
    <xf numFmtId="0" fontId="11" fillId="0" borderId="13" xfId="0" applyFont="1" applyBorder="1" applyAlignment="1">
      <alignment horizontal="center" vertical="top" wrapText="1"/>
    </xf>
    <xf numFmtId="0" fontId="14" fillId="5" borderId="4" xfId="0" applyFont="1" applyFill="1" applyBorder="1" applyAlignment="1">
      <alignment horizontal="center" vertical="top" wrapText="1"/>
    </xf>
    <xf numFmtId="0" fontId="0" fillId="0" borderId="0" xfId="0" applyAlignment="1">
      <alignment horizontal="center" vertical="top"/>
    </xf>
    <xf numFmtId="0" fontId="14" fillId="5" borderId="13" xfId="0" applyFont="1" applyFill="1" applyBorder="1" applyAlignment="1">
      <alignment horizontal="center" vertical="top" wrapText="1"/>
    </xf>
    <xf numFmtId="0" fontId="14" fillId="5" borderId="0" xfId="0" applyFont="1" applyFill="1" applyBorder="1" applyAlignment="1">
      <alignment horizontal="center" vertical="top" wrapText="1"/>
    </xf>
    <xf numFmtId="0" fontId="11" fillId="5" borderId="13" xfId="0" applyFont="1" applyFill="1" applyBorder="1" applyAlignment="1">
      <alignment horizontal="center" vertical="top" wrapText="1"/>
    </xf>
    <xf numFmtId="0" fontId="0" fillId="0" borderId="4" xfId="0" applyBorder="1" applyAlignment="1">
      <alignment horizontal="center" vertical="top"/>
    </xf>
    <xf numFmtId="167" fontId="41" fillId="4" borderId="0" xfId="0" applyNumberFormat="1" applyFont="1" applyFill="1" applyBorder="1" applyAlignment="1" applyProtection="1">
      <alignment horizontal="center" vertical="center" wrapText="1"/>
    </xf>
    <xf numFmtId="0" fontId="0" fillId="8" borderId="0" xfId="0" applyFont="1" applyFill="1" applyAlignment="1">
      <alignment horizontal="left" vertical="center" wrapText="1"/>
    </xf>
    <xf numFmtId="9" fontId="0" fillId="0" borderId="0" xfId="0" applyNumberFormat="1"/>
    <xf numFmtId="0" fontId="0" fillId="0" borderId="4" xfId="0" applyBorder="1" applyAlignment="1">
      <alignment wrapText="1"/>
    </xf>
    <xf numFmtId="2" fontId="0" fillId="0" borderId="4" xfId="0" applyNumberFormat="1" applyBorder="1"/>
    <xf numFmtId="0" fontId="0" fillId="20" borderId="4" xfId="0" applyFill="1" applyBorder="1" applyAlignment="1" applyProtection="1">
      <alignment horizontal="center" vertical="center" wrapText="1"/>
    </xf>
    <xf numFmtId="0" fontId="0" fillId="19" borderId="0" xfId="0" applyFill="1" applyBorder="1"/>
    <xf numFmtId="167" fontId="45" fillId="0" borderId="0" xfId="0" applyNumberFormat="1" applyFont="1" applyAlignment="1">
      <alignment horizontal="center" vertical="center"/>
    </xf>
    <xf numFmtId="3" fontId="34" fillId="23" borderId="4" xfId="0" applyNumberFormat="1" applyFont="1" applyFill="1" applyBorder="1" applyAlignment="1" applyProtection="1">
      <alignment horizontal="center" vertical="center" wrapText="1"/>
    </xf>
    <xf numFmtId="0" fontId="0" fillId="22" borderId="4" xfId="0" applyFill="1" applyBorder="1" applyAlignment="1">
      <alignment horizontal="left" vertical="top" wrapText="1"/>
    </xf>
    <xf numFmtId="0" fontId="0" fillId="21" borderId="4" xfId="0" applyFill="1" applyBorder="1" applyAlignment="1">
      <alignment horizontal="left" vertical="top" wrapText="1"/>
    </xf>
    <xf numFmtId="0" fontId="0" fillId="20" borderId="4" xfId="0" applyFill="1" applyBorder="1" applyAlignment="1">
      <alignment horizontal="left" vertical="top" wrapText="1"/>
    </xf>
    <xf numFmtId="0" fontId="0" fillId="0" borderId="4" xfId="0" applyFill="1" applyBorder="1" applyAlignment="1" applyProtection="1">
      <alignment horizontal="center" vertical="center" wrapText="1"/>
    </xf>
    <xf numFmtId="0" fontId="0" fillId="3" borderId="0" xfId="0" applyFill="1" applyAlignment="1" applyProtection="1">
      <alignment horizontal="left" vertical="center" wrapText="1"/>
    </xf>
    <xf numFmtId="0" fontId="0" fillId="0" borderId="4" xfId="0" applyFill="1" applyBorder="1" applyAlignment="1" applyProtection="1">
      <alignment horizontal="left" vertical="top" wrapText="1"/>
    </xf>
    <xf numFmtId="0" fontId="0" fillId="0" borderId="0" xfId="0" applyFill="1" applyAlignment="1" applyProtection="1">
      <alignment horizontal="left" vertical="top" wrapText="1"/>
    </xf>
    <xf numFmtId="0" fontId="0" fillId="0" borderId="0" xfId="0" applyFill="1" applyAlignment="1" applyProtection="1">
      <alignment horizontal="center" vertical="top" wrapText="1"/>
    </xf>
    <xf numFmtId="0" fontId="0" fillId="21" borderId="4" xfId="0" applyFill="1" applyBorder="1" applyAlignment="1" applyProtection="1">
      <alignment horizontal="center" vertical="top" wrapText="1"/>
    </xf>
    <xf numFmtId="3" fontId="34" fillId="13" borderId="4" xfId="0" applyNumberFormat="1" applyFont="1" applyFill="1" applyBorder="1" applyAlignment="1" applyProtection="1">
      <alignment horizontal="center" vertical="top" wrapText="1"/>
    </xf>
    <xf numFmtId="3" fontId="34" fillId="23" borderId="4" xfId="0" applyNumberFormat="1" applyFont="1" applyFill="1" applyBorder="1" applyAlignment="1" applyProtection="1">
      <alignment horizontal="center" vertical="top" wrapText="1"/>
    </xf>
    <xf numFmtId="0" fontId="0" fillId="20" borderId="4" xfId="0" applyFill="1" applyBorder="1" applyAlignment="1" applyProtection="1">
      <alignment horizontal="center" vertical="top" wrapText="1"/>
    </xf>
    <xf numFmtId="3" fontId="34" fillId="14" borderId="4" xfId="0" applyNumberFormat="1" applyFont="1" applyFill="1" applyBorder="1" applyAlignment="1" applyProtection="1">
      <alignment horizontal="center" vertical="top" wrapText="1"/>
    </xf>
    <xf numFmtId="0" fontId="0" fillId="6" borderId="4" xfId="0" applyFill="1" applyBorder="1" applyAlignment="1" applyProtection="1">
      <alignment horizontal="center" vertical="top" wrapText="1"/>
    </xf>
    <xf numFmtId="3" fontId="34" fillId="15" borderId="4" xfId="0" applyNumberFormat="1" applyFont="1" applyFill="1" applyBorder="1" applyAlignment="1" applyProtection="1">
      <alignment horizontal="center" vertical="top" wrapText="1"/>
    </xf>
    <xf numFmtId="0" fontId="0" fillId="0" borderId="4" xfId="0" applyFill="1" applyBorder="1" applyAlignment="1" applyProtection="1">
      <alignment horizontal="center" vertical="top" wrapText="1"/>
    </xf>
    <xf numFmtId="0" fontId="47" fillId="3" borderId="0" xfId="0" applyFont="1" applyFill="1" applyAlignment="1" applyProtection="1">
      <alignment horizontal="center" vertical="top" wrapText="1"/>
    </xf>
    <xf numFmtId="3" fontId="46" fillId="24" borderId="4" xfId="0" applyNumberFormat="1" applyFont="1" applyFill="1" applyBorder="1" applyAlignment="1" applyProtection="1">
      <alignment horizontal="center" vertical="top" wrapText="1"/>
    </xf>
    <xf numFmtId="0" fontId="45" fillId="3" borderId="4" xfId="0" applyFont="1" applyFill="1" applyBorder="1" applyAlignment="1" applyProtection="1">
      <alignment horizontal="center" vertical="top" wrapText="1"/>
    </xf>
    <xf numFmtId="3" fontId="34" fillId="25" borderId="4" xfId="0" applyNumberFormat="1" applyFont="1" applyFill="1" applyBorder="1" applyAlignment="1" applyProtection="1">
      <alignment horizontal="center" vertical="top" wrapText="1"/>
    </xf>
    <xf numFmtId="0" fontId="47" fillId="3" borderId="4" xfId="0" applyFont="1" applyFill="1" applyBorder="1" applyAlignment="1" applyProtection="1">
      <alignment horizontal="center" vertical="top" wrapText="1"/>
    </xf>
    <xf numFmtId="0" fontId="0" fillId="20" borderId="0" xfId="0" applyFill="1" applyAlignment="1" applyProtection="1">
      <alignment horizontal="center" vertical="center" wrapText="1"/>
    </xf>
    <xf numFmtId="0" fontId="0" fillId="21" borderId="0" xfId="0" applyFill="1" applyAlignment="1" applyProtection="1">
      <alignment horizontal="center" vertical="top" wrapText="1"/>
    </xf>
    <xf numFmtId="0" fontId="0" fillId="27" borderId="4" xfId="0" applyFill="1" applyBorder="1" applyAlignment="1" applyProtection="1">
      <alignment horizontal="center" vertical="top" wrapText="1"/>
    </xf>
    <xf numFmtId="167" fontId="0" fillId="0" borderId="4" xfId="0" applyNumberFormat="1" applyBorder="1"/>
    <xf numFmtId="0" fontId="0" fillId="21" borderId="4" xfId="0" applyFill="1" applyBorder="1" applyAlignment="1" applyProtection="1">
      <alignment horizontal="center" vertical="center" wrapText="1"/>
    </xf>
    <xf numFmtId="3" fontId="46" fillId="24" borderId="4" xfId="0" applyNumberFormat="1" applyFont="1" applyFill="1" applyBorder="1" applyAlignment="1" applyProtection="1">
      <alignment horizontal="center" vertical="center" wrapText="1"/>
    </xf>
    <xf numFmtId="0" fontId="0" fillId="20" borderId="13" xfId="0" applyFill="1" applyBorder="1" applyAlignment="1" applyProtection="1">
      <alignment horizontal="center" vertical="top" wrapText="1"/>
    </xf>
    <xf numFmtId="3" fontId="34" fillId="23" borderId="24" xfId="0" applyNumberFormat="1" applyFont="1" applyFill="1" applyBorder="1" applyAlignment="1" applyProtection="1">
      <alignment horizontal="center" vertical="top" wrapText="1"/>
    </xf>
    <xf numFmtId="0" fontId="0" fillId="0" borderId="4" xfId="0" applyFill="1" applyBorder="1" applyAlignment="1" applyProtection="1">
      <alignment vertical="top" wrapText="1"/>
    </xf>
    <xf numFmtId="0" fontId="42" fillId="10" borderId="4" xfId="0" applyFont="1" applyFill="1" applyBorder="1" applyAlignment="1" applyProtection="1">
      <alignment horizontal="center" vertical="center" wrapText="1"/>
    </xf>
    <xf numFmtId="0" fontId="32" fillId="10" borderId="4" xfId="0" applyFont="1" applyFill="1" applyBorder="1" applyAlignment="1" applyProtection="1">
      <alignment horizontal="center" vertical="top" wrapText="1"/>
    </xf>
    <xf numFmtId="0" fontId="33" fillId="10" borderId="4" xfId="0" applyFont="1" applyFill="1" applyBorder="1" applyAlignment="1" applyProtection="1">
      <alignment horizontal="center" vertical="top" wrapText="1"/>
    </xf>
    <xf numFmtId="0" fontId="32" fillId="17" borderId="4" xfId="0" applyFont="1" applyFill="1" applyBorder="1" applyAlignment="1" applyProtection="1">
      <alignment horizontal="center" vertical="center" wrapText="1"/>
    </xf>
    <xf numFmtId="0" fontId="32" fillId="17" borderId="4" xfId="0" applyFont="1" applyFill="1" applyBorder="1" applyAlignment="1" applyProtection="1">
      <alignment horizontal="left" vertical="center" wrapText="1"/>
    </xf>
    <xf numFmtId="0" fontId="31" fillId="3" borderId="4" xfId="0" applyFont="1" applyFill="1" applyBorder="1" applyAlignment="1" applyProtection="1">
      <alignment horizontal="center" vertical="center" wrapText="1"/>
    </xf>
    <xf numFmtId="3" fontId="0" fillId="0" borderId="0" xfId="0" applyNumberFormat="1"/>
    <xf numFmtId="9" fontId="0" fillId="19" borderId="4" xfId="0" applyNumberFormat="1" applyFill="1" applyBorder="1" applyAlignment="1">
      <alignment horizontal="center" vertical="center"/>
    </xf>
    <xf numFmtId="10" fontId="0" fillId="19" borderId="4" xfId="0" applyNumberFormat="1" applyFill="1" applyBorder="1" applyAlignment="1">
      <alignment horizontal="center" vertical="center"/>
    </xf>
    <xf numFmtId="0" fontId="44" fillId="19" borderId="4" xfId="0"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9" xfId="0" applyFont="1" applyBorder="1" applyAlignment="1">
      <alignment horizontal="center" vertical="center" wrapText="1"/>
    </xf>
    <xf numFmtId="0" fontId="4" fillId="5" borderId="4" xfId="0" applyFont="1" applyFill="1" applyBorder="1" applyAlignment="1">
      <alignment vertical="top" wrapText="1"/>
    </xf>
    <xf numFmtId="0" fontId="6" fillId="5" borderId="4" xfId="0" applyFont="1" applyFill="1" applyBorder="1" applyAlignment="1">
      <alignment vertical="top" wrapText="1"/>
    </xf>
    <xf numFmtId="0" fontId="48" fillId="0" borderId="0" xfId="0" applyFont="1" applyAlignment="1">
      <alignment horizontal="center" vertical="center" wrapText="1"/>
    </xf>
    <xf numFmtId="167" fontId="0" fillId="0" borderId="0" xfId="0" applyNumberFormat="1"/>
    <xf numFmtId="167" fontId="0" fillId="0" borderId="0" xfId="0" applyNumberFormat="1" applyAlignment="1">
      <alignment horizontal="center" vertical="center"/>
    </xf>
    <xf numFmtId="0" fontId="48" fillId="0" borderId="0" xfId="0" applyFont="1" applyAlignment="1">
      <alignment horizontal="left" vertical="center" wrapText="1"/>
    </xf>
    <xf numFmtId="0" fontId="49" fillId="5" borderId="4" xfId="0" applyFont="1" applyFill="1" applyBorder="1" applyAlignment="1">
      <alignment vertical="top" wrapText="1"/>
    </xf>
    <xf numFmtId="0" fontId="50" fillId="5" borderId="4" xfId="0" applyFont="1" applyFill="1" applyBorder="1" applyAlignment="1">
      <alignment vertical="top" wrapText="1"/>
    </xf>
    <xf numFmtId="0" fontId="43" fillId="3" borderId="4" xfId="0" applyFont="1" applyFill="1" applyBorder="1" applyAlignment="1">
      <alignment horizontal="center" vertical="center"/>
    </xf>
    <xf numFmtId="0" fontId="54" fillId="3" borderId="4" xfId="0" applyFont="1" applyFill="1" applyBorder="1" applyAlignment="1">
      <alignment horizontal="center" vertical="center" wrapText="1"/>
    </xf>
    <xf numFmtId="9" fontId="0" fillId="0" borderId="4" xfId="0" applyNumberFormat="1" applyFill="1" applyBorder="1" applyAlignment="1" applyProtection="1">
      <alignment horizontal="center" vertical="center" wrapText="1"/>
    </xf>
    <xf numFmtId="9" fontId="0" fillId="0" borderId="4" xfId="0" applyNumberFormat="1" applyBorder="1" applyAlignment="1">
      <alignment horizontal="center" vertical="center"/>
    </xf>
    <xf numFmtId="9" fontId="0" fillId="0" borderId="4" xfId="10" applyFont="1" applyBorder="1" applyAlignment="1">
      <alignment horizontal="center" vertical="center"/>
    </xf>
    <xf numFmtId="9" fontId="0" fillId="0" borderId="4" xfId="0" applyNumberFormat="1" applyFill="1" applyBorder="1" applyAlignment="1">
      <alignment horizontal="center" vertical="center"/>
    </xf>
    <xf numFmtId="0" fontId="0" fillId="0" borderId="4" xfId="0" applyFill="1" applyBorder="1"/>
    <xf numFmtId="168" fontId="0" fillId="0" borderId="0" xfId="0" applyNumberFormat="1"/>
    <xf numFmtId="9" fontId="0" fillId="0" borderId="4" xfId="10" applyFont="1" applyFill="1" applyBorder="1" applyAlignment="1" applyProtection="1">
      <alignment horizontal="center" vertical="top" wrapText="1"/>
    </xf>
    <xf numFmtId="168" fontId="0" fillId="19" borderId="4" xfId="0" applyNumberFormat="1" applyFill="1" applyBorder="1" applyAlignment="1">
      <alignment horizontal="center" vertical="center"/>
    </xf>
    <xf numFmtId="0" fontId="54" fillId="3" borderId="0" xfId="0" applyFont="1" applyFill="1" applyBorder="1" applyAlignment="1">
      <alignment horizontal="left" vertical="center" wrapText="1"/>
    </xf>
    <xf numFmtId="0" fontId="54" fillId="3" borderId="4" xfId="0" applyFont="1" applyFill="1" applyBorder="1" applyAlignment="1">
      <alignment horizontal="left" vertical="center" wrapText="1"/>
    </xf>
    <xf numFmtId="9" fontId="0" fillId="0" borderId="0" xfId="0" applyNumberFormat="1" applyBorder="1" applyAlignment="1">
      <alignment horizontal="left" vertical="center" wrapText="1"/>
    </xf>
    <xf numFmtId="9" fontId="0" fillId="0" borderId="4" xfId="0" applyNumberFormat="1" applyBorder="1" applyAlignment="1">
      <alignment horizontal="left" vertical="center" wrapText="1"/>
    </xf>
    <xf numFmtId="0" fontId="0" fillId="0" borderId="0" xfId="0" applyAlignment="1">
      <alignment horizontal="left" wrapText="1"/>
    </xf>
    <xf numFmtId="0" fontId="0" fillId="22" borderId="4" xfId="0" applyFill="1" applyBorder="1" applyAlignment="1" applyProtection="1">
      <alignment horizontal="center" vertical="top" wrapText="1"/>
    </xf>
    <xf numFmtId="9" fontId="0" fillId="22" borderId="4" xfId="10" applyFont="1" applyFill="1" applyBorder="1" applyAlignment="1" applyProtection="1">
      <alignment horizontal="center" vertical="top" wrapText="1"/>
    </xf>
    <xf numFmtId="0" fontId="54" fillId="3" borderId="0" xfId="0" applyFont="1" applyFill="1" applyBorder="1" applyAlignment="1">
      <alignment horizontal="center" vertical="center" wrapText="1"/>
    </xf>
    <xf numFmtId="9" fontId="0" fillId="0" borderId="0" xfId="0" applyNumberFormat="1" applyBorder="1" applyAlignment="1">
      <alignment horizontal="center" vertical="center" wrapText="1"/>
    </xf>
    <xf numFmtId="9" fontId="0" fillId="0" borderId="4" xfId="0" applyNumberFormat="1" applyBorder="1" applyAlignment="1">
      <alignment horizontal="center" vertical="center" wrapText="1"/>
    </xf>
    <xf numFmtId="0" fontId="31" fillId="3" borderId="0" xfId="0" applyFont="1" applyFill="1" applyBorder="1" applyAlignment="1" applyProtection="1">
      <alignment horizontal="center" vertical="center" wrapText="1"/>
    </xf>
    <xf numFmtId="0" fontId="0" fillId="0" borderId="0" xfId="0" applyFill="1" applyBorder="1" applyAlignment="1" applyProtection="1">
      <alignment horizontal="left" vertical="center" wrapText="1"/>
    </xf>
    <xf numFmtId="0" fontId="31" fillId="3" borderId="0" xfId="0" applyFont="1"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13" xfId="0" applyFill="1" applyBorder="1" applyAlignment="1" applyProtection="1">
      <alignment horizontal="center" vertical="top" wrapText="1"/>
    </xf>
    <xf numFmtId="9" fontId="0" fillId="0" borderId="0" xfId="10" applyFont="1"/>
    <xf numFmtId="9" fontId="0" fillId="0" borderId="0" xfId="10" applyFont="1" applyAlignment="1">
      <alignment horizontal="center" vertical="center"/>
    </xf>
    <xf numFmtId="0" fontId="43" fillId="3" borderId="0" xfId="0" applyFont="1" applyFill="1" applyBorder="1" applyAlignment="1">
      <alignment horizontal="center" vertical="center"/>
    </xf>
    <xf numFmtId="0" fontId="32" fillId="10" borderId="13" xfId="0" applyFont="1" applyFill="1" applyBorder="1" applyAlignment="1" applyProtection="1">
      <alignment horizontal="center" vertical="top" wrapText="1"/>
    </xf>
    <xf numFmtId="0" fontId="32" fillId="10" borderId="24" xfId="0" applyFont="1" applyFill="1" applyBorder="1" applyAlignment="1" applyProtection="1">
      <alignment horizontal="center" vertical="top" wrapText="1"/>
    </xf>
    <xf numFmtId="0" fontId="31" fillId="3" borderId="4" xfId="0" applyFont="1" applyFill="1" applyBorder="1" applyAlignment="1" applyProtection="1">
      <alignment horizontal="center" vertical="center" wrapText="1"/>
    </xf>
    <xf numFmtId="0" fontId="31" fillId="3" borderId="4" xfId="0" applyFont="1" applyFill="1" applyBorder="1" applyAlignment="1" applyProtection="1">
      <alignment horizontal="center" vertical="top" wrapText="1"/>
    </xf>
    <xf numFmtId="0" fontId="32" fillId="10" borderId="4" xfId="0" applyFont="1" applyFill="1" applyBorder="1" applyAlignment="1" applyProtection="1">
      <alignment horizontal="center" vertical="center" wrapText="1"/>
    </xf>
    <xf numFmtId="0" fontId="0" fillId="9" borderId="4" xfId="0" applyFill="1" applyBorder="1" applyAlignment="1" applyProtection="1">
      <alignment horizontal="center" vertical="center" wrapText="1"/>
    </xf>
    <xf numFmtId="0" fontId="44" fillId="9" borderId="0" xfId="0" applyFont="1" applyFill="1" applyBorder="1" applyAlignment="1" applyProtection="1">
      <alignment horizontal="center" vertical="center" wrapText="1"/>
    </xf>
    <xf numFmtId="0" fontId="44" fillId="9" borderId="23" xfId="0" applyFont="1" applyFill="1" applyBorder="1" applyAlignment="1" applyProtection="1">
      <alignment horizontal="center" vertical="center" wrapText="1"/>
    </xf>
    <xf numFmtId="0" fontId="32" fillId="10" borderId="4" xfId="0" applyFont="1" applyFill="1" applyBorder="1" applyAlignment="1" applyProtection="1">
      <alignment horizontal="center" vertical="top"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top" wrapText="1"/>
    </xf>
    <xf numFmtId="0" fontId="2" fillId="3" borderId="2" xfId="0" applyFont="1" applyFill="1" applyBorder="1" applyAlignment="1" applyProtection="1">
      <alignment horizontal="center" vertical="center" wrapText="1"/>
    </xf>
    <xf numFmtId="0" fontId="15" fillId="5" borderId="4" xfId="0" applyFont="1" applyFill="1" applyBorder="1" applyAlignment="1">
      <alignment horizontal="left" vertical="top" wrapText="1"/>
    </xf>
    <xf numFmtId="0" fontId="11" fillId="5" borderId="4" xfId="0" applyFont="1" applyFill="1" applyBorder="1" applyAlignment="1">
      <alignment horizontal="left" vertical="top" wrapText="1"/>
    </xf>
    <xf numFmtId="0" fontId="0" fillId="2" borderId="1" xfId="0" applyFill="1" applyBorder="1" applyAlignment="1" applyProtection="1">
      <alignment horizontal="center" vertical="center" wrapText="1"/>
    </xf>
    <xf numFmtId="0" fontId="39" fillId="4" borderId="20" xfId="0" applyFont="1" applyFill="1" applyBorder="1" applyAlignment="1" applyProtection="1">
      <alignment horizontal="center" vertical="center" wrapText="1"/>
    </xf>
    <xf numFmtId="0" fontId="39" fillId="4" borderId="21" xfId="0" applyFont="1" applyFill="1" applyBorder="1" applyAlignment="1" applyProtection="1">
      <alignment horizontal="center" vertical="center" wrapText="1"/>
    </xf>
    <xf numFmtId="0" fontId="16" fillId="5" borderId="4" xfId="0" applyFont="1" applyFill="1" applyBorder="1" applyAlignment="1">
      <alignment horizontal="left" vertical="top" wrapText="1"/>
    </xf>
    <xf numFmtId="0" fontId="39" fillId="4" borderId="22" xfId="0" applyFont="1" applyFill="1" applyBorder="1" applyAlignment="1" applyProtection="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49" fillId="5" borderId="13" xfId="0" applyFont="1" applyFill="1" applyBorder="1" applyAlignment="1">
      <alignment horizontal="left" vertical="top" wrapText="1"/>
    </xf>
    <xf numFmtId="0" fontId="49" fillId="5" borderId="24" xfId="0" applyFont="1" applyFill="1" applyBorder="1" applyAlignment="1">
      <alignment horizontal="left" vertical="top" wrapText="1"/>
    </xf>
    <xf numFmtId="0" fontId="50" fillId="5" borderId="13" xfId="0" applyFont="1" applyFill="1" applyBorder="1" applyAlignment="1">
      <alignment horizontal="left" vertical="top" wrapText="1"/>
    </xf>
    <xf numFmtId="0" fontId="50" fillId="5" borderId="24" xfId="0" applyFont="1" applyFill="1" applyBorder="1" applyAlignment="1">
      <alignment horizontal="left" vertical="top" wrapText="1"/>
    </xf>
    <xf numFmtId="0" fontId="6" fillId="5" borderId="4" xfId="0" applyFont="1" applyFill="1" applyBorder="1" applyAlignment="1">
      <alignment horizontal="left" vertical="top" wrapText="1"/>
    </xf>
    <xf numFmtId="0" fontId="4" fillId="5" borderId="4" xfId="0" applyFont="1" applyFill="1" applyBorder="1" applyAlignment="1">
      <alignment horizontal="left" vertical="top" wrapText="1"/>
    </xf>
    <xf numFmtId="0" fontId="44" fillId="19" borderId="0" xfId="0" applyFont="1" applyFill="1" applyAlignment="1">
      <alignment horizontal="center" vertical="center"/>
    </xf>
    <xf numFmtId="0" fontId="55" fillId="9" borderId="4" xfId="0" applyFont="1" applyFill="1" applyBorder="1" applyAlignment="1">
      <alignment vertical="top" wrapText="1"/>
    </xf>
    <xf numFmtId="0" fontId="55" fillId="5" borderId="4" xfId="0" applyFont="1" applyFill="1" applyBorder="1" applyAlignment="1">
      <alignment vertical="top" wrapText="1"/>
    </xf>
    <xf numFmtId="0" fontId="56" fillId="9" borderId="4" xfId="0" applyFont="1" applyFill="1" applyBorder="1" applyAlignment="1">
      <alignment vertical="top" wrapText="1"/>
    </xf>
    <xf numFmtId="0" fontId="56" fillId="5" borderId="4" xfId="0" applyFont="1" applyFill="1" applyBorder="1" applyAlignment="1">
      <alignment vertical="top" wrapText="1"/>
    </xf>
    <xf numFmtId="0" fontId="55" fillId="0" borderId="4" xfId="0" applyFont="1" applyBorder="1" applyAlignment="1">
      <alignment horizontal="left" vertical="top" wrapText="1"/>
    </xf>
    <xf numFmtId="0" fontId="55" fillId="0" borderId="4" xfId="0" applyFont="1" applyFill="1" applyBorder="1" applyAlignment="1" applyProtection="1">
      <alignment horizontal="left" vertical="center" wrapText="1"/>
    </xf>
    <xf numFmtId="0" fontId="55" fillId="0" borderId="4" xfId="0" applyFont="1" applyFill="1" applyBorder="1" applyAlignment="1" applyProtection="1">
      <alignment vertical="center" wrapText="1"/>
    </xf>
    <xf numFmtId="15" fontId="55" fillId="0" borderId="4" xfId="0" applyNumberFormat="1" applyFont="1" applyFill="1" applyBorder="1" applyAlignment="1" applyProtection="1">
      <alignment horizontal="left" vertical="top" wrapText="1"/>
    </xf>
    <xf numFmtId="3" fontId="60" fillId="11" borderId="4" xfId="0" applyNumberFormat="1" applyFont="1" applyFill="1" applyBorder="1" applyAlignment="1" applyProtection="1">
      <alignment horizontal="center" vertical="center" wrapText="1"/>
    </xf>
    <xf numFmtId="3" fontId="60" fillId="12" borderId="4" xfId="0" applyNumberFormat="1" applyFont="1" applyFill="1" applyBorder="1" applyAlignment="1" applyProtection="1">
      <alignment horizontal="center" vertical="center" wrapText="1"/>
    </xf>
    <xf numFmtId="9" fontId="55" fillId="0" borderId="4" xfId="10" applyFont="1" applyFill="1" applyBorder="1" applyAlignment="1" applyProtection="1">
      <alignment horizontal="center" vertical="top" wrapText="1"/>
    </xf>
    <xf numFmtId="3" fontId="60" fillId="11" borderId="4" xfId="0" applyNumberFormat="1" applyFont="1" applyFill="1" applyBorder="1" applyAlignment="1" applyProtection="1">
      <alignment horizontal="center" vertical="top" wrapText="1"/>
    </xf>
    <xf numFmtId="0" fontId="55" fillId="0" borderId="4" xfId="0" applyFont="1" applyFill="1" applyBorder="1" applyAlignment="1" applyProtection="1">
      <alignment horizontal="left" vertical="top" wrapText="1"/>
    </xf>
    <xf numFmtId="3" fontId="60" fillId="23" borderId="4" xfId="0" applyNumberFormat="1" applyFont="1" applyFill="1" applyBorder="1" applyAlignment="1" applyProtection="1">
      <alignment horizontal="center" vertical="top" wrapText="1"/>
    </xf>
    <xf numFmtId="0" fontId="55" fillId="0" borderId="4" xfId="0" applyFont="1" applyFill="1" applyBorder="1" applyAlignment="1" applyProtection="1">
      <alignment horizontal="center" vertical="top" wrapText="1"/>
    </xf>
    <xf numFmtId="0" fontId="55" fillId="21" borderId="4" xfId="0" applyFont="1" applyFill="1" applyBorder="1" applyAlignment="1" applyProtection="1">
      <alignment horizontal="center" vertical="top" wrapText="1"/>
    </xf>
    <xf numFmtId="3" fontId="60" fillId="13" borderId="4" xfId="0" applyNumberFormat="1" applyFont="1" applyFill="1" applyBorder="1" applyAlignment="1" applyProtection="1">
      <alignment horizontal="center" vertical="top" wrapText="1"/>
    </xf>
    <xf numFmtId="3" fontId="60" fillId="13" borderId="4" xfId="0" applyNumberFormat="1" applyFont="1" applyFill="1" applyBorder="1" applyAlignment="1" applyProtection="1">
      <alignment horizontal="center" vertical="center" wrapText="1"/>
    </xf>
    <xf numFmtId="0" fontId="63" fillId="3" borderId="4" xfId="0" applyFont="1" applyFill="1" applyBorder="1" applyAlignment="1" applyProtection="1">
      <alignment horizontal="center" vertical="top" wrapText="1"/>
    </xf>
    <xf numFmtId="3" fontId="60" fillId="14" borderId="4" xfId="0" applyNumberFormat="1" applyFont="1" applyFill="1" applyBorder="1" applyAlignment="1" applyProtection="1">
      <alignment horizontal="center" vertical="center" wrapText="1"/>
    </xf>
    <xf numFmtId="3" fontId="64" fillId="24" borderId="4" xfId="0" applyNumberFormat="1" applyFont="1" applyFill="1" applyBorder="1" applyAlignment="1" applyProtection="1">
      <alignment horizontal="center" vertical="top" wrapText="1"/>
    </xf>
    <xf numFmtId="0" fontId="55" fillId="5" borderId="4" xfId="0" applyFont="1" applyFill="1" applyBorder="1" applyAlignment="1" applyProtection="1">
      <alignment horizontal="left" vertical="center" wrapText="1"/>
    </xf>
    <xf numFmtId="3" fontId="60" fillId="12" borderId="4" xfId="0" applyNumberFormat="1" applyFont="1" applyFill="1" applyBorder="1" applyAlignment="1" applyProtection="1">
      <alignment horizontal="center" vertical="top" wrapText="1"/>
    </xf>
    <xf numFmtId="0" fontId="60" fillId="0" borderId="4" xfId="0" applyFont="1" applyFill="1" applyBorder="1" applyAlignment="1" applyProtection="1">
      <alignment horizontal="left" vertical="center" wrapText="1"/>
    </xf>
    <xf numFmtId="3" fontId="60" fillId="23" borderId="4" xfId="0" applyNumberFormat="1" applyFont="1" applyFill="1" applyBorder="1" applyAlignment="1" applyProtection="1">
      <alignment horizontal="center" vertical="center" wrapText="1"/>
    </xf>
    <xf numFmtId="0" fontId="55" fillId="20" borderId="4" xfId="0" applyFont="1" applyFill="1" applyBorder="1" applyAlignment="1" applyProtection="1">
      <alignment horizontal="center" vertical="top" wrapText="1"/>
    </xf>
    <xf numFmtId="0" fontId="64" fillId="3" borderId="4" xfId="0" applyFont="1" applyFill="1" applyBorder="1" applyAlignment="1" applyProtection="1">
      <alignment horizontal="center" vertical="top" wrapText="1"/>
    </xf>
    <xf numFmtId="3" fontId="60" fillId="18" borderId="4" xfId="0" applyNumberFormat="1" applyFont="1" applyFill="1" applyBorder="1" applyAlignment="1" applyProtection="1">
      <alignment horizontal="center" vertical="center" wrapText="1"/>
    </xf>
    <xf numFmtId="0" fontId="55" fillId="8" borderId="4" xfId="0" applyFont="1" applyFill="1" applyBorder="1" applyAlignment="1" applyProtection="1">
      <alignment horizontal="left" vertical="center" wrapText="1"/>
    </xf>
    <xf numFmtId="3" fontId="60" fillId="25" borderId="4" xfId="0" applyNumberFormat="1" applyFont="1" applyFill="1" applyBorder="1" applyAlignment="1" applyProtection="1">
      <alignment horizontal="center" vertical="top" wrapText="1"/>
    </xf>
    <xf numFmtId="3" fontId="60" fillId="15" borderId="4" xfId="0" applyNumberFormat="1" applyFont="1" applyFill="1" applyBorder="1" applyAlignment="1" applyProtection="1">
      <alignment horizontal="center" vertical="center" wrapText="1"/>
    </xf>
    <xf numFmtId="3" fontId="60" fillId="16" borderId="4" xfId="0" applyNumberFormat="1" applyFont="1" applyFill="1" applyBorder="1" applyAlignment="1" applyProtection="1">
      <alignment horizontal="center" vertical="center" wrapText="1"/>
    </xf>
    <xf numFmtId="3" fontId="60" fillId="14" borderId="4" xfId="0" applyNumberFormat="1" applyFont="1" applyFill="1" applyBorder="1" applyAlignment="1" applyProtection="1">
      <alignment horizontal="center" vertical="top" wrapText="1"/>
    </xf>
    <xf numFmtId="0" fontId="60" fillId="0" borderId="4" xfId="0" applyFont="1" applyFill="1" applyBorder="1" applyAlignment="1" applyProtection="1">
      <alignment horizontal="left" vertical="top" wrapText="1"/>
    </xf>
    <xf numFmtId="0" fontId="55" fillId="26" borderId="4" xfId="0" applyFont="1" applyFill="1" applyBorder="1" applyAlignment="1" applyProtection="1">
      <alignment horizontal="left" vertical="center" wrapText="1"/>
    </xf>
    <xf numFmtId="0" fontId="55" fillId="0" borderId="4" xfId="0" applyFont="1" applyBorder="1" applyAlignment="1">
      <alignment wrapText="1"/>
    </xf>
    <xf numFmtId="0" fontId="55" fillId="0" borderId="4" xfId="0" applyFont="1" applyBorder="1" applyAlignment="1">
      <alignment horizontal="left" vertical="center" wrapText="1"/>
    </xf>
    <xf numFmtId="0" fontId="55" fillId="0" borderId="4" xfId="0" applyFont="1" applyBorder="1" applyAlignment="1">
      <alignment vertical="center" wrapText="1"/>
    </xf>
    <xf numFmtId="0" fontId="55" fillId="6" borderId="4" xfId="0" applyFont="1" applyFill="1" applyBorder="1" applyAlignment="1" applyProtection="1">
      <alignment horizontal="center" vertical="top" wrapText="1"/>
    </xf>
    <xf numFmtId="0" fontId="55" fillId="6" borderId="4" xfId="0" applyFont="1" applyFill="1" applyBorder="1" applyAlignment="1" applyProtection="1">
      <alignment horizontal="left" vertical="top" wrapText="1"/>
    </xf>
    <xf numFmtId="0" fontId="55" fillId="6" borderId="4" xfId="0" applyFont="1" applyFill="1" applyBorder="1" applyAlignment="1" applyProtection="1">
      <alignment horizontal="left" vertical="center" wrapText="1"/>
    </xf>
    <xf numFmtId="0" fontId="55" fillId="6" borderId="4" xfId="0" applyFont="1" applyFill="1" applyBorder="1" applyAlignment="1" applyProtection="1">
      <alignment horizontal="center" wrapText="1"/>
    </xf>
    <xf numFmtId="0" fontId="55" fillId="27" borderId="4" xfId="0" applyFont="1" applyFill="1" applyBorder="1" applyAlignment="1" applyProtection="1">
      <alignment horizontal="left" vertical="center" wrapText="1"/>
    </xf>
    <xf numFmtId="0" fontId="55" fillId="27" borderId="4" xfId="0" applyFont="1" applyFill="1" applyBorder="1" applyAlignment="1" applyProtection="1">
      <alignment horizontal="center" vertical="top" wrapText="1"/>
    </xf>
    <xf numFmtId="0" fontId="55" fillId="27" borderId="4" xfId="0" applyFont="1" applyFill="1" applyBorder="1" applyAlignment="1" applyProtection="1">
      <alignment horizontal="center" wrapText="1"/>
    </xf>
    <xf numFmtId="0" fontId="60" fillId="8" borderId="4" xfId="0" applyFont="1" applyFill="1" applyBorder="1" applyAlignment="1" applyProtection="1">
      <alignment horizontal="left" vertical="center" wrapText="1"/>
    </xf>
    <xf numFmtId="0" fontId="68" fillId="0" borderId="4" xfId="0" applyFont="1" applyBorder="1" applyAlignment="1">
      <alignment horizontal="left" vertical="center" wrapText="1"/>
    </xf>
    <xf numFmtId="0" fontId="55" fillId="0" borderId="4" xfId="0" applyFont="1" applyFill="1" applyBorder="1" applyAlignment="1" applyProtection="1">
      <alignment horizontal="center" vertical="center" wrapText="1"/>
    </xf>
    <xf numFmtId="0" fontId="55" fillId="0" borderId="4" xfId="0" applyFont="1" applyFill="1" applyBorder="1" applyAlignment="1">
      <alignment vertical="top" wrapText="1"/>
    </xf>
    <xf numFmtId="0" fontId="55" fillId="0" borderId="4" xfId="0" applyFont="1" applyBorder="1" applyAlignment="1">
      <alignment vertical="top" wrapText="1"/>
    </xf>
    <xf numFmtId="0" fontId="55" fillId="28" borderId="4" xfId="0" applyFont="1" applyFill="1" applyBorder="1" applyAlignment="1" applyProtection="1">
      <alignment horizontal="left" vertical="top" wrapText="1"/>
    </xf>
    <xf numFmtId="0" fontId="55" fillId="5" borderId="4" xfId="0" applyFont="1" applyFill="1" applyBorder="1" applyAlignment="1">
      <alignment horizontal="left" vertical="center" wrapText="1"/>
    </xf>
    <xf numFmtId="0" fontId="55" fillId="20" borderId="4" xfId="0" applyFont="1" applyFill="1" applyBorder="1" applyAlignment="1" applyProtection="1">
      <alignment horizontal="center" vertical="center" wrapText="1"/>
    </xf>
    <xf numFmtId="0" fontId="55" fillId="9" borderId="4" xfId="0" applyFont="1" applyFill="1" applyBorder="1" applyAlignment="1" applyProtection="1">
      <alignment horizontal="left" vertical="center" wrapText="1"/>
    </xf>
    <xf numFmtId="0" fontId="55" fillId="9" borderId="4" xfId="0" applyFont="1" applyFill="1" applyBorder="1" applyAlignment="1" applyProtection="1">
      <alignment horizontal="center" vertical="center" wrapText="1"/>
    </xf>
    <xf numFmtId="3" fontId="55" fillId="9" borderId="4" xfId="0" applyNumberFormat="1" applyFont="1" applyFill="1" applyBorder="1" applyAlignment="1" applyProtection="1">
      <alignment horizontal="center" vertical="center" wrapText="1"/>
    </xf>
    <xf numFmtId="9" fontId="69" fillId="3" borderId="4" xfId="10" applyFont="1" applyFill="1" applyBorder="1" applyAlignment="1" applyProtection="1">
      <alignment horizontal="center" vertical="top" wrapText="1"/>
    </xf>
    <xf numFmtId="167" fontId="55" fillId="9" borderId="4" xfId="0" applyNumberFormat="1" applyFont="1" applyFill="1" applyBorder="1" applyAlignment="1" applyProtection="1">
      <alignment horizontal="center" vertical="top" wrapText="1"/>
    </xf>
    <xf numFmtId="167" fontId="55" fillId="9" borderId="25" xfId="0" applyNumberFormat="1" applyFont="1" applyFill="1" applyBorder="1" applyAlignment="1" applyProtection="1">
      <alignment vertical="top" wrapText="1"/>
    </xf>
    <xf numFmtId="167" fontId="55" fillId="9" borderId="26" xfId="0" applyNumberFormat="1" applyFont="1" applyFill="1" applyBorder="1" applyAlignment="1" applyProtection="1">
      <alignment vertical="top" wrapText="1"/>
    </xf>
    <xf numFmtId="167" fontId="55" fillId="9" borderId="15" xfId="0" applyNumberFormat="1" applyFont="1" applyFill="1" applyBorder="1" applyAlignment="1" applyProtection="1">
      <alignment vertical="top" wrapText="1"/>
    </xf>
    <xf numFmtId="167" fontId="55" fillId="9" borderId="24" xfId="0" applyNumberFormat="1" applyFont="1" applyFill="1" applyBorder="1" applyAlignment="1" applyProtection="1">
      <alignment horizontal="center" vertical="top" wrapText="1"/>
    </xf>
    <xf numFmtId="9" fontId="69" fillId="3" borderId="24" xfId="10" applyFont="1" applyFill="1" applyBorder="1" applyAlignment="1" applyProtection="1">
      <alignment horizontal="center" vertical="top" wrapText="1"/>
    </xf>
    <xf numFmtId="6" fontId="0" fillId="0" borderId="0" xfId="0" applyNumberFormat="1" applyFill="1" applyAlignment="1" applyProtection="1">
      <alignment horizontal="left" vertical="center" wrapText="1"/>
    </xf>
  </cellXfs>
  <cellStyles count="11">
    <cellStyle name="BodyStyle" xfId="8"/>
    <cellStyle name="Millares 2" xfId="3"/>
    <cellStyle name="Moneda" xfId="1" builtinId="4"/>
    <cellStyle name="Moneda [0] 2" xfId="7"/>
    <cellStyle name="Moneda 2" xfId="2"/>
    <cellStyle name="Moneda 3" xfId="9"/>
    <cellStyle name="Normal" xfId="0" builtinId="0"/>
    <cellStyle name="Normal 2" xfId="5"/>
    <cellStyle name="Normal 5" xfId="4"/>
    <cellStyle name="Normal 6" xfId="6"/>
    <cellStyle name="Porcentaje" xfId="1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solidFill>
                  <a:schemeClr val="tx1"/>
                </a:solidFill>
              </a:rPr>
              <a:t>BALANCE</a:t>
            </a:r>
            <a:r>
              <a:rPr lang="es-CO" b="1" baseline="0">
                <a:solidFill>
                  <a:schemeClr val="tx1"/>
                </a:solidFill>
              </a:rPr>
              <a:t> POR ESTRATEGIA PLAN DE ACCIÓN 2023 2° TRIMESTRE  </a:t>
            </a:r>
            <a:endParaRPr lang="es-CO" b="1">
              <a:solidFill>
                <a:schemeClr val="tx1"/>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w="25400">
          <a:noFill/>
        </a:ln>
        <a:effectLst/>
        <a:sp3d/>
      </c:spPr>
    </c:backWall>
    <c:plotArea>
      <c:layout/>
      <c:bar3DChart>
        <c:barDir val="col"/>
        <c:grouping val="stacked"/>
        <c:varyColors val="0"/>
        <c:dLbls>
          <c:showLegendKey val="0"/>
          <c:showVal val="0"/>
          <c:showCatName val="0"/>
          <c:showSerName val="0"/>
          <c:showPercent val="0"/>
          <c:showBubbleSize val="0"/>
        </c:dLbls>
        <c:gapWidth val="150"/>
        <c:shape val="box"/>
        <c:axId val="501199647"/>
        <c:axId val="501196735"/>
        <c:axId val="0"/>
      </c:bar3DChart>
      <c:catAx>
        <c:axId val="50119964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CO"/>
          </a:p>
        </c:txPr>
        <c:crossAx val="501196735"/>
        <c:crosses val="autoZero"/>
        <c:auto val="1"/>
        <c:lblAlgn val="ctr"/>
        <c:lblOffset val="100"/>
        <c:noMultiLvlLbl val="0"/>
      </c:catAx>
      <c:valAx>
        <c:axId val="50119673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01199647"/>
        <c:crosses val="autoZero"/>
        <c:crossBetween val="between"/>
      </c:valAx>
      <c:spPr>
        <a:noFill/>
        <a:ln w="25400">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55555555555557"/>
          <c:y val="5.0925925925925923E-2"/>
          <c:w val="0.56388888888888888"/>
          <c:h val="0.93981481481481477"/>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F14A-44CB-B7DE-2FB1F85A8AA1}"/>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F14A-44CB-B7DE-2FB1F85A8AA1}"/>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14A-44CB-B7DE-2FB1F85A8AA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F14A-44CB-B7DE-2FB1F85A8AA1}"/>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F14A-44CB-B7DE-2FB1F85A8AA1}"/>
              </c:ext>
            </c:extLst>
          </c:dPt>
          <c:dPt>
            <c:idx val="5"/>
            <c:bubble3D val="0"/>
            <c:spPr>
              <a:solidFill>
                <a:srgbClr val="FFFF00"/>
              </a:solidFill>
              <a:ln w="19050">
                <a:solidFill>
                  <a:schemeClr val="lt1"/>
                </a:solidFill>
              </a:ln>
              <a:effectLst/>
            </c:spPr>
            <c:extLst>
              <c:ext xmlns:c16="http://schemas.microsoft.com/office/drawing/2014/chart" uri="{C3380CC4-5D6E-409C-BE32-E72D297353CC}">
                <c16:uniqueId val="{0000000B-F14A-44CB-B7DE-2FB1F85A8AA1}"/>
              </c:ext>
            </c:extLst>
          </c:dPt>
          <c:dPt>
            <c:idx val="6"/>
            <c:bubble3D val="0"/>
            <c:spPr>
              <a:solidFill>
                <a:srgbClr val="FFFF00"/>
              </a:solidFill>
              <a:ln w="19050">
                <a:solidFill>
                  <a:schemeClr val="lt1"/>
                </a:solidFill>
              </a:ln>
              <a:effectLst/>
            </c:spPr>
            <c:extLst>
              <c:ext xmlns:c16="http://schemas.microsoft.com/office/drawing/2014/chart" uri="{C3380CC4-5D6E-409C-BE32-E72D297353CC}">
                <c16:uniqueId val="{0000000D-F14A-44CB-B7DE-2FB1F85A8AA1}"/>
              </c:ext>
            </c:extLst>
          </c:dPt>
          <c:dPt>
            <c:idx val="7"/>
            <c:bubble3D val="0"/>
            <c:spPr>
              <a:solidFill>
                <a:srgbClr val="00B050"/>
              </a:solidFill>
              <a:ln w="19050">
                <a:solidFill>
                  <a:schemeClr val="lt1"/>
                </a:solidFill>
              </a:ln>
              <a:effectLst/>
            </c:spPr>
            <c:extLst>
              <c:ext xmlns:c16="http://schemas.microsoft.com/office/drawing/2014/chart" uri="{C3380CC4-5D6E-409C-BE32-E72D297353CC}">
                <c16:uniqueId val="{0000000F-F14A-44CB-B7DE-2FB1F85A8AA1}"/>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F14A-44CB-B7DE-2FB1F85A8AA1}"/>
              </c:ext>
            </c:extLst>
          </c:dPt>
          <c:dPt>
            <c:idx val="9"/>
            <c:bubble3D val="0"/>
            <c:spPr>
              <a:solidFill>
                <a:srgbClr val="00B050"/>
              </a:solidFill>
              <a:ln w="19050">
                <a:solidFill>
                  <a:schemeClr val="lt1"/>
                </a:solidFill>
              </a:ln>
              <a:effectLst/>
            </c:spPr>
            <c:extLst>
              <c:ext xmlns:c16="http://schemas.microsoft.com/office/drawing/2014/chart" uri="{C3380CC4-5D6E-409C-BE32-E72D297353CC}">
                <c16:uniqueId val="{00000013-F14A-44CB-B7DE-2FB1F85A8AA1}"/>
              </c:ext>
            </c:extLst>
          </c:dPt>
          <c:dPt>
            <c:idx val="10"/>
            <c:bubble3D val="0"/>
            <c:spPr>
              <a:noFill/>
              <a:ln w="19050">
                <a:solidFill>
                  <a:schemeClr val="lt1"/>
                </a:solidFill>
              </a:ln>
              <a:effectLst/>
            </c:spPr>
            <c:extLst>
              <c:ext xmlns:c16="http://schemas.microsoft.com/office/drawing/2014/chart" uri="{C3380CC4-5D6E-409C-BE32-E72D297353CC}">
                <c16:uniqueId val="{00000015-F14A-44CB-B7DE-2FB1F85A8AA1}"/>
              </c:ext>
            </c:extLst>
          </c:dPt>
          <c:val>
            <c:numRef>
              <c:f>Hoja1!$D$20:$N$20</c:f>
              <c:numCache>
                <c:formatCode>General</c:formatCode>
                <c:ptCount val="11"/>
                <c:pt idx="0">
                  <c:v>10</c:v>
                </c:pt>
                <c:pt idx="1">
                  <c:v>10</c:v>
                </c:pt>
                <c:pt idx="2">
                  <c:v>10</c:v>
                </c:pt>
                <c:pt idx="3">
                  <c:v>10</c:v>
                </c:pt>
                <c:pt idx="4">
                  <c:v>10</c:v>
                </c:pt>
                <c:pt idx="5">
                  <c:v>10</c:v>
                </c:pt>
                <c:pt idx="6">
                  <c:v>10</c:v>
                </c:pt>
                <c:pt idx="7">
                  <c:v>10</c:v>
                </c:pt>
                <c:pt idx="8">
                  <c:v>10</c:v>
                </c:pt>
                <c:pt idx="9">
                  <c:v>10</c:v>
                </c:pt>
                <c:pt idx="10">
                  <c:v>100</c:v>
                </c:pt>
              </c:numCache>
            </c:numRef>
          </c:val>
          <c:extLst>
            <c:ext xmlns:c16="http://schemas.microsoft.com/office/drawing/2014/chart" uri="{C3380CC4-5D6E-409C-BE32-E72D297353CC}">
              <c16:uniqueId val="{00000016-F14A-44CB-B7DE-2FB1F85A8AA1}"/>
            </c:ext>
          </c:extLst>
        </c:ser>
        <c:dLbls>
          <c:showLegendKey val="0"/>
          <c:showVal val="0"/>
          <c:showCatName val="0"/>
          <c:showSerName val="0"/>
          <c:showPercent val="0"/>
          <c:showBubbleSize val="0"/>
          <c:showLeaderLines val="1"/>
        </c:dLbls>
        <c:firstSliceAng val="270"/>
        <c:holeSize val="55"/>
      </c:doughnutChart>
      <c:doughnutChart>
        <c:varyColors val="1"/>
        <c:ser>
          <c:idx val="1"/>
          <c:order val="1"/>
          <c:tx>
            <c:v>aguja</c:v>
          </c:tx>
          <c:spPr>
            <a:scene3d>
              <a:camera prst="orthographicFront"/>
              <a:lightRig rig="threePt" dir="t"/>
            </a:scene3d>
            <a:sp3d>
              <a:bevelT w="82550" h="44450" prst="angle"/>
              <a:bevelB w="82550" h="44450" prst="angle"/>
              <a:contourClr>
                <a:srgbClr val="000000"/>
              </a:contourClr>
            </a:sp3d>
          </c:spPr>
          <c:dPt>
            <c:idx val="0"/>
            <c:bubble3D val="0"/>
            <c:spPr>
              <a:noFill/>
              <a:ln w="19050">
                <a:solidFill>
                  <a:schemeClr val="lt1"/>
                </a:solidFill>
              </a:ln>
              <a:effectLst/>
            </c:spPr>
            <c:extLst>
              <c:ext xmlns:c16="http://schemas.microsoft.com/office/drawing/2014/chart" uri="{C3380CC4-5D6E-409C-BE32-E72D297353CC}">
                <c16:uniqueId val="{00000018-F14A-44CB-B7DE-2FB1F85A8AA1}"/>
              </c:ext>
            </c:extLst>
          </c:dPt>
          <c:dPt>
            <c:idx val="1"/>
            <c:bubble3D val="0"/>
            <c:spPr>
              <a:solidFill>
                <a:srgbClr val="002060"/>
              </a:solidFill>
              <a:ln w="19050">
                <a:solidFill>
                  <a:schemeClr val="lt1"/>
                </a:solidFill>
              </a:ln>
              <a:effectLst/>
              <a:scene3d>
                <a:camera prst="orthographicFront"/>
                <a:lightRig rig="threePt" dir="t"/>
              </a:scene3d>
              <a:sp3d>
                <a:bevelT w="82550" h="44450" prst="angle"/>
                <a:bevelB w="82550" h="44450" prst="angle"/>
                <a:contourClr>
                  <a:srgbClr val="000000"/>
                </a:contourClr>
              </a:sp3d>
            </c:spPr>
            <c:extLst>
              <c:ext xmlns:c16="http://schemas.microsoft.com/office/drawing/2014/chart" uri="{C3380CC4-5D6E-409C-BE32-E72D297353CC}">
                <c16:uniqueId val="{0000001A-F14A-44CB-B7DE-2FB1F85A8AA1}"/>
              </c:ext>
            </c:extLst>
          </c:dPt>
          <c:dPt>
            <c:idx val="2"/>
            <c:bubble3D val="0"/>
            <c:spPr>
              <a:noFill/>
              <a:ln w="19050">
                <a:solidFill>
                  <a:schemeClr val="lt1"/>
                </a:solidFill>
              </a:ln>
              <a:effectLst/>
            </c:spPr>
            <c:extLst>
              <c:ext xmlns:c16="http://schemas.microsoft.com/office/drawing/2014/chart" uri="{C3380CC4-5D6E-409C-BE32-E72D297353CC}">
                <c16:uniqueId val="{0000001C-F14A-44CB-B7DE-2FB1F85A8AA1}"/>
              </c:ext>
            </c:extLst>
          </c:dPt>
          <c:dLbls>
            <c:dLbl>
              <c:idx val="0"/>
              <c:layout>
                <c:manualLayout>
                  <c:x val="6.6666666666666569E-2"/>
                  <c:y val="0.32870370370370372"/>
                </c:manualLayout>
              </c:layout>
              <c:tx>
                <c:rich>
                  <a:bodyPr/>
                  <a:lstStyle/>
                  <a:p>
                    <a:fld id="{DAA7620B-30E1-463B-B469-C1066890480D}" type="VALUE">
                      <a:rPr lang="en-US"/>
                      <a:pPr/>
                      <a:t>[VALOR]</a:t>
                    </a:fld>
                    <a:r>
                      <a:rPr lang="en-US"/>
                      <a:t>%</a:t>
                    </a: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8-F14A-44CB-B7DE-2FB1F85A8AA1}"/>
                </c:ext>
              </c:extLst>
            </c:dLbl>
            <c:dLbl>
              <c:idx val="1"/>
              <c:delete val="1"/>
              <c:extLst>
                <c:ext xmlns:c15="http://schemas.microsoft.com/office/drawing/2012/chart" uri="{CE6537A1-D6FC-4f65-9D91-7224C49458BB}"/>
                <c:ext xmlns:c16="http://schemas.microsoft.com/office/drawing/2014/chart" uri="{C3380CC4-5D6E-409C-BE32-E72D297353CC}">
                  <c16:uniqueId val="{0000001A-F14A-44CB-B7DE-2FB1F85A8AA1}"/>
                </c:ext>
              </c:extLst>
            </c:dLbl>
            <c:dLbl>
              <c:idx val="2"/>
              <c:delete val="1"/>
              <c:extLst>
                <c:ext xmlns:c15="http://schemas.microsoft.com/office/drawing/2012/chart" uri="{CE6537A1-D6FC-4f65-9D91-7224C49458BB}"/>
                <c:ext xmlns:c16="http://schemas.microsoft.com/office/drawing/2014/chart" uri="{C3380CC4-5D6E-409C-BE32-E72D297353CC}">
                  <c16:uniqueId val="{0000001C-F14A-44CB-B7DE-2FB1F85A8AA1}"/>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extLst>
          </c:dLbls>
          <c:val>
            <c:numRef>
              <c:f>Hoja1!$A$21:$C$21</c:f>
              <c:numCache>
                <c:formatCode>General</c:formatCode>
                <c:ptCount val="3"/>
                <c:pt idx="0" formatCode="0.0">
                  <c:v>74.2</c:v>
                </c:pt>
                <c:pt idx="1">
                  <c:v>2</c:v>
                </c:pt>
                <c:pt idx="2" formatCode="0.00">
                  <c:v>123.8</c:v>
                </c:pt>
              </c:numCache>
            </c:numRef>
          </c:val>
          <c:extLst>
            <c:ext xmlns:c16="http://schemas.microsoft.com/office/drawing/2014/chart" uri="{C3380CC4-5D6E-409C-BE32-E72D297353CC}">
              <c16:uniqueId val="{0000001D-F14A-44CB-B7DE-2FB1F85A8AA1}"/>
            </c:ext>
          </c:extLst>
        </c:ser>
        <c:dLbls>
          <c:showLegendKey val="0"/>
          <c:showVal val="0"/>
          <c:showCatName val="0"/>
          <c:showSerName val="0"/>
          <c:showPercent val="0"/>
          <c:showBubbleSize val="0"/>
          <c:showLeaderLines val="0"/>
        </c:dLbls>
        <c:firstSliceAng val="270"/>
        <c:holeSize val="55"/>
      </c:doughnutChart>
      <c:spPr>
        <a:noFill/>
        <a:ln>
          <a:noFill/>
        </a:ln>
        <a:effectLst/>
      </c:spPr>
    </c:plotArea>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200" b="1" i="0" baseline="0">
                <a:effectLst/>
              </a:rPr>
              <a:t>BALANCE POR ESTRATEGIA  </a:t>
            </a:r>
            <a:endParaRPr lang="es-CO" sz="1050">
              <a:effectLst/>
            </a:endParaRP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spPr>
            <a:solidFill>
              <a:schemeClr val="accent1"/>
            </a:solidFill>
            <a:ln>
              <a:noFill/>
            </a:ln>
            <a:effectLst/>
            <a:sp3d/>
          </c:spPr>
          <c:invertIfNegative val="0"/>
          <c:dPt>
            <c:idx val="0"/>
            <c:invertIfNegative val="0"/>
            <c:bubble3D val="0"/>
            <c:spPr>
              <a:solidFill>
                <a:schemeClr val="bg2">
                  <a:lumMod val="50000"/>
                </a:schemeClr>
              </a:solidFill>
              <a:ln>
                <a:noFill/>
              </a:ln>
              <a:effectLst/>
              <a:sp3d/>
            </c:spPr>
            <c:extLst>
              <c:ext xmlns:c16="http://schemas.microsoft.com/office/drawing/2014/chart" uri="{C3380CC4-5D6E-409C-BE32-E72D297353CC}">
                <c16:uniqueId val="{00000001-6CE7-4320-A6AA-54D584EAE2F6}"/>
              </c:ext>
            </c:extLst>
          </c:dPt>
          <c:dPt>
            <c:idx val="2"/>
            <c:invertIfNegative val="0"/>
            <c:bubble3D val="0"/>
            <c:spPr>
              <a:solidFill>
                <a:srgbClr val="00B050"/>
              </a:solidFill>
              <a:ln>
                <a:noFill/>
              </a:ln>
              <a:effectLst/>
              <a:sp3d/>
            </c:spPr>
            <c:extLst>
              <c:ext xmlns:c16="http://schemas.microsoft.com/office/drawing/2014/chart" uri="{C3380CC4-5D6E-409C-BE32-E72D297353CC}">
                <c16:uniqueId val="{00000003-6CE7-4320-A6AA-54D584EAE2F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Hoja1!$A$3:$A$5</c:f>
              <c:strCache>
                <c:ptCount val="3"/>
                <c:pt idx="0">
                  <c:v>Lo Insitucional</c:v>
                </c:pt>
                <c:pt idx="1">
                  <c:v>Lo Social </c:v>
                </c:pt>
                <c:pt idx="2">
                  <c:v>Lo Ambiental </c:v>
                </c:pt>
              </c:strCache>
            </c:strRef>
          </c:cat>
          <c:val>
            <c:numRef>
              <c:f>Hoja1!$B$3:$B$5</c:f>
              <c:numCache>
                <c:formatCode>0%</c:formatCode>
                <c:ptCount val="3"/>
                <c:pt idx="0">
                  <c:v>0.74</c:v>
                </c:pt>
                <c:pt idx="1">
                  <c:v>0.68</c:v>
                </c:pt>
                <c:pt idx="2">
                  <c:v>0.64</c:v>
                </c:pt>
              </c:numCache>
            </c:numRef>
          </c:val>
          <c:extLst>
            <c:ext xmlns:c16="http://schemas.microsoft.com/office/drawing/2014/chart" uri="{C3380CC4-5D6E-409C-BE32-E72D297353CC}">
              <c16:uniqueId val="{00000004-6CE7-4320-A6AA-54D584EAE2F6}"/>
            </c:ext>
          </c:extLst>
        </c:ser>
        <c:dLbls>
          <c:showLegendKey val="0"/>
          <c:showVal val="0"/>
          <c:showCatName val="0"/>
          <c:showSerName val="0"/>
          <c:showPercent val="0"/>
          <c:showBubbleSize val="0"/>
        </c:dLbls>
        <c:gapWidth val="150"/>
        <c:shape val="box"/>
        <c:axId val="1748291471"/>
        <c:axId val="1748291887"/>
        <c:axId val="0"/>
      </c:bar3DChart>
      <c:catAx>
        <c:axId val="17482914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1748291887"/>
        <c:crosses val="autoZero"/>
        <c:auto val="1"/>
        <c:lblAlgn val="ctr"/>
        <c:lblOffset val="100"/>
        <c:noMultiLvlLbl val="0"/>
      </c:catAx>
      <c:valAx>
        <c:axId val="17482918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8291471"/>
        <c:crosses val="autoZero"/>
        <c:crossBetween val="between"/>
      </c:valAx>
      <c:spPr>
        <a:noFill/>
        <a:ln w="25400">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BALANCE POR ESTRATEGIA METAS PDI  2023 </a:t>
            </a:r>
          </a:p>
          <a:p>
            <a:pPr>
              <a:defRPr/>
            </a:pPr>
            <a:endParaRPr lang="es-CO"/>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stack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Pt>
            <c:idx val="0"/>
            <c:invertIfNegative val="0"/>
            <c:bubble3D val="0"/>
            <c:spPr>
              <a:gradFill flip="none" rotWithShape="1">
                <a:gsLst>
                  <a:gs pos="0">
                    <a:schemeClr val="accent1">
                      <a:lumMod val="75000"/>
                      <a:shade val="30000"/>
                      <a:satMod val="115000"/>
                    </a:schemeClr>
                  </a:gs>
                  <a:gs pos="50000">
                    <a:schemeClr val="accent1">
                      <a:lumMod val="75000"/>
                      <a:shade val="67500"/>
                      <a:satMod val="115000"/>
                    </a:schemeClr>
                  </a:gs>
                  <a:gs pos="100000">
                    <a:schemeClr val="accent1">
                      <a:lumMod val="75000"/>
                      <a:shade val="100000"/>
                      <a:satMod val="115000"/>
                    </a:schemeClr>
                  </a:gs>
                </a:gsLst>
                <a:lin ang="8100000" scaled="1"/>
                <a:tileRect/>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8-2283-4D3F-B16E-F4D214A8A89E}"/>
              </c:ext>
            </c:extLst>
          </c:dPt>
          <c:dPt>
            <c:idx val="1"/>
            <c:invertIfNegative val="0"/>
            <c:bubble3D val="0"/>
            <c:spPr>
              <a:gradFill flip="none" rotWithShape="1">
                <a:gsLst>
                  <a:gs pos="0">
                    <a:schemeClr val="bg2">
                      <a:lumMod val="50000"/>
                      <a:shade val="30000"/>
                      <a:satMod val="115000"/>
                    </a:schemeClr>
                  </a:gs>
                  <a:gs pos="50000">
                    <a:schemeClr val="bg2">
                      <a:lumMod val="50000"/>
                      <a:shade val="67500"/>
                      <a:satMod val="115000"/>
                    </a:schemeClr>
                  </a:gs>
                  <a:gs pos="100000">
                    <a:schemeClr val="bg2">
                      <a:lumMod val="50000"/>
                      <a:shade val="100000"/>
                      <a:satMod val="115000"/>
                    </a:schemeClr>
                  </a:gs>
                </a:gsLst>
                <a:lin ang="8100000" scaled="1"/>
                <a:tileRect/>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6-797B-4395-B4D4-6007830D696D}"/>
              </c:ext>
            </c:extLst>
          </c:dPt>
          <c:dPt>
            <c:idx val="2"/>
            <c:invertIfNegative val="0"/>
            <c:bubble3D val="0"/>
            <c:spPr>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lin ang="8100000" scaled="1"/>
                <a:tileRect/>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2283-4D3F-B16E-F4D214A8A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Hoja1!$A$3:$A$5</c:f>
              <c:strCache>
                <c:ptCount val="3"/>
                <c:pt idx="0">
                  <c:v>Lo Insitucional</c:v>
                </c:pt>
                <c:pt idx="1">
                  <c:v>Lo Social </c:v>
                </c:pt>
                <c:pt idx="2">
                  <c:v>Lo Ambiental </c:v>
                </c:pt>
              </c:strCache>
            </c:strRef>
          </c:cat>
          <c:val>
            <c:numRef>
              <c:f>Hoja1!$B$3:$B$5</c:f>
              <c:numCache>
                <c:formatCode>0%</c:formatCode>
                <c:ptCount val="3"/>
                <c:pt idx="0">
                  <c:v>0.74</c:v>
                </c:pt>
                <c:pt idx="1">
                  <c:v>0.68</c:v>
                </c:pt>
                <c:pt idx="2">
                  <c:v>0.64</c:v>
                </c:pt>
              </c:numCache>
            </c:numRef>
          </c:val>
          <c:extLst>
            <c:ext xmlns:c16="http://schemas.microsoft.com/office/drawing/2014/chart" uri="{C3380CC4-5D6E-409C-BE32-E72D297353CC}">
              <c16:uniqueId val="{00000000-2283-4D3F-B16E-F4D214A8A89E}"/>
            </c:ext>
          </c:extLst>
        </c:ser>
        <c:dLbls>
          <c:showLegendKey val="0"/>
          <c:showVal val="0"/>
          <c:showCatName val="0"/>
          <c:showSerName val="0"/>
          <c:showPercent val="0"/>
          <c:showBubbleSize val="0"/>
        </c:dLbls>
        <c:gapWidth val="150"/>
        <c:shape val="box"/>
        <c:axId val="1748291471"/>
        <c:axId val="1748291887"/>
        <c:axId val="0"/>
      </c:bar3DChart>
      <c:catAx>
        <c:axId val="1748291471"/>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mn-lt"/>
                <a:ea typeface="+mn-ea"/>
                <a:cs typeface="+mn-cs"/>
              </a:defRPr>
            </a:pPr>
            <a:endParaRPr lang="es-CO"/>
          </a:p>
        </c:txPr>
        <c:crossAx val="1748291887"/>
        <c:crosses val="autoZero"/>
        <c:auto val="1"/>
        <c:lblAlgn val="ctr"/>
        <c:lblOffset val="100"/>
        <c:noMultiLvlLbl val="0"/>
      </c:catAx>
      <c:valAx>
        <c:axId val="1748291887"/>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48291471"/>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en-US" b="1">
                <a:solidFill>
                  <a:schemeClr val="tx1"/>
                </a:solidFill>
              </a:rPr>
              <a:t>NÚMERO DE METAS</a:t>
            </a:r>
          </a:p>
        </c:rich>
      </c:tx>
      <c:overlay val="0"/>
      <c:spPr>
        <a:noFill/>
        <a:ln>
          <a:noFill/>
        </a:ln>
        <a:effectLst/>
      </c:spPr>
      <c:txPr>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endParaRPr lang="es-CO"/>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Hoja1!$P$37</c:f>
              <c:strCache>
                <c:ptCount val="1"/>
                <c:pt idx="0">
                  <c:v>NÚMERO DE METAS</c:v>
                </c:pt>
              </c:strCache>
            </c:strRef>
          </c:tx>
          <c:spPr>
            <a:solidFill>
              <a:srgbClr val="00B050"/>
            </a:solidFill>
            <a:ln>
              <a:noFill/>
            </a:ln>
            <a:effectLst>
              <a:outerShdw blurRad="76200" dir="18900000" sy="23000" kx="-1200000" algn="bl" rotWithShape="0">
                <a:prstClr val="black">
                  <a:alpha val="20000"/>
                </a:prstClr>
              </a:outerShdw>
            </a:effectLst>
            <a:sp3d/>
          </c:spPr>
          <c:invertIfNegative val="0"/>
          <c:dLbls>
            <c:dLbl>
              <c:idx val="0"/>
              <c:layout>
                <c:manualLayout>
                  <c:x val="2.9629629629629575E-2"/>
                  <c:y val="0.287037037037037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39-44F9-9844-37F531B9F159}"/>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Hoja1!$O$38</c:f>
              <c:strCache>
                <c:ptCount val="1"/>
                <c:pt idx="0">
                  <c:v>CON CUMPLIMIENTO PROYECTADO 2023 </c:v>
                </c:pt>
              </c:strCache>
            </c:strRef>
          </c:cat>
          <c:val>
            <c:numRef>
              <c:f>Hoja1!$P$38</c:f>
              <c:numCache>
                <c:formatCode>General</c:formatCode>
                <c:ptCount val="1"/>
                <c:pt idx="0">
                  <c:v>12</c:v>
                </c:pt>
              </c:numCache>
            </c:numRef>
          </c:val>
          <c:extLst>
            <c:ext xmlns:c16="http://schemas.microsoft.com/office/drawing/2014/chart" uri="{C3380CC4-5D6E-409C-BE32-E72D297353CC}">
              <c16:uniqueId val="{00000000-5A39-44F9-9844-37F531B9F159}"/>
            </c:ext>
          </c:extLst>
        </c:ser>
        <c:dLbls>
          <c:showLegendKey val="0"/>
          <c:showVal val="1"/>
          <c:showCatName val="0"/>
          <c:showSerName val="0"/>
          <c:showPercent val="0"/>
          <c:showBubbleSize val="0"/>
        </c:dLbls>
        <c:gapWidth val="41"/>
        <c:shape val="box"/>
        <c:axId val="1373610048"/>
        <c:axId val="1373617536"/>
        <c:axId val="0"/>
      </c:bar3DChart>
      <c:catAx>
        <c:axId val="1373610048"/>
        <c:scaling>
          <c:orientation val="minMax"/>
        </c:scaling>
        <c:delete val="0"/>
        <c:axPos val="b"/>
        <c:numFmt formatCode="General" sourceLinked="1"/>
        <c:majorTickMark val="none"/>
        <c:minorTickMark val="none"/>
        <c:tickLblPos val="nextTo"/>
        <c:spPr>
          <a:solidFill>
            <a:schemeClr val="bg1"/>
          </a:solidFill>
          <a:ln>
            <a:noFill/>
          </a:ln>
          <a:effectLst/>
        </c:spPr>
        <c:txPr>
          <a:bodyPr rot="-60000000" spcFirstLastPara="1" vertOverflow="ellipsis" vert="horz" wrap="square" anchor="ctr" anchorCtr="1"/>
          <a:lstStyle/>
          <a:p>
            <a:pPr>
              <a:defRPr sz="900" b="1" i="0" u="none" strike="noStrike" kern="1200" baseline="0">
                <a:solidFill>
                  <a:schemeClr val="tx1"/>
                </a:solidFill>
                <a:effectLst/>
                <a:latin typeface="+mn-lt"/>
                <a:ea typeface="+mn-ea"/>
                <a:cs typeface="+mn-cs"/>
              </a:defRPr>
            </a:pPr>
            <a:endParaRPr lang="es-CO"/>
          </a:p>
        </c:txPr>
        <c:crossAx val="1373617536"/>
        <c:crosses val="autoZero"/>
        <c:auto val="1"/>
        <c:lblAlgn val="ctr"/>
        <c:lblOffset val="100"/>
        <c:noMultiLvlLbl val="0"/>
      </c:catAx>
      <c:valAx>
        <c:axId val="1373617536"/>
        <c:scaling>
          <c:orientation val="minMax"/>
        </c:scaling>
        <c:delete val="1"/>
        <c:axPos val="l"/>
        <c:numFmt formatCode="General" sourceLinked="1"/>
        <c:majorTickMark val="none"/>
        <c:minorTickMark val="none"/>
        <c:tickLblPos val="nextTo"/>
        <c:crossAx val="13736100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w="25400">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Hoja1!$P$42</c:f>
              <c:strCache>
                <c:ptCount val="1"/>
                <c:pt idx="0">
                  <c:v>NÚMERO DE METAS</c:v>
                </c:pt>
              </c:strCache>
            </c:strRef>
          </c:tx>
          <c:spPr>
            <a:solidFill>
              <a:schemeClr val="accent1"/>
            </a:solidFill>
            <a:ln>
              <a:noFill/>
            </a:ln>
            <a:effectLst/>
            <a:sp3d/>
          </c:spPr>
          <c:invertIfNegative val="0"/>
          <c:dPt>
            <c:idx val="0"/>
            <c:invertIfNegative val="0"/>
            <c:bubble3D val="0"/>
            <c:spPr>
              <a:solidFill>
                <a:srgbClr val="FF0000"/>
              </a:solidFill>
              <a:ln>
                <a:noFill/>
              </a:ln>
              <a:effectLst/>
              <a:sp3d/>
            </c:spPr>
            <c:extLst>
              <c:ext xmlns:c16="http://schemas.microsoft.com/office/drawing/2014/chart" uri="{C3380CC4-5D6E-409C-BE32-E72D297353CC}">
                <c16:uniqueId val="{00000006-4248-4AFB-8B5C-79234B7CCF94}"/>
              </c:ext>
            </c:extLst>
          </c:dPt>
          <c:dLbls>
            <c:dLbl>
              <c:idx val="0"/>
              <c:layout>
                <c:manualLayout>
                  <c:x val="0"/>
                  <c:y val="0.1666666666666665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248-4AFB-8B5C-79234B7CCF94}"/>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Hoja1!$O$43</c:f>
              <c:strCache>
                <c:ptCount val="1"/>
                <c:pt idx="0">
                  <c:v>REZAGADAS </c:v>
                </c:pt>
              </c:strCache>
            </c:strRef>
          </c:cat>
          <c:val>
            <c:numRef>
              <c:f>Hoja1!$P$43</c:f>
              <c:numCache>
                <c:formatCode>General</c:formatCode>
                <c:ptCount val="1"/>
                <c:pt idx="0">
                  <c:v>13</c:v>
                </c:pt>
              </c:numCache>
            </c:numRef>
          </c:val>
          <c:extLst>
            <c:ext xmlns:c16="http://schemas.microsoft.com/office/drawing/2014/chart" uri="{C3380CC4-5D6E-409C-BE32-E72D297353CC}">
              <c16:uniqueId val="{00000000-4248-4AFB-8B5C-79234B7CCF94}"/>
            </c:ext>
          </c:extLst>
        </c:ser>
        <c:dLbls>
          <c:showLegendKey val="0"/>
          <c:showVal val="0"/>
          <c:showCatName val="0"/>
          <c:showSerName val="0"/>
          <c:showPercent val="0"/>
          <c:showBubbleSize val="0"/>
        </c:dLbls>
        <c:gapWidth val="150"/>
        <c:shape val="box"/>
        <c:axId val="1249633968"/>
        <c:axId val="1249634384"/>
        <c:axId val="0"/>
      </c:bar3DChart>
      <c:catAx>
        <c:axId val="12496339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crossAx val="1249634384"/>
        <c:crosses val="autoZero"/>
        <c:auto val="1"/>
        <c:lblAlgn val="ctr"/>
        <c:lblOffset val="100"/>
        <c:noMultiLvlLbl val="0"/>
      </c:catAx>
      <c:valAx>
        <c:axId val="124963438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49633968"/>
        <c:crosses val="autoZero"/>
        <c:crossBetween val="between"/>
      </c:valAx>
      <c:spPr>
        <a:noFill/>
        <a:ln w="25400">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400" b="1" i="0" u="none" strike="noStrike" baseline="0">
                <a:effectLst/>
              </a:rPr>
              <a:t>ESTADO DE METAS CON CONRTE A 30 DE SEPTIEMBRE 2023</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bar"/>
        <c:grouping val="clustered"/>
        <c:varyColors val="0"/>
        <c:ser>
          <c:idx val="0"/>
          <c:order val="0"/>
          <c:spPr>
            <a:solidFill>
              <a:schemeClr val="accent1"/>
            </a:solidFill>
            <a:ln>
              <a:noFill/>
            </a:ln>
            <a:effectLst/>
            <a:sp3d/>
          </c:spPr>
          <c:invertIfNegative val="0"/>
          <c:dPt>
            <c:idx val="0"/>
            <c:invertIfNegative val="0"/>
            <c:bubble3D val="0"/>
            <c:spPr>
              <a:gradFill flip="none" rotWithShape="1">
                <a:gsLst>
                  <a:gs pos="0">
                    <a:schemeClr val="bg2">
                      <a:lumMod val="75000"/>
                      <a:shade val="30000"/>
                      <a:satMod val="115000"/>
                    </a:schemeClr>
                  </a:gs>
                  <a:gs pos="50000">
                    <a:schemeClr val="bg2">
                      <a:lumMod val="75000"/>
                      <a:shade val="67500"/>
                      <a:satMod val="115000"/>
                    </a:schemeClr>
                  </a:gs>
                  <a:gs pos="100000">
                    <a:schemeClr val="bg2">
                      <a:lumMod val="75000"/>
                      <a:shade val="100000"/>
                      <a:satMod val="115000"/>
                    </a:schemeClr>
                  </a:gs>
                </a:gsLst>
                <a:path path="circle">
                  <a:fillToRect t="100000" r="100000"/>
                </a:path>
                <a:tileRect l="-100000" b="-100000"/>
              </a:gradFill>
              <a:ln>
                <a:noFill/>
              </a:ln>
              <a:effectLst/>
              <a:sp3d/>
            </c:spPr>
            <c:extLst>
              <c:ext xmlns:c16="http://schemas.microsoft.com/office/drawing/2014/chart" uri="{C3380CC4-5D6E-409C-BE32-E72D297353CC}">
                <c16:uniqueId val="{0000000E-9E3A-4985-9A2E-1C17FE131D28}"/>
              </c:ext>
            </c:extLst>
          </c:dPt>
          <c:dPt>
            <c:idx val="1"/>
            <c:invertIfNegative val="0"/>
            <c:bubble3D val="0"/>
            <c:spPr>
              <a:gradFill flip="none" rotWithShape="1">
                <a:gsLst>
                  <a:gs pos="0">
                    <a:srgbClr val="FF0000">
                      <a:shade val="30000"/>
                      <a:satMod val="115000"/>
                    </a:srgbClr>
                  </a:gs>
                  <a:gs pos="50000">
                    <a:srgbClr val="FF0000">
                      <a:shade val="67500"/>
                      <a:satMod val="115000"/>
                    </a:srgbClr>
                  </a:gs>
                  <a:gs pos="100000">
                    <a:srgbClr val="FF0000">
                      <a:shade val="100000"/>
                      <a:satMod val="115000"/>
                    </a:srgbClr>
                  </a:gs>
                </a:gsLst>
                <a:path path="circle">
                  <a:fillToRect t="100000" r="100000"/>
                </a:path>
                <a:tileRect l="-100000" b="-100000"/>
              </a:gradFill>
              <a:ln>
                <a:noFill/>
              </a:ln>
              <a:effectLst/>
              <a:sp3d/>
            </c:spPr>
            <c:extLst>
              <c:ext xmlns:c16="http://schemas.microsoft.com/office/drawing/2014/chart" uri="{C3380CC4-5D6E-409C-BE32-E72D297353CC}">
                <c16:uniqueId val="{0000000B-9E3A-4985-9A2E-1C17FE131D28}"/>
              </c:ext>
            </c:extLst>
          </c:dPt>
          <c:dPt>
            <c:idx val="2"/>
            <c:invertIfNegative val="0"/>
            <c:bubble3D val="0"/>
            <c:spPr>
              <a:gradFill flip="none" rotWithShape="1">
                <a:gsLst>
                  <a:gs pos="0">
                    <a:srgbClr val="FFFF00">
                      <a:shade val="30000"/>
                      <a:satMod val="115000"/>
                    </a:srgbClr>
                  </a:gs>
                  <a:gs pos="50000">
                    <a:srgbClr val="FFFF00">
                      <a:shade val="67500"/>
                      <a:satMod val="115000"/>
                    </a:srgbClr>
                  </a:gs>
                  <a:gs pos="100000">
                    <a:srgbClr val="FFFF00">
                      <a:shade val="100000"/>
                      <a:satMod val="115000"/>
                    </a:srgbClr>
                  </a:gs>
                </a:gsLst>
                <a:path path="circle">
                  <a:fillToRect t="100000" r="100000"/>
                </a:path>
                <a:tileRect l="-100000" b="-100000"/>
              </a:gradFill>
              <a:ln>
                <a:noFill/>
              </a:ln>
              <a:effectLst/>
              <a:sp3d/>
            </c:spPr>
            <c:extLst>
              <c:ext xmlns:c16="http://schemas.microsoft.com/office/drawing/2014/chart" uri="{C3380CC4-5D6E-409C-BE32-E72D297353CC}">
                <c16:uniqueId val="{0000000A-9E3A-4985-9A2E-1C17FE131D28}"/>
              </c:ext>
            </c:extLst>
          </c:dPt>
          <c:dPt>
            <c:idx val="3"/>
            <c:invertIfNegative val="0"/>
            <c:bubble3D val="0"/>
            <c:spPr>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path path="circle">
                  <a:fillToRect t="100000" r="100000"/>
                </a:path>
                <a:tileRect l="-100000" b="-100000"/>
              </a:gradFill>
              <a:ln>
                <a:noFill/>
              </a:ln>
              <a:effectLst/>
              <a:sp3d/>
            </c:spPr>
            <c:extLst>
              <c:ext xmlns:c16="http://schemas.microsoft.com/office/drawing/2014/chart" uri="{C3380CC4-5D6E-409C-BE32-E72D297353CC}">
                <c16:uniqueId val="{00000009-9E3A-4985-9A2E-1C17FE131D28}"/>
              </c:ext>
            </c:extLst>
          </c:dPt>
          <c:dPt>
            <c:idx val="4"/>
            <c:invertIfNegative val="0"/>
            <c:bubble3D val="0"/>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path path="circle">
                  <a:fillToRect t="100000" r="100000"/>
                </a:path>
                <a:tileRect l="-100000" b="-100000"/>
              </a:gradFill>
              <a:ln>
                <a:noFill/>
              </a:ln>
              <a:effectLst/>
              <a:sp3d/>
            </c:spPr>
            <c:extLst>
              <c:ext xmlns:c16="http://schemas.microsoft.com/office/drawing/2014/chart" uri="{C3380CC4-5D6E-409C-BE32-E72D297353CC}">
                <c16:uniqueId val="{00000006-9E3A-4985-9A2E-1C17FE131D2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Hoja1!$K$38:$K$42</c:f>
              <c:strCache>
                <c:ptCount val="4"/>
                <c:pt idx="0">
                  <c:v>N/A</c:v>
                </c:pt>
                <c:pt idx="1">
                  <c:v>REZAGADAS </c:v>
                </c:pt>
                <c:pt idx="2">
                  <c:v>EN PROCESO DE DESARROLLO </c:v>
                </c:pt>
                <c:pt idx="3">
                  <c:v>FINALIZADAS 2023 </c:v>
                </c:pt>
              </c:strCache>
            </c:strRef>
          </c:cat>
          <c:val>
            <c:numRef>
              <c:f>Hoja1!$L$38:$L$42</c:f>
              <c:numCache>
                <c:formatCode>General</c:formatCode>
                <c:ptCount val="5"/>
                <c:pt idx="0">
                  <c:v>3</c:v>
                </c:pt>
                <c:pt idx="1">
                  <c:v>12</c:v>
                </c:pt>
                <c:pt idx="2">
                  <c:v>31</c:v>
                </c:pt>
                <c:pt idx="3">
                  <c:v>25</c:v>
                </c:pt>
              </c:numCache>
            </c:numRef>
          </c:val>
          <c:extLst>
            <c:ext xmlns:c16="http://schemas.microsoft.com/office/drawing/2014/chart" uri="{C3380CC4-5D6E-409C-BE32-E72D297353CC}">
              <c16:uniqueId val="{00000000-9E3A-4985-9A2E-1C17FE131D28}"/>
            </c:ext>
          </c:extLst>
        </c:ser>
        <c:dLbls>
          <c:showLegendKey val="0"/>
          <c:showVal val="0"/>
          <c:showCatName val="0"/>
          <c:showSerName val="0"/>
          <c:showPercent val="0"/>
          <c:showBubbleSize val="0"/>
        </c:dLbls>
        <c:gapWidth val="150"/>
        <c:shape val="box"/>
        <c:axId val="1233320368"/>
        <c:axId val="1233317040"/>
        <c:axId val="0"/>
      </c:bar3DChart>
      <c:catAx>
        <c:axId val="123332036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crossAx val="1233317040"/>
        <c:crosses val="autoZero"/>
        <c:auto val="1"/>
        <c:lblAlgn val="ctr"/>
        <c:lblOffset val="100"/>
        <c:noMultiLvlLbl val="0"/>
      </c:catAx>
      <c:valAx>
        <c:axId val="1233317040"/>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3332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Avance alcanzado PDI 2021 - 2024  </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Hoja1!$A$64</c:f>
              <c:strCache>
                <c:ptCount val="1"/>
                <c:pt idx="0">
                  <c:v>Avance alcanzado </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5400000" scaled="1"/>
                <a:tileRect/>
              </a:gra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8-FE45-447E-8069-CB5E98A6B728}"/>
              </c:ext>
            </c:extLst>
          </c:dPt>
          <c:dPt>
            <c:idx val="1"/>
            <c:invertIfNegative val="0"/>
            <c:bubble3D val="0"/>
            <c:spPr>
              <a:gradFill flip="none" rotWithShape="1">
                <a:gsLst>
                  <a:gs pos="0">
                    <a:srgbClr val="00B0F0">
                      <a:shade val="30000"/>
                      <a:satMod val="115000"/>
                    </a:srgbClr>
                  </a:gs>
                  <a:gs pos="50000">
                    <a:srgbClr val="00B0F0">
                      <a:shade val="67500"/>
                      <a:satMod val="115000"/>
                    </a:srgbClr>
                  </a:gs>
                  <a:gs pos="100000">
                    <a:srgbClr val="00B0F0">
                      <a:shade val="100000"/>
                      <a:satMod val="115000"/>
                    </a:srgbClr>
                  </a:gs>
                </a:gsLst>
                <a:lin ang="5400000" scaled="1"/>
                <a:tileRect/>
              </a:gra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0A-FE45-447E-8069-CB5E98A6B728}"/>
              </c:ext>
            </c:extLst>
          </c:dPt>
          <c:dPt>
            <c:idx val="2"/>
            <c:invertIfNegative val="0"/>
            <c:bubble3D val="0"/>
            <c:spPr>
              <a:gradFill flip="none" rotWithShape="1">
                <a:gsLst>
                  <a:gs pos="0">
                    <a:srgbClr val="00B050">
                      <a:shade val="30000"/>
                      <a:satMod val="115000"/>
                    </a:srgbClr>
                  </a:gs>
                  <a:gs pos="50000">
                    <a:srgbClr val="00B050">
                      <a:shade val="67500"/>
                      <a:satMod val="115000"/>
                    </a:srgbClr>
                  </a:gs>
                  <a:gs pos="100000">
                    <a:srgbClr val="00B050">
                      <a:shade val="100000"/>
                      <a:satMod val="115000"/>
                    </a:srgbClr>
                  </a:gs>
                </a:gsLst>
                <a:lin ang="5400000" scaled="1"/>
                <a:tileRect/>
              </a:gradFill>
              <a:ln w="9525" cap="flat" cmpd="sng" algn="ctr">
                <a:solidFill>
                  <a:schemeClr val="accent1">
                    <a:lumMod val="75000"/>
                  </a:schemeClr>
                </a:solidFill>
                <a:round/>
              </a:ln>
              <a:effectLst/>
              <a:sp3d contourW="9525">
                <a:contourClr>
                  <a:schemeClr val="accent1">
                    <a:lumMod val="75000"/>
                  </a:schemeClr>
                </a:contourClr>
              </a:sp3d>
            </c:spPr>
            <c:extLst>
              <c:ext xmlns:c16="http://schemas.microsoft.com/office/drawing/2014/chart" uri="{C3380CC4-5D6E-409C-BE32-E72D297353CC}">
                <c16:uniqueId val="{0000001B-FE45-447E-8069-CB5E98A6B72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Hoja1!$B$63:$D$63</c:f>
              <c:numCache>
                <c:formatCode>General</c:formatCode>
                <c:ptCount val="3"/>
                <c:pt idx="0">
                  <c:v>2021</c:v>
                </c:pt>
                <c:pt idx="1">
                  <c:v>2022</c:v>
                </c:pt>
                <c:pt idx="2">
                  <c:v>2023</c:v>
                </c:pt>
              </c:numCache>
            </c:numRef>
          </c:cat>
          <c:val>
            <c:numRef>
              <c:f>Hoja1!$B$64:$D$64</c:f>
              <c:numCache>
                <c:formatCode>0%</c:formatCode>
                <c:ptCount val="3"/>
                <c:pt idx="0">
                  <c:v>0.29199999999999998</c:v>
                </c:pt>
                <c:pt idx="1">
                  <c:v>0.54</c:v>
                </c:pt>
                <c:pt idx="2">
                  <c:v>0.74199999999999999</c:v>
                </c:pt>
              </c:numCache>
            </c:numRef>
          </c:val>
          <c:extLst>
            <c:ext xmlns:c16="http://schemas.microsoft.com/office/drawing/2014/chart" uri="{C3380CC4-5D6E-409C-BE32-E72D297353CC}">
              <c16:uniqueId val="{00000000-FE45-447E-8069-CB5E98A6B728}"/>
            </c:ext>
          </c:extLst>
        </c:ser>
        <c:dLbls>
          <c:showLegendKey val="0"/>
          <c:showVal val="0"/>
          <c:showCatName val="0"/>
          <c:showSerName val="0"/>
          <c:showPercent val="0"/>
          <c:showBubbleSize val="0"/>
        </c:dLbls>
        <c:gapWidth val="65"/>
        <c:shape val="box"/>
        <c:axId val="1276435055"/>
        <c:axId val="1242136351"/>
        <c:axId val="0"/>
      </c:bar3DChart>
      <c:catAx>
        <c:axId val="127643505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50" b="1" i="0" u="none" strike="noStrike" kern="1200" cap="all" baseline="0">
                <a:solidFill>
                  <a:schemeClr val="dk1">
                    <a:lumMod val="75000"/>
                    <a:lumOff val="25000"/>
                  </a:schemeClr>
                </a:solidFill>
                <a:latin typeface="+mn-lt"/>
                <a:ea typeface="+mn-ea"/>
                <a:cs typeface="+mn-cs"/>
              </a:defRPr>
            </a:pPr>
            <a:endParaRPr lang="es-CO"/>
          </a:p>
        </c:txPr>
        <c:crossAx val="1242136351"/>
        <c:crosses val="autoZero"/>
        <c:auto val="1"/>
        <c:lblAlgn val="ctr"/>
        <c:lblOffset val="100"/>
        <c:noMultiLvlLbl val="0"/>
      </c:catAx>
      <c:valAx>
        <c:axId val="1242136351"/>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1276435055"/>
        <c:crosses val="autoZero"/>
        <c:crossBetween val="between"/>
      </c:valAx>
      <c:spPr>
        <a:noFill/>
        <a:ln>
          <a:noFill/>
        </a:ln>
        <a:effectLst/>
      </c:spPr>
    </c:plotArea>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742950</xdr:colOff>
      <xdr:row>4</xdr:row>
      <xdr:rowOff>104775</xdr:rowOff>
    </xdr:from>
    <xdr:to>
      <xdr:col>8</xdr:col>
      <xdr:colOff>152400</xdr:colOff>
      <xdr:row>18</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3</xdr:row>
      <xdr:rowOff>95250</xdr:rowOff>
    </xdr:from>
    <xdr:to>
      <xdr:col>15</xdr:col>
      <xdr:colOff>47625</xdr:colOff>
      <xdr:row>17</xdr:row>
      <xdr:rowOff>171450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324992</xdr:colOff>
      <xdr:row>8</xdr:row>
      <xdr:rowOff>74110</xdr:rowOff>
    </xdr:from>
    <xdr:ext cx="340606" cy="280205"/>
    <xdr:sp macro="" textlink="">
      <xdr:nvSpPr>
        <xdr:cNvPr id="4" name="Rectángulo 3"/>
        <xdr:cNvSpPr/>
      </xdr:nvSpPr>
      <xdr:spPr>
        <a:xfrm>
          <a:off x="7944992" y="1598110"/>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10</a:t>
          </a:r>
        </a:p>
      </xdr:txBody>
    </xdr:sp>
    <xdr:clientData/>
  </xdr:oneCellAnchor>
  <xdr:oneCellAnchor>
    <xdr:from>
      <xdr:col>10</xdr:col>
      <xdr:colOff>496442</xdr:colOff>
      <xdr:row>6</xdr:row>
      <xdr:rowOff>112210</xdr:rowOff>
    </xdr:from>
    <xdr:ext cx="340606" cy="280205"/>
    <xdr:sp macro="" textlink="">
      <xdr:nvSpPr>
        <xdr:cNvPr id="5" name="Rectángulo 4"/>
        <xdr:cNvSpPr/>
      </xdr:nvSpPr>
      <xdr:spPr>
        <a:xfrm>
          <a:off x="8116442" y="1255210"/>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20</a:t>
          </a:r>
        </a:p>
      </xdr:txBody>
    </xdr:sp>
    <xdr:clientData/>
  </xdr:oneCellAnchor>
  <xdr:oneCellAnchor>
    <xdr:from>
      <xdr:col>11</xdr:col>
      <xdr:colOff>1142</xdr:colOff>
      <xdr:row>5</xdr:row>
      <xdr:rowOff>26485</xdr:rowOff>
    </xdr:from>
    <xdr:ext cx="340606" cy="280205"/>
    <xdr:sp macro="" textlink="">
      <xdr:nvSpPr>
        <xdr:cNvPr id="6" name="Rectángulo 5"/>
        <xdr:cNvSpPr/>
      </xdr:nvSpPr>
      <xdr:spPr>
        <a:xfrm>
          <a:off x="8383142" y="978985"/>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30</a:t>
          </a:r>
        </a:p>
      </xdr:txBody>
    </xdr:sp>
    <xdr:clientData/>
  </xdr:oneCellAnchor>
  <xdr:oneCellAnchor>
    <xdr:from>
      <xdr:col>11</xdr:col>
      <xdr:colOff>277367</xdr:colOff>
      <xdr:row>4</xdr:row>
      <xdr:rowOff>64585</xdr:rowOff>
    </xdr:from>
    <xdr:ext cx="340606" cy="280205"/>
    <xdr:sp macro="" textlink="">
      <xdr:nvSpPr>
        <xdr:cNvPr id="7" name="Rectángulo 6"/>
        <xdr:cNvSpPr/>
      </xdr:nvSpPr>
      <xdr:spPr>
        <a:xfrm>
          <a:off x="8659367" y="826585"/>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40</a:t>
          </a:r>
        </a:p>
      </xdr:txBody>
    </xdr:sp>
    <xdr:clientData/>
  </xdr:oneCellAnchor>
  <xdr:oneCellAnchor>
    <xdr:from>
      <xdr:col>11</xdr:col>
      <xdr:colOff>705992</xdr:colOff>
      <xdr:row>3</xdr:row>
      <xdr:rowOff>169360</xdr:rowOff>
    </xdr:from>
    <xdr:ext cx="340606" cy="280205"/>
    <xdr:sp macro="" textlink="">
      <xdr:nvSpPr>
        <xdr:cNvPr id="8" name="Rectángulo 7"/>
        <xdr:cNvSpPr/>
      </xdr:nvSpPr>
      <xdr:spPr>
        <a:xfrm>
          <a:off x="9087992" y="740860"/>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50</a:t>
          </a:r>
        </a:p>
      </xdr:txBody>
    </xdr:sp>
    <xdr:clientData/>
  </xdr:oneCellAnchor>
  <xdr:oneCellAnchor>
    <xdr:from>
      <xdr:col>12</xdr:col>
      <xdr:colOff>324992</xdr:colOff>
      <xdr:row>4</xdr:row>
      <xdr:rowOff>26485</xdr:rowOff>
    </xdr:from>
    <xdr:ext cx="340606" cy="280205"/>
    <xdr:sp macro="" textlink="">
      <xdr:nvSpPr>
        <xdr:cNvPr id="9" name="Rectángulo 8"/>
        <xdr:cNvSpPr/>
      </xdr:nvSpPr>
      <xdr:spPr>
        <a:xfrm>
          <a:off x="9468992" y="788485"/>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60</a:t>
          </a:r>
        </a:p>
      </xdr:txBody>
    </xdr:sp>
    <xdr:clientData/>
  </xdr:oneCellAnchor>
  <xdr:oneCellAnchor>
    <xdr:from>
      <xdr:col>12</xdr:col>
      <xdr:colOff>658367</xdr:colOff>
      <xdr:row>5</xdr:row>
      <xdr:rowOff>45535</xdr:rowOff>
    </xdr:from>
    <xdr:ext cx="340606" cy="280205"/>
    <xdr:sp macro="" textlink="">
      <xdr:nvSpPr>
        <xdr:cNvPr id="10" name="Rectángulo 9"/>
        <xdr:cNvSpPr/>
      </xdr:nvSpPr>
      <xdr:spPr>
        <a:xfrm>
          <a:off x="9802367" y="998035"/>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70</a:t>
          </a:r>
        </a:p>
      </xdr:txBody>
    </xdr:sp>
    <xdr:clientData/>
  </xdr:oneCellAnchor>
  <xdr:oneCellAnchor>
    <xdr:from>
      <xdr:col>13</xdr:col>
      <xdr:colOff>277367</xdr:colOff>
      <xdr:row>8</xdr:row>
      <xdr:rowOff>45535</xdr:rowOff>
    </xdr:from>
    <xdr:ext cx="340606" cy="280205"/>
    <xdr:sp macro="" textlink="">
      <xdr:nvSpPr>
        <xdr:cNvPr id="11" name="Rectángulo 10"/>
        <xdr:cNvSpPr/>
      </xdr:nvSpPr>
      <xdr:spPr>
        <a:xfrm>
          <a:off x="10183367" y="1569535"/>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90</a:t>
          </a:r>
        </a:p>
      </xdr:txBody>
    </xdr:sp>
    <xdr:clientData/>
  </xdr:oneCellAnchor>
  <xdr:oneCellAnchor>
    <xdr:from>
      <xdr:col>13</xdr:col>
      <xdr:colOff>124967</xdr:colOff>
      <xdr:row>6</xdr:row>
      <xdr:rowOff>93160</xdr:rowOff>
    </xdr:from>
    <xdr:ext cx="340606" cy="280205"/>
    <xdr:sp macro="" textlink="">
      <xdr:nvSpPr>
        <xdr:cNvPr id="12" name="Rectángulo 11"/>
        <xdr:cNvSpPr/>
      </xdr:nvSpPr>
      <xdr:spPr>
        <a:xfrm>
          <a:off x="10030967" y="1236160"/>
          <a:ext cx="34060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80</a:t>
          </a:r>
        </a:p>
      </xdr:txBody>
    </xdr:sp>
    <xdr:clientData/>
  </xdr:oneCellAnchor>
  <xdr:oneCellAnchor>
    <xdr:from>
      <xdr:col>13</xdr:col>
      <xdr:colOff>257432</xdr:colOff>
      <xdr:row>9</xdr:row>
      <xdr:rowOff>169360</xdr:rowOff>
    </xdr:from>
    <xdr:ext cx="418576" cy="280205"/>
    <xdr:sp macro="" textlink="">
      <xdr:nvSpPr>
        <xdr:cNvPr id="13" name="Rectángulo 12"/>
        <xdr:cNvSpPr/>
      </xdr:nvSpPr>
      <xdr:spPr>
        <a:xfrm>
          <a:off x="10163432" y="1883860"/>
          <a:ext cx="418576" cy="280205"/>
        </a:xfrm>
        <a:prstGeom prst="rect">
          <a:avLst/>
        </a:prstGeom>
        <a:noFill/>
      </xdr:spPr>
      <xdr:txBody>
        <a:bodyPr wrap="none" lIns="91440" tIns="45720" rIns="91440" bIns="45720">
          <a:sp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100</a:t>
          </a:r>
        </a:p>
      </xdr:txBody>
    </xdr:sp>
    <xdr:clientData/>
  </xdr:oneCellAnchor>
  <xdr:oneCellAnchor>
    <xdr:from>
      <xdr:col>10</xdr:col>
      <xdr:colOff>226251</xdr:colOff>
      <xdr:row>9</xdr:row>
      <xdr:rowOff>159835</xdr:rowOff>
    </xdr:from>
    <xdr:ext cx="366639" cy="259265"/>
    <xdr:sp macro="" textlink="">
      <xdr:nvSpPr>
        <xdr:cNvPr id="14" name="Rectángulo 13"/>
        <xdr:cNvSpPr/>
      </xdr:nvSpPr>
      <xdr:spPr>
        <a:xfrm>
          <a:off x="7846251" y="1874335"/>
          <a:ext cx="366639" cy="259265"/>
        </a:xfrm>
        <a:prstGeom prst="rect">
          <a:avLst/>
        </a:prstGeom>
        <a:noFill/>
      </xdr:spPr>
      <xdr:txBody>
        <a:bodyPr wrap="none" lIns="91440" tIns="45720" rIns="91440" bIns="45720">
          <a:noAutofit/>
        </a:bodyPr>
        <a:lstStyle/>
        <a:p>
          <a:pPr algn="ctr"/>
          <a:r>
            <a:rPr lang="es-ES" sz="12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0</a:t>
          </a:r>
        </a:p>
      </xdr:txBody>
    </xdr:sp>
    <xdr:clientData/>
  </xdr:oneCellAnchor>
  <xdr:twoCellAnchor>
    <xdr:from>
      <xdr:col>10</xdr:col>
      <xdr:colOff>247649</xdr:colOff>
      <xdr:row>3</xdr:row>
      <xdr:rowOff>123825</xdr:rowOff>
    </xdr:from>
    <xdr:to>
      <xdr:col>13</xdr:col>
      <xdr:colOff>723900</xdr:colOff>
      <xdr:row>17</xdr:row>
      <xdr:rowOff>152400</xdr:rowOff>
    </xdr:to>
    <xdr:sp macro="" textlink="">
      <xdr:nvSpPr>
        <xdr:cNvPr id="15" name="Anillo 14"/>
        <xdr:cNvSpPr/>
      </xdr:nvSpPr>
      <xdr:spPr>
        <a:xfrm>
          <a:off x="7867649" y="695325"/>
          <a:ext cx="2762251" cy="2695575"/>
        </a:xfrm>
        <a:prstGeom prst="donut">
          <a:avLst>
            <a:gd name="adj" fmla="val 2653"/>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twoCellAnchor>
    <xdr:from>
      <xdr:col>2</xdr:col>
      <xdr:colOff>76200</xdr:colOff>
      <xdr:row>4</xdr:row>
      <xdr:rowOff>152400</xdr:rowOff>
    </xdr:from>
    <xdr:to>
      <xdr:col>8</xdr:col>
      <xdr:colOff>76200</xdr:colOff>
      <xdr:row>19</xdr:row>
      <xdr:rowOff>38100</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606038</xdr:colOff>
      <xdr:row>0</xdr:row>
      <xdr:rowOff>0</xdr:rowOff>
    </xdr:from>
    <xdr:to>
      <xdr:col>4</xdr:col>
      <xdr:colOff>162203</xdr:colOff>
      <xdr:row>1</xdr:row>
      <xdr:rowOff>1216</xdr:rowOff>
    </xdr:to>
    <xdr:pic>
      <xdr:nvPicPr>
        <xdr:cNvPr id="4" name="Imagen 3"/>
        <xdr:cNvPicPr>
          <a:picLocks noChangeAspect="1"/>
        </xdr:cNvPicPr>
      </xdr:nvPicPr>
      <xdr:blipFill>
        <a:blip xmlns:r="http://schemas.openxmlformats.org/officeDocument/2006/relationships" r:embed="rId1"/>
        <a:stretch>
          <a:fillRect/>
        </a:stretch>
      </xdr:blipFill>
      <xdr:spPr>
        <a:xfrm>
          <a:off x="1215013" y="0"/>
          <a:ext cx="1845480" cy="4635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414445</xdr:colOff>
      <xdr:row>0</xdr:row>
      <xdr:rowOff>25514</xdr:rowOff>
    </xdr:from>
    <xdr:to>
      <xdr:col>2</xdr:col>
      <xdr:colOff>710064</xdr:colOff>
      <xdr:row>0</xdr:row>
      <xdr:rowOff>577580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445" y="25514"/>
          <a:ext cx="2312082" cy="552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391411</xdr:colOff>
      <xdr:row>0</xdr:row>
      <xdr:rowOff>1</xdr:rowOff>
    </xdr:from>
    <xdr:to>
      <xdr:col>2</xdr:col>
      <xdr:colOff>53341</xdr:colOff>
      <xdr:row>1</xdr:row>
      <xdr:rowOff>13129</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411" y="1"/>
          <a:ext cx="1886970" cy="455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786799</xdr:colOff>
      <xdr:row>0</xdr:row>
      <xdr:rowOff>0</xdr:rowOff>
    </xdr:from>
    <xdr:to>
      <xdr:col>1</xdr:col>
      <xdr:colOff>1664564</xdr:colOff>
      <xdr:row>0</xdr:row>
      <xdr:rowOff>451841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799" y="0"/>
          <a:ext cx="1793275" cy="442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xdr:colOff>
      <xdr:row>3</xdr:row>
      <xdr:rowOff>161925</xdr:rowOff>
    </xdr:from>
    <xdr:to>
      <xdr:col>11</xdr:col>
      <xdr:colOff>38100</xdr:colOff>
      <xdr:row>16</xdr:row>
      <xdr:rowOff>47625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104775</xdr:colOff>
      <xdr:row>31</xdr:row>
      <xdr:rowOff>66675</xdr:rowOff>
    </xdr:from>
    <xdr:to>
      <xdr:col>19</xdr:col>
      <xdr:colOff>723900</xdr:colOff>
      <xdr:row>40</xdr:row>
      <xdr:rowOff>561975</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409575</xdr:colOff>
      <xdr:row>40</xdr:row>
      <xdr:rowOff>514350</xdr:rowOff>
    </xdr:from>
    <xdr:to>
      <xdr:col>20</xdr:col>
      <xdr:colOff>533400</xdr:colOff>
      <xdr:row>53</xdr:row>
      <xdr:rowOff>95250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504825</xdr:colOff>
      <xdr:row>36</xdr:row>
      <xdr:rowOff>276225</xdr:rowOff>
    </xdr:from>
    <xdr:to>
      <xdr:col>9</xdr:col>
      <xdr:colOff>504825</xdr:colOff>
      <xdr:row>42</xdr:row>
      <xdr:rowOff>85725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58</xdr:row>
      <xdr:rowOff>180975</xdr:rowOff>
    </xdr:from>
    <xdr:to>
      <xdr:col>11</xdr:col>
      <xdr:colOff>0</xdr:colOff>
      <xdr:row>71</xdr:row>
      <xdr:rowOff>66675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D/Downloads/plandeaccionVAC2023%20por%20&#225;reas_Dic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deaccion/OneDrive%20-%20Escuela%20Tecnologica%20Instituto%20Tecnico%20Central/A.%20Vigencia%202023/PLAN%20DE%20ACCI&#211;N%20%202023/PLAN%20DE%20NECESIDADES/plannecesidad2023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1"/>
      <sheetName val="Despacho"/>
      <sheetName val="Facultades"/>
      <sheetName val="Talleres.y.Laboratorios"/>
      <sheetName val="Bienestar U."/>
      <sheetName val="Biblioteca"/>
      <sheetName val="Hoja3"/>
      <sheetName val="RegistroyControl"/>
      <sheetName val="Consolidado VAC"/>
      <sheetName val="Hoja2"/>
      <sheetName val="LO INSTITUCIONAL"/>
      <sheetName val="LO SOCIAL"/>
      <sheetName val="LO AMBIENTAL"/>
      <sheetName val="ACANCES 2022"/>
    </sheetNames>
    <sheetDataSet>
      <sheetData sheetId="0"/>
      <sheetData sheetId="1"/>
      <sheetData sheetId="2"/>
      <sheetData sheetId="3"/>
      <sheetData sheetId="4"/>
      <sheetData sheetId="5"/>
      <sheetData sheetId="6"/>
      <sheetData sheetId="7"/>
      <sheetData sheetId="8"/>
      <sheetData sheetId="9">
        <row r="2">
          <cell r="L2" t="str">
            <v>INDICADORES: LO INSTITUCIONAL</v>
          </cell>
        </row>
        <row r="3">
          <cell r="L3" t="str">
            <v>Porcentaje de cumplimiento en las fases del Consejo Nacional de Acreditación</v>
          </cell>
        </row>
        <row r="4">
          <cell r="L4" t="str">
            <v xml:space="preserve">% de programas radicados para renovación de acreditación/ programas acreditados </v>
          </cell>
        </row>
        <row r="5">
          <cell r="L5" t="str">
            <v>Porcentaje de implementación del sistema académico-administrativo por sistema de créditos académicos</v>
          </cell>
        </row>
        <row r="6">
          <cell r="L6" t="str">
            <v>Porcentaje de programas de educación superior articulados a la política institucional de lengua extranjera</v>
          </cell>
        </row>
        <row r="7">
          <cell r="L7" t="str">
            <v>Porcentaje de programas de educación superior articulados al modelo de evaluación por resultados de aprendizaje y competencias.</v>
          </cell>
        </row>
        <row r="8">
          <cell r="L8" t="str">
            <v>Porcentaje de alineación del MIPG con el SIG.</v>
          </cell>
        </row>
        <row r="9">
          <cell r="L9" t="str">
            <v xml:space="preserve">Porcentaje de implementación del SUIE. </v>
          </cell>
        </row>
        <row r="10">
          <cell r="L10" t="str">
            <v>Número de estrategias de posicionamiento implementadas.</v>
          </cell>
        </row>
        <row r="11">
          <cell r="L11" t="str">
            <v>Propuesta de nueva estructura organizacional presentadas ante las entidades competentes.</v>
          </cell>
        </row>
        <row r="12">
          <cell r="L12" t="str">
            <v>Porcentaje de proyectos del PDI gestionados por metodologías exigibles.</v>
          </cell>
        </row>
        <row r="13">
          <cell r="L13" t="str">
            <v>Índice de clima laboral</v>
          </cell>
        </row>
        <row r="14">
          <cell r="L14" t="str">
            <v>Porcentaje de implementación del SADE.</v>
          </cell>
        </row>
        <row r="15">
          <cell r="L15" t="str">
            <v>Porcentaje de apropiación de presupuesto para el pago de plantas de personal</v>
          </cell>
        </row>
        <row r="16">
          <cell r="L16" t="str">
            <v>Porcentaje de requisitos cumplidos</v>
          </cell>
        </row>
        <row r="17">
          <cell r="L17" t="str">
            <v>Porcentaje de cumplimiento del proceso meritocrático de la planta docente</v>
          </cell>
        </row>
        <row r="18">
          <cell r="L18" t="str">
            <v>Porcentaje de sistema de carrera docente implementado</v>
          </cell>
        </row>
        <row r="19">
          <cell r="L19" t="str">
            <v>Número de docentes del BTI  que se benefician del centro de atención / Total de docentes del IBTI *100</v>
          </cell>
        </row>
        <row r="20">
          <cell r="L20" t="str">
            <v>Proyectos de TICS ejecutados / Proyectos de TICS programados para la academia</v>
          </cell>
        </row>
        <row r="21">
          <cell r="L21" t="str">
            <v>Porcentaje de talleres y aulas habilitados con conexión remota.</v>
          </cell>
        </row>
        <row r="22">
          <cell r="L22" t="str">
            <v>Porcentaje de implementación de modelo estratégico en el PETI.</v>
          </cell>
        </row>
        <row r="23">
          <cell r="L23" t="str">
            <v>Porcentaje de implementación de la Política de Gobierno Digital</v>
          </cell>
        </row>
        <row r="24">
          <cell r="L24" t="str">
            <v>Porcentaje de implementación de la Política Institucional de Comunicaciones.</v>
          </cell>
        </row>
        <row r="25">
          <cell r="L25" t="str">
            <v>Número de actividades ejecutadas del PINAR</v>
          </cell>
        </row>
        <row r="26">
          <cell r="L26" t="str">
            <v>Porcentaje de implementación de la Política Institucional de internacionalización y cooperación Nacional e Internacional.</v>
          </cell>
        </row>
        <row r="27">
          <cell r="L27" t="str">
            <v>Porcentaje de englobe de los predios que integran la sede central.</v>
          </cell>
        </row>
        <row r="28">
          <cell r="L28" t="str">
            <v>Porcentaje de espacios aprovechados y con uso en el inmueble</v>
          </cell>
        </row>
        <row r="29">
          <cell r="L29" t="str">
            <v>Porcentaje de ejecución del Plan de administración e intervención de las instalaciones en comodato.</v>
          </cell>
        </row>
        <row r="30">
          <cell r="L30" t="str">
            <v>Porcentaje de formulación e implementación del modelo operativo para la administración de inmuebles.</v>
          </cell>
        </row>
        <row r="31">
          <cell r="L31" t="str">
            <v>Porcentaje de implementación de la estrategia de consecución del Campus.</v>
          </cell>
        </row>
        <row r="32">
          <cell r="L32" t="str">
            <v>INDICADORES: LO SOCIAL</v>
          </cell>
        </row>
        <row r="33">
          <cell r="L33" t="str">
            <v>Programas nuevos con registro calificado/Programas nuevos propuestos al MEN y al CNA*100</v>
          </cell>
        </row>
        <row r="34">
          <cell r="L34" t="str">
            <v xml:space="preserve">Programas con registro calificado en la modalidad semipresencial/ programas con registro calificado en la modalidad presencial*100.
</v>
          </cell>
        </row>
        <row r="35">
          <cell r="L35" t="str">
            <v>Porcentaje de egresados del IBTI que ingresan a PES de la ETITC.</v>
          </cell>
        </row>
        <row r="36">
          <cell r="L36" t="str">
            <v>% avance del PEI</v>
          </cell>
        </row>
        <row r="37">
          <cell r="L37" t="str">
            <v>Número de estudiantes vinculados en la vigencia / 1300 * 100</v>
          </cell>
        </row>
        <row r="38">
          <cell r="L38" t="str">
            <v>Número de participantes en servicios de bienestar / Total de integrantes de la comunidad educativa * 100</v>
          </cell>
        </row>
        <row r="39">
          <cell r="L39" t="str">
            <v>Estudiantes registrados en Rusia durante la vigencia / 3600 * 100</v>
          </cell>
        </row>
        <row r="40">
          <cell r="L40" t="str">
            <v>Número de electivas aprobadas en la vigencia / 3 *100</v>
          </cell>
        </row>
        <row r="41">
          <cell r="L41" t="str">
            <v>Número de estudiantes de los ciclos propedéuticos atendidos en el CREA / Total de estudiantes matriculados en los ciclos propedéuticos * 100</v>
          </cell>
        </row>
        <row r="42">
          <cell r="L42" t="str">
            <v xml:space="preserve">Estudio de prefactibilidad </v>
          </cell>
        </row>
        <row r="43">
          <cell r="L43" t="str">
            <v>Líneas de investigación y focos estratégicos definidos</v>
          </cell>
        </row>
        <row r="44">
          <cell r="L44" t="str">
            <v>Red institucional definida</v>
          </cell>
        </row>
        <row r="45">
          <cell r="L45" t="str">
            <v>Plan de mejoramiento formulado</v>
          </cell>
        </row>
        <row r="46">
          <cell r="L46" t="str">
            <v>Solicitud del reconocimiento</v>
          </cell>
        </row>
        <row r="47">
          <cell r="L47" t="str">
            <v>Programa de capacitación permanente implementado</v>
          </cell>
        </row>
        <row r="48">
          <cell r="L48" t="str">
            <v>Programa de fortalecimiento de grupos y de investigación implementado</v>
          </cell>
        </row>
        <row r="49">
          <cell r="L49" t="str">
            <v>Programa de transfarencias de conocimiento implementado</v>
          </cell>
        </row>
        <row r="50">
          <cell r="L50" t="str">
            <v>Programa Incubadora tecnológica</v>
          </cell>
        </row>
        <row r="51">
          <cell r="L51" t="str">
            <v>Relaciones estratégicas con otros actores del SNCTI</v>
          </cell>
        </row>
        <row r="52">
          <cell r="L52" t="str">
            <v xml:space="preserve">Observatorio Tecnológico y de Innovación de la ETITC. </v>
          </cell>
        </row>
        <row r="53">
          <cell r="L53" t="str">
            <v>Proyecto editorial creado</v>
          </cell>
        </row>
        <row r="54">
          <cell r="L54" t="str">
            <v>Número de empresas vinculadas por diferentes factores con la ETITC/ 40 *100</v>
          </cell>
        </row>
        <row r="55">
          <cell r="L55" t="str">
            <v>Número asignaturas ofertadas para procesos de cualificación</v>
          </cell>
        </row>
        <row r="56">
          <cell r="L56" t="str">
            <v>Número de acuerdos suscritos con colegios</v>
          </cell>
        </row>
        <row r="57">
          <cell r="L57" t="str">
            <v>Porcentaje de cumplimiento del plan anual de promoción de servicios</v>
          </cell>
        </row>
        <row r="58">
          <cell r="L58" t="str">
            <v>Convenios reaiizados con comunidades vulnerables</v>
          </cell>
        </row>
        <row r="59">
          <cell r="L59" t="str">
            <v>INDICADORES: LO AMBIENTAL</v>
          </cell>
        </row>
        <row r="60">
          <cell r="L60" t="str">
            <v>Porcentaje de la política ambiental implementado.</v>
          </cell>
        </row>
        <row r="61">
          <cell r="L61" t="str">
            <v>Porcentaje de diseño e implementación de de la catedra ETITC alcanzado</v>
          </cell>
        </row>
        <row r="62">
          <cell r="L62" t="str">
            <v>Porcentaje de ahorro alcanzado</v>
          </cell>
        </row>
        <row r="63">
          <cell r="L63" t="str">
            <v>Porcentaje de implementación del programa  racionalización de consumo de papel</v>
          </cell>
        </row>
        <row r="64">
          <cell r="L64" t="str">
            <v xml:space="preserve">Porcentaje de adecuación de residuos cumplido </v>
          </cell>
        </row>
        <row r="65">
          <cell r="L65" t="str">
            <v>Porcentaje de elaboración del programa de mantenimiento e intervención de los espacios verdes verticales y horizontales</v>
          </cell>
        </row>
        <row r="66">
          <cell r="L66" t="str">
            <v>Porcentaje de ejecución del programa de mantenimiento e intervención de los espacios verdes verticales y horizontales</v>
          </cell>
        </row>
        <row r="67">
          <cell r="L67" t="str">
            <v xml:space="preserve">Porcentaje del reforzamiento estructural obtenido </v>
          </cell>
        </row>
        <row r="68">
          <cell r="L68" t="str">
            <v>Número de espacios intervenidos para el desarrollo de actividades de bienestar.</v>
          </cell>
        </row>
        <row r="69">
          <cell r="L69" t="str">
            <v xml:space="preserve">Porcentaje efectivo de la implementación del sistema de control en las 3 porterias de la sede central </v>
          </cell>
        </row>
        <row r="70">
          <cell r="L70" t="str">
            <v>Porcentaje de adecuación alcanzado</v>
          </cell>
        </row>
        <row r="71">
          <cell r="L71" t="str">
            <v xml:space="preserve">Porcentaje de gestión para la implementación de la normatividad de movilidad reducida  </v>
          </cell>
        </row>
        <row r="72">
          <cell r="L72" t="str">
            <v xml:space="preserve">Porcentaje de ejecución de la intervenciones necesarias </v>
          </cell>
        </row>
        <row r="73">
          <cell r="L73" t="str">
            <v xml:space="preserve">Porcentaje intervenidos del área destinada a parqueaderos  </v>
          </cell>
        </row>
        <row r="74">
          <cell r="L74" t="str">
            <v>Porcentaje de las dotaciones nueva instaladas y mantenimiento de las dotaciones existentes</v>
          </cell>
        </row>
        <row r="75">
          <cell r="L75" t="str">
            <v>Porcentaje Registro del pregrado en Ingeniería Agrícola por ciclos alcanzado</v>
          </cell>
        </row>
        <row r="76">
          <cell r="L76" t="str">
            <v>Porcentaje Registro del pregrado en Ingeniería Ambiental por ciclos alcanzado</v>
          </cell>
        </row>
        <row r="77">
          <cell r="L77" t="str">
            <v>Porcentaje Registro del pregrado en Ingeniería de energías por ciclos alcanzado</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1"/>
      <sheetName val="Rectoría"/>
      <sheetName val="Viceacadémica"/>
      <sheetName val="Viceinvestigación"/>
      <sheetName val="GIT Extensión y Proy."/>
      <sheetName val="Viceadministrativa"/>
      <sheetName val="Resumen"/>
      <sheetName val="Hoja4"/>
      <sheetName val="Hoja3"/>
      <sheetName val="Hoja2"/>
      <sheetName val="LO INSTITUCIONAL"/>
      <sheetName val="LO SOCIAL"/>
      <sheetName val="LO AMBIENTAL"/>
      <sheetName val="ACANCES 2022"/>
    </sheetNames>
    <sheetDataSet>
      <sheetData sheetId="0"/>
      <sheetData sheetId="1"/>
      <sheetData sheetId="2"/>
      <sheetData sheetId="3"/>
      <sheetData sheetId="4"/>
      <sheetData sheetId="5"/>
      <sheetData sheetId="6"/>
      <sheetData sheetId="7"/>
      <sheetData sheetId="8"/>
      <sheetData sheetId="9">
        <row r="2">
          <cell r="L2" t="str">
            <v>INDICADORES: LO INSTITUCIONAL</v>
          </cell>
        </row>
        <row r="3">
          <cell r="L3" t="str">
            <v>Porcentaje de cumplimiento en las fases del Consejo Nacional de Acreditación</v>
          </cell>
        </row>
        <row r="4">
          <cell r="L4" t="str">
            <v xml:space="preserve">% de programas radicados para renovación de acreditación/ programas acreditados </v>
          </cell>
        </row>
        <row r="5">
          <cell r="L5" t="str">
            <v>Porcentaje de implementación del sistema académico-administrativo por sistema de créditos académicos</v>
          </cell>
        </row>
        <row r="6">
          <cell r="L6" t="str">
            <v>Porcentaje de programas de educación superior articulados a la política institucional de lengua extranjera</v>
          </cell>
        </row>
        <row r="7">
          <cell r="L7" t="str">
            <v>Porcentaje de programas de educación superior articulados al modelo de evaluación por resultados de aprendizaje y competencias.</v>
          </cell>
        </row>
        <row r="8">
          <cell r="L8" t="str">
            <v>Porcentaje de alineación del MIPG con el SIG.</v>
          </cell>
        </row>
        <row r="9">
          <cell r="L9" t="str">
            <v xml:space="preserve">Porcentaje de implementación del SUIE. </v>
          </cell>
        </row>
        <row r="10">
          <cell r="L10" t="str">
            <v>Número de estrategias de posicionamiento implementadas.</v>
          </cell>
        </row>
        <row r="11">
          <cell r="L11" t="str">
            <v>Propuesta de nueva estructura organizacional presentadas ante las entidades competentes.</v>
          </cell>
        </row>
        <row r="12">
          <cell r="L12" t="str">
            <v>Porcentaje de proyectos del PDI gestionados por metodologías exigibles.</v>
          </cell>
        </row>
        <row r="13">
          <cell r="L13" t="str">
            <v>Índice de clima laboral</v>
          </cell>
        </row>
        <row r="14">
          <cell r="L14" t="str">
            <v>Porcentaje de implementación del SADE.</v>
          </cell>
        </row>
        <row r="15">
          <cell r="L15" t="str">
            <v>Porcentaje de apropiación de presupuesto para el pago de plantas de personal</v>
          </cell>
        </row>
        <row r="16">
          <cell r="L16" t="str">
            <v>Porcentaje de requisitos cumplidos</v>
          </cell>
        </row>
        <row r="17">
          <cell r="L17" t="str">
            <v>Porcentaje de cumplimiento del proceso meritocrático de la planta docente</v>
          </cell>
        </row>
        <row r="18">
          <cell r="L18" t="str">
            <v>Porcentaje de sistema de carrera docente implementado</v>
          </cell>
        </row>
        <row r="19">
          <cell r="L19" t="str">
            <v>Número de docentes del BTI  que se benefician del centro de atención / Total de docentes del IBTI *100</v>
          </cell>
        </row>
        <row r="20">
          <cell r="L20" t="str">
            <v>Proyectos de TICS ejecutados / Proyectos de TICS programados para la academia</v>
          </cell>
        </row>
        <row r="21">
          <cell r="L21" t="str">
            <v>Porcentaje de talleres y aulas habilitados con conexión remota.</v>
          </cell>
        </row>
        <row r="22">
          <cell r="L22" t="str">
            <v>Porcentaje de implementación de modelo estratégico en el PETI.</v>
          </cell>
        </row>
        <row r="23">
          <cell r="L23" t="str">
            <v>Porcentaje de implementación de la Política de Gobierno Digital</v>
          </cell>
        </row>
        <row r="24">
          <cell r="L24" t="str">
            <v>Porcentaje de implementación de la Política Institucional de Comunicaciones.</v>
          </cell>
        </row>
        <row r="25">
          <cell r="L25" t="str">
            <v>Número de actividades ejecutadas del PINAR</v>
          </cell>
        </row>
        <row r="26">
          <cell r="L26" t="str">
            <v>Porcentaje de implementación de la Política Institucional de internacionalización y cooperación Nacional e Internacional.</v>
          </cell>
        </row>
        <row r="27">
          <cell r="L27" t="str">
            <v>Porcentaje de englobe de los predios que integran la sede central.</v>
          </cell>
        </row>
        <row r="28">
          <cell r="L28" t="str">
            <v>Porcentaje de espacios aprovechados y con uso en el inmueble</v>
          </cell>
        </row>
        <row r="29">
          <cell r="L29" t="str">
            <v>Porcentaje de ejecución del Plan de administración e intervención de las instalaciones en comodato.</v>
          </cell>
        </row>
        <row r="30">
          <cell r="L30" t="str">
            <v>Porcentaje de formulación e implementación del modelo operativo para la administración de inmuebles.</v>
          </cell>
        </row>
        <row r="31">
          <cell r="L31" t="str">
            <v>Porcentaje de implementación de la estrategia de consecución del Campus.</v>
          </cell>
        </row>
        <row r="32">
          <cell r="L32" t="str">
            <v>INDICADORES: LO SOCIAL</v>
          </cell>
        </row>
        <row r="33">
          <cell r="L33" t="str">
            <v>Programas nuevos con registro calificado/Programas nuevos propuestos al MEN y al CNA*100</v>
          </cell>
        </row>
        <row r="34">
          <cell r="L34" t="str">
            <v xml:space="preserve">Programas con registro calificado en la modalidad semipresencial/ programas con registro calificado en la modalidad presencial*100.
</v>
          </cell>
        </row>
        <row r="35">
          <cell r="L35" t="str">
            <v>Porcentaje de egresados del IBTI que ingresan a PES de la ETITC.</v>
          </cell>
        </row>
        <row r="36">
          <cell r="L36" t="str">
            <v>% avance del PEI</v>
          </cell>
        </row>
        <row r="37">
          <cell r="L37" t="str">
            <v>Número de estudiantes vinculados en la vigencia / 1300 * 100</v>
          </cell>
        </row>
        <row r="38">
          <cell r="L38" t="str">
            <v>Número de participantes en servicios de bienestar / Total de integrantes de la comunidad educativa * 100</v>
          </cell>
        </row>
        <row r="39">
          <cell r="L39" t="str">
            <v>Estudiantes registrados en Rusia durante la vigencia / 3600 * 100</v>
          </cell>
        </row>
        <row r="40">
          <cell r="L40" t="str">
            <v>Número de electivas aprobadas en la vigencia / 3 *100</v>
          </cell>
        </row>
        <row r="41">
          <cell r="L41" t="str">
            <v>Número de estudiantes de los ciclos propedéuticos atendidos en el CREA / Total de estudiantes matriculados en los ciclos propedéuticos * 100</v>
          </cell>
        </row>
        <row r="42">
          <cell r="L42" t="str">
            <v xml:space="preserve">Estudio de prefactibilidad </v>
          </cell>
        </row>
        <row r="43">
          <cell r="L43" t="str">
            <v>Líneas de investigación y focos estratégicos definidos</v>
          </cell>
        </row>
        <row r="44">
          <cell r="L44" t="str">
            <v>Red institucional definida</v>
          </cell>
        </row>
        <row r="45">
          <cell r="L45" t="str">
            <v>Plan de mejoramiento formulado</v>
          </cell>
        </row>
        <row r="46">
          <cell r="L46" t="str">
            <v>Solicitud del reconocimiento</v>
          </cell>
        </row>
        <row r="47">
          <cell r="L47" t="str">
            <v>Programa de capacitación permanente implementado</v>
          </cell>
        </row>
        <row r="48">
          <cell r="L48" t="str">
            <v>Programa de fortalecimiento de grupos y de investigación implementado</v>
          </cell>
        </row>
        <row r="49">
          <cell r="L49" t="str">
            <v>Programa de transfarencias de conocimiento implementado</v>
          </cell>
        </row>
        <row r="50">
          <cell r="L50" t="str">
            <v>Programa Incubadora tecnológica</v>
          </cell>
        </row>
        <row r="51">
          <cell r="L51" t="str">
            <v>Relaciones estratégicas con otros actores del SNCTI</v>
          </cell>
        </row>
        <row r="52">
          <cell r="L52" t="str">
            <v xml:space="preserve">Observatorio Tecnológico y de Innovación de la ETITC. </v>
          </cell>
        </row>
        <row r="53">
          <cell r="L53" t="str">
            <v>Proyecto editorial creado</v>
          </cell>
        </row>
        <row r="54">
          <cell r="L54" t="str">
            <v>Número de empresas vinculadas por diferentes factores con la ETITC/ 40 *100</v>
          </cell>
        </row>
        <row r="55">
          <cell r="L55" t="str">
            <v>Número asignaturas ofertadas para procesos de cualificación</v>
          </cell>
        </row>
        <row r="56">
          <cell r="L56" t="str">
            <v>Número de acuerdos suscritos con colegios</v>
          </cell>
        </row>
        <row r="57">
          <cell r="L57" t="str">
            <v>Porcentaje de cumplimiento del plan anual de promoción de servicios</v>
          </cell>
        </row>
        <row r="58">
          <cell r="L58" t="str">
            <v>Convenios reaiizados con comunidades vulnerables</v>
          </cell>
        </row>
        <row r="59">
          <cell r="L59" t="str">
            <v>INDICADORES: LO AMBIENTAL</v>
          </cell>
        </row>
        <row r="60">
          <cell r="L60" t="str">
            <v>Porcentaje de la política ambiental implementado.</v>
          </cell>
        </row>
        <row r="61">
          <cell r="L61" t="str">
            <v>Porcentaje de diseño e implementación de de la catedra ETITC alcanzado</v>
          </cell>
        </row>
        <row r="62">
          <cell r="L62" t="str">
            <v>Porcentaje de ahorro alcanzado</v>
          </cell>
        </row>
        <row r="63">
          <cell r="L63" t="str">
            <v>Porcentaje de implementación del programa  racionalización de consumo de papel</v>
          </cell>
        </row>
        <row r="64">
          <cell r="L64" t="str">
            <v xml:space="preserve">Porcentaje de adecuación de residuos cumplido </v>
          </cell>
        </row>
        <row r="65">
          <cell r="L65" t="str">
            <v>Porcentaje de elaboración del programa de mantenimiento e intervención de los espacios verdes verticales y horizontales</v>
          </cell>
        </row>
        <row r="66">
          <cell r="L66" t="str">
            <v>Porcentaje de ejecución del programa de mantenimiento e intervención de los espacios verdes verticales y horizontales</v>
          </cell>
        </row>
        <row r="67">
          <cell r="L67" t="str">
            <v xml:space="preserve">Porcentaje del reforzamiento estructural obtenido </v>
          </cell>
        </row>
        <row r="68">
          <cell r="L68" t="str">
            <v>Número de espacios intervenidos para el desarrollo de actividades de bienestar.</v>
          </cell>
        </row>
        <row r="69">
          <cell r="L69" t="str">
            <v xml:space="preserve">Porcentaje efectivo de la implementación del sistema de control en las 3 porterias de la sede central </v>
          </cell>
        </row>
        <row r="70">
          <cell r="L70" t="str">
            <v>Porcentaje de adecuación alcanzado</v>
          </cell>
        </row>
        <row r="71">
          <cell r="L71" t="str">
            <v xml:space="preserve">Porcentaje de gestión para la implementación de la normatividad de movilidad reducida  </v>
          </cell>
        </row>
        <row r="72">
          <cell r="L72" t="str">
            <v xml:space="preserve">Porcentaje de ejecución de la intervenciones necesarias </v>
          </cell>
        </row>
        <row r="73">
          <cell r="L73" t="str">
            <v xml:space="preserve">Porcentaje intervenidos del área destinada a parqueaderos  </v>
          </cell>
        </row>
        <row r="74">
          <cell r="L74" t="str">
            <v>Porcentaje de las dotaciones nueva instaladas y mantenimiento de las dotaciones existentes</v>
          </cell>
        </row>
        <row r="75">
          <cell r="L75" t="str">
            <v>Porcentaje Registro del pregrado en Ingeniería Agrícola por ciclos alcanzado</v>
          </cell>
        </row>
        <row r="76">
          <cell r="L76" t="str">
            <v>Porcentaje Registro del pregrado en Ingeniería Ambiental por ciclos alcanzado</v>
          </cell>
        </row>
        <row r="77">
          <cell r="L77" t="str">
            <v>Porcentaje Registro del pregrado en Ingeniería de energías por ciclos alcanzado</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25"/>
  <sheetViews>
    <sheetView showGridLines="0" tabSelected="1" topLeftCell="B1" workbookViewId="0">
      <selection activeCell="J27" sqref="J27"/>
    </sheetView>
  </sheetViews>
  <sheetFormatPr baseColWidth="10" defaultRowHeight="15" x14ac:dyDescent="0.25"/>
  <cols>
    <col min="1" max="16384" width="11.42578125" style="175"/>
  </cols>
  <sheetData>
    <row r="3" spans="3:15" x14ac:dyDescent="0.25">
      <c r="C3" s="256" t="s">
        <v>1715</v>
      </c>
      <c r="D3" s="256"/>
      <c r="E3" s="256"/>
      <c r="F3" s="256"/>
      <c r="G3" s="256"/>
      <c r="H3" s="256"/>
      <c r="J3" s="256" t="s">
        <v>1458</v>
      </c>
      <c r="K3" s="256"/>
      <c r="L3" s="256"/>
      <c r="M3" s="256"/>
      <c r="N3" s="256"/>
      <c r="O3" s="256"/>
    </row>
    <row r="25" spans="4:9" ht="45" x14ac:dyDescent="0.25">
      <c r="D25" s="217" t="s">
        <v>639</v>
      </c>
      <c r="E25" s="217" t="s">
        <v>640</v>
      </c>
      <c r="F25" s="217" t="s">
        <v>641</v>
      </c>
      <c r="G25" s="217" t="s">
        <v>642</v>
      </c>
      <c r="H25" s="217" t="s">
        <v>643</v>
      </c>
      <c r="I25" s="217">
        <v>1</v>
      </c>
    </row>
  </sheetData>
  <mergeCells count="2">
    <mergeCell ref="C3:H3"/>
    <mergeCell ref="J3:O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95"/>
  <sheetViews>
    <sheetView zoomScale="74" zoomScaleNormal="75" workbookViewId="0">
      <pane xSplit="6" ySplit="3" topLeftCell="Y4" activePane="bottomRight" state="frozen"/>
      <selection pane="topRight" activeCell="G1" sqref="G1"/>
      <selection pane="bottomLeft" activeCell="A4" sqref="A4"/>
      <selection pane="bottomRight" activeCell="AH38" sqref="AH38"/>
    </sheetView>
  </sheetViews>
  <sheetFormatPr baseColWidth="10" defaultColWidth="9.140625" defaultRowHeight="60" customHeight="1" x14ac:dyDescent="0.25"/>
  <cols>
    <col min="1" max="1" width="4.5703125" style="112" customWidth="1"/>
    <col min="2" max="2" width="6.140625" style="112" customWidth="1"/>
    <col min="3" max="3" width="6.5703125" style="113" customWidth="1"/>
    <col min="4" max="4" width="18.7109375" style="113" customWidth="1"/>
    <col min="5" max="5" width="25.85546875" style="184" customWidth="1"/>
    <col min="6" max="6" width="13.28515625" style="112" hidden="1" customWidth="1"/>
    <col min="7" max="7" width="8.42578125" style="112" customWidth="1"/>
    <col min="8" max="8" width="8.140625" style="116" customWidth="1"/>
    <col min="9" max="9" width="9" style="116" customWidth="1"/>
    <col min="10" max="10" width="11.140625" style="185" customWidth="1"/>
    <col min="11" max="11" width="10.7109375" style="112" customWidth="1"/>
    <col min="12" max="12" width="8.7109375" style="112" customWidth="1"/>
    <col min="13" max="13" width="8.140625" style="185" customWidth="1"/>
    <col min="14" max="14" width="7.7109375" style="184" customWidth="1"/>
    <col min="15" max="15" width="11.140625" style="185" customWidth="1"/>
    <col min="16" max="16" width="17.85546875" style="112" customWidth="1"/>
    <col min="17" max="17" width="9.5703125" style="112" hidden="1" customWidth="1"/>
    <col min="18" max="18" width="12.7109375" style="112" hidden="1" customWidth="1"/>
    <col min="19" max="19" width="12.7109375" style="185" customWidth="1"/>
    <col min="20" max="20" width="9.28515625" style="185" customWidth="1"/>
    <col min="21" max="21" width="11.140625" style="185" customWidth="1"/>
    <col min="22" max="22" width="35.42578125" style="112" customWidth="1"/>
    <col min="23" max="23" width="4.85546875" style="112" hidden="1" customWidth="1"/>
    <col min="24" max="24" width="7.42578125" style="112" hidden="1" customWidth="1"/>
    <col min="25" max="27" width="11.140625" style="185" customWidth="1"/>
    <col min="28" max="28" width="30" style="184" customWidth="1"/>
    <col min="29" max="30" width="7.28515625" style="112" hidden="1" customWidth="1"/>
    <col min="31" max="31" width="7.28515625" style="185" customWidth="1"/>
    <col min="32" max="33" width="11.140625" style="185" customWidth="1"/>
    <col min="34" max="34" width="40.28515625" style="112" customWidth="1"/>
    <col min="35" max="36" width="7.28515625" style="112" hidden="1" customWidth="1"/>
    <col min="37" max="38" width="9.140625" style="112"/>
    <col min="39" max="39" width="18.5703125" style="112" customWidth="1"/>
    <col min="40" max="40" width="9.140625" style="112"/>
    <col min="41" max="41" width="13.28515625" style="112" bestFit="1" customWidth="1"/>
    <col min="42" max="42" width="9.140625" style="112"/>
    <col min="43" max="43" width="13.42578125" style="112" bestFit="1" customWidth="1"/>
    <col min="44" max="44" width="17.28515625" style="112" bestFit="1" customWidth="1"/>
    <col min="45" max="279" width="9.140625" style="112"/>
    <col min="280" max="280" width="19.140625" style="112" customWidth="1"/>
    <col min="281" max="281" width="17.7109375" style="112" customWidth="1"/>
    <col min="282" max="282" width="20" style="112" customWidth="1"/>
    <col min="283" max="283" width="19.42578125" style="112" customWidth="1"/>
    <col min="284" max="284" width="40" style="112" customWidth="1"/>
    <col min="285" max="285" width="14" style="112" customWidth="1"/>
    <col min="286" max="286" width="14.85546875" style="112" customWidth="1"/>
    <col min="287" max="287" width="30" style="112" customWidth="1"/>
    <col min="288" max="535" width="9.140625" style="112"/>
    <col min="536" max="536" width="19.140625" style="112" customWidth="1"/>
    <col min="537" max="537" width="17.7109375" style="112" customWidth="1"/>
    <col min="538" max="538" width="20" style="112" customWidth="1"/>
    <col min="539" max="539" width="19.42578125" style="112" customWidth="1"/>
    <col min="540" max="540" width="40" style="112" customWidth="1"/>
    <col min="541" max="541" width="14" style="112" customWidth="1"/>
    <col min="542" max="542" width="14.85546875" style="112" customWidth="1"/>
    <col min="543" max="543" width="30" style="112" customWidth="1"/>
    <col min="544" max="791" width="9.140625" style="112"/>
    <col min="792" max="792" width="19.140625" style="112" customWidth="1"/>
    <col min="793" max="793" width="17.7109375" style="112" customWidth="1"/>
    <col min="794" max="794" width="20" style="112" customWidth="1"/>
    <col min="795" max="795" width="19.42578125" style="112" customWidth="1"/>
    <col min="796" max="796" width="40" style="112" customWidth="1"/>
    <col min="797" max="797" width="14" style="112" customWidth="1"/>
    <col min="798" max="798" width="14.85546875" style="112" customWidth="1"/>
    <col min="799" max="799" width="30" style="112" customWidth="1"/>
    <col min="800" max="1047" width="9.140625" style="112"/>
    <col min="1048" max="1048" width="19.140625" style="112" customWidth="1"/>
    <col min="1049" max="1049" width="17.7109375" style="112" customWidth="1"/>
    <col min="1050" max="1050" width="20" style="112" customWidth="1"/>
    <col min="1051" max="1051" width="19.42578125" style="112" customWidth="1"/>
    <col min="1052" max="1052" width="40" style="112" customWidth="1"/>
    <col min="1053" max="1053" width="14" style="112" customWidth="1"/>
    <col min="1054" max="1054" width="14.85546875" style="112" customWidth="1"/>
    <col min="1055" max="1055" width="30" style="112" customWidth="1"/>
    <col min="1056" max="1303" width="9.140625" style="112"/>
    <col min="1304" max="1304" width="19.140625" style="112" customWidth="1"/>
    <col min="1305" max="1305" width="17.7109375" style="112" customWidth="1"/>
    <col min="1306" max="1306" width="20" style="112" customWidth="1"/>
    <col min="1307" max="1307" width="19.42578125" style="112" customWidth="1"/>
    <col min="1308" max="1308" width="40" style="112" customWidth="1"/>
    <col min="1309" max="1309" width="14" style="112" customWidth="1"/>
    <col min="1310" max="1310" width="14.85546875" style="112" customWidth="1"/>
    <col min="1311" max="1311" width="30" style="112" customWidth="1"/>
    <col min="1312" max="1559" width="9.140625" style="112"/>
    <col min="1560" max="1560" width="19.140625" style="112" customWidth="1"/>
    <col min="1561" max="1561" width="17.7109375" style="112" customWidth="1"/>
    <col min="1562" max="1562" width="20" style="112" customWidth="1"/>
    <col min="1563" max="1563" width="19.42578125" style="112" customWidth="1"/>
    <col min="1564" max="1564" width="40" style="112" customWidth="1"/>
    <col min="1565" max="1565" width="14" style="112" customWidth="1"/>
    <col min="1566" max="1566" width="14.85546875" style="112" customWidth="1"/>
    <col min="1567" max="1567" width="30" style="112" customWidth="1"/>
    <col min="1568" max="1815" width="9.140625" style="112"/>
    <col min="1816" max="1816" width="19.140625" style="112" customWidth="1"/>
    <col min="1817" max="1817" width="17.7109375" style="112" customWidth="1"/>
    <col min="1818" max="1818" width="20" style="112" customWidth="1"/>
    <col min="1819" max="1819" width="19.42578125" style="112" customWidth="1"/>
    <col min="1820" max="1820" width="40" style="112" customWidth="1"/>
    <col min="1821" max="1821" width="14" style="112" customWidth="1"/>
    <col min="1822" max="1822" width="14.85546875" style="112" customWidth="1"/>
    <col min="1823" max="1823" width="30" style="112" customWidth="1"/>
    <col min="1824" max="2071" width="9.140625" style="112"/>
    <col min="2072" max="2072" width="19.140625" style="112" customWidth="1"/>
    <col min="2073" max="2073" width="17.7109375" style="112" customWidth="1"/>
    <col min="2074" max="2074" width="20" style="112" customWidth="1"/>
    <col min="2075" max="2075" width="19.42578125" style="112" customWidth="1"/>
    <col min="2076" max="2076" width="40" style="112" customWidth="1"/>
    <col min="2077" max="2077" width="14" style="112" customWidth="1"/>
    <col min="2078" max="2078" width="14.85546875" style="112" customWidth="1"/>
    <col min="2079" max="2079" width="30" style="112" customWidth="1"/>
    <col min="2080" max="2327" width="9.140625" style="112"/>
    <col min="2328" max="2328" width="19.140625" style="112" customWidth="1"/>
    <col min="2329" max="2329" width="17.7109375" style="112" customWidth="1"/>
    <col min="2330" max="2330" width="20" style="112" customWidth="1"/>
    <col min="2331" max="2331" width="19.42578125" style="112" customWidth="1"/>
    <col min="2332" max="2332" width="40" style="112" customWidth="1"/>
    <col min="2333" max="2333" width="14" style="112" customWidth="1"/>
    <col min="2334" max="2334" width="14.85546875" style="112" customWidth="1"/>
    <col min="2335" max="2335" width="30" style="112" customWidth="1"/>
    <col min="2336" max="2583" width="9.140625" style="112"/>
    <col min="2584" max="2584" width="19.140625" style="112" customWidth="1"/>
    <col min="2585" max="2585" width="17.7109375" style="112" customWidth="1"/>
    <col min="2586" max="2586" width="20" style="112" customWidth="1"/>
    <col min="2587" max="2587" width="19.42578125" style="112" customWidth="1"/>
    <col min="2588" max="2588" width="40" style="112" customWidth="1"/>
    <col min="2589" max="2589" width="14" style="112" customWidth="1"/>
    <col min="2590" max="2590" width="14.85546875" style="112" customWidth="1"/>
    <col min="2591" max="2591" width="30" style="112" customWidth="1"/>
    <col min="2592" max="2839" width="9.140625" style="112"/>
    <col min="2840" max="2840" width="19.140625" style="112" customWidth="1"/>
    <col min="2841" max="2841" width="17.7109375" style="112" customWidth="1"/>
    <col min="2842" max="2842" width="20" style="112" customWidth="1"/>
    <col min="2843" max="2843" width="19.42578125" style="112" customWidth="1"/>
    <col min="2844" max="2844" width="40" style="112" customWidth="1"/>
    <col min="2845" max="2845" width="14" style="112" customWidth="1"/>
    <col min="2846" max="2846" width="14.85546875" style="112" customWidth="1"/>
    <col min="2847" max="2847" width="30" style="112" customWidth="1"/>
    <col min="2848" max="3095" width="9.140625" style="112"/>
    <col min="3096" max="3096" width="19.140625" style="112" customWidth="1"/>
    <col min="3097" max="3097" width="17.7109375" style="112" customWidth="1"/>
    <col min="3098" max="3098" width="20" style="112" customWidth="1"/>
    <col min="3099" max="3099" width="19.42578125" style="112" customWidth="1"/>
    <col min="3100" max="3100" width="40" style="112" customWidth="1"/>
    <col min="3101" max="3101" width="14" style="112" customWidth="1"/>
    <col min="3102" max="3102" width="14.85546875" style="112" customWidth="1"/>
    <col min="3103" max="3103" width="30" style="112" customWidth="1"/>
    <col min="3104" max="3351" width="9.140625" style="112"/>
    <col min="3352" max="3352" width="19.140625" style="112" customWidth="1"/>
    <col min="3353" max="3353" width="17.7109375" style="112" customWidth="1"/>
    <col min="3354" max="3354" width="20" style="112" customWidth="1"/>
    <col min="3355" max="3355" width="19.42578125" style="112" customWidth="1"/>
    <col min="3356" max="3356" width="40" style="112" customWidth="1"/>
    <col min="3357" max="3357" width="14" style="112" customWidth="1"/>
    <col min="3358" max="3358" width="14.85546875" style="112" customWidth="1"/>
    <col min="3359" max="3359" width="30" style="112" customWidth="1"/>
    <col min="3360" max="3607" width="9.140625" style="112"/>
    <col min="3608" max="3608" width="19.140625" style="112" customWidth="1"/>
    <col min="3609" max="3609" width="17.7109375" style="112" customWidth="1"/>
    <col min="3610" max="3610" width="20" style="112" customWidth="1"/>
    <col min="3611" max="3611" width="19.42578125" style="112" customWidth="1"/>
    <col min="3612" max="3612" width="40" style="112" customWidth="1"/>
    <col min="3613" max="3613" width="14" style="112" customWidth="1"/>
    <col min="3614" max="3614" width="14.85546875" style="112" customWidth="1"/>
    <col min="3615" max="3615" width="30" style="112" customWidth="1"/>
    <col min="3616" max="3863" width="9.140625" style="112"/>
    <col min="3864" max="3864" width="19.140625" style="112" customWidth="1"/>
    <col min="3865" max="3865" width="17.7109375" style="112" customWidth="1"/>
    <col min="3866" max="3866" width="20" style="112" customWidth="1"/>
    <col min="3867" max="3867" width="19.42578125" style="112" customWidth="1"/>
    <col min="3868" max="3868" width="40" style="112" customWidth="1"/>
    <col min="3869" max="3869" width="14" style="112" customWidth="1"/>
    <col min="3870" max="3870" width="14.85546875" style="112" customWidth="1"/>
    <col min="3871" max="3871" width="30" style="112" customWidth="1"/>
    <col min="3872" max="4119" width="9.140625" style="112"/>
    <col min="4120" max="4120" width="19.140625" style="112" customWidth="1"/>
    <col min="4121" max="4121" width="17.7109375" style="112" customWidth="1"/>
    <col min="4122" max="4122" width="20" style="112" customWidth="1"/>
    <col min="4123" max="4123" width="19.42578125" style="112" customWidth="1"/>
    <col min="4124" max="4124" width="40" style="112" customWidth="1"/>
    <col min="4125" max="4125" width="14" style="112" customWidth="1"/>
    <col min="4126" max="4126" width="14.85546875" style="112" customWidth="1"/>
    <col min="4127" max="4127" width="30" style="112" customWidth="1"/>
    <col min="4128" max="4375" width="9.140625" style="112"/>
    <col min="4376" max="4376" width="19.140625" style="112" customWidth="1"/>
    <col min="4377" max="4377" width="17.7109375" style="112" customWidth="1"/>
    <col min="4378" max="4378" width="20" style="112" customWidth="1"/>
    <col min="4379" max="4379" width="19.42578125" style="112" customWidth="1"/>
    <col min="4380" max="4380" width="40" style="112" customWidth="1"/>
    <col min="4381" max="4381" width="14" style="112" customWidth="1"/>
    <col min="4382" max="4382" width="14.85546875" style="112" customWidth="1"/>
    <col min="4383" max="4383" width="30" style="112" customWidth="1"/>
    <col min="4384" max="4631" width="9.140625" style="112"/>
    <col min="4632" max="4632" width="19.140625" style="112" customWidth="1"/>
    <col min="4633" max="4633" width="17.7109375" style="112" customWidth="1"/>
    <col min="4634" max="4634" width="20" style="112" customWidth="1"/>
    <col min="4635" max="4635" width="19.42578125" style="112" customWidth="1"/>
    <col min="4636" max="4636" width="40" style="112" customWidth="1"/>
    <col min="4637" max="4637" width="14" style="112" customWidth="1"/>
    <col min="4638" max="4638" width="14.85546875" style="112" customWidth="1"/>
    <col min="4639" max="4639" width="30" style="112" customWidth="1"/>
    <col min="4640" max="4887" width="9.140625" style="112"/>
    <col min="4888" max="4888" width="19.140625" style="112" customWidth="1"/>
    <col min="4889" max="4889" width="17.7109375" style="112" customWidth="1"/>
    <col min="4890" max="4890" width="20" style="112" customWidth="1"/>
    <col min="4891" max="4891" width="19.42578125" style="112" customWidth="1"/>
    <col min="4892" max="4892" width="40" style="112" customWidth="1"/>
    <col min="4893" max="4893" width="14" style="112" customWidth="1"/>
    <col min="4894" max="4894" width="14.85546875" style="112" customWidth="1"/>
    <col min="4895" max="4895" width="30" style="112" customWidth="1"/>
    <col min="4896" max="5143" width="9.140625" style="112"/>
    <col min="5144" max="5144" width="19.140625" style="112" customWidth="1"/>
    <col min="5145" max="5145" width="17.7109375" style="112" customWidth="1"/>
    <col min="5146" max="5146" width="20" style="112" customWidth="1"/>
    <col min="5147" max="5147" width="19.42578125" style="112" customWidth="1"/>
    <col min="5148" max="5148" width="40" style="112" customWidth="1"/>
    <col min="5149" max="5149" width="14" style="112" customWidth="1"/>
    <col min="5150" max="5150" width="14.85546875" style="112" customWidth="1"/>
    <col min="5151" max="5151" width="30" style="112" customWidth="1"/>
    <col min="5152" max="5399" width="9.140625" style="112"/>
    <col min="5400" max="5400" width="19.140625" style="112" customWidth="1"/>
    <col min="5401" max="5401" width="17.7109375" style="112" customWidth="1"/>
    <col min="5402" max="5402" width="20" style="112" customWidth="1"/>
    <col min="5403" max="5403" width="19.42578125" style="112" customWidth="1"/>
    <col min="5404" max="5404" width="40" style="112" customWidth="1"/>
    <col min="5405" max="5405" width="14" style="112" customWidth="1"/>
    <col min="5406" max="5406" width="14.85546875" style="112" customWidth="1"/>
    <col min="5407" max="5407" width="30" style="112" customWidth="1"/>
    <col min="5408" max="5655" width="9.140625" style="112"/>
    <col min="5656" max="5656" width="19.140625" style="112" customWidth="1"/>
    <col min="5657" max="5657" width="17.7109375" style="112" customWidth="1"/>
    <col min="5658" max="5658" width="20" style="112" customWidth="1"/>
    <col min="5659" max="5659" width="19.42578125" style="112" customWidth="1"/>
    <col min="5660" max="5660" width="40" style="112" customWidth="1"/>
    <col min="5661" max="5661" width="14" style="112" customWidth="1"/>
    <col min="5662" max="5662" width="14.85546875" style="112" customWidth="1"/>
    <col min="5663" max="5663" width="30" style="112" customWidth="1"/>
    <col min="5664" max="5911" width="9.140625" style="112"/>
    <col min="5912" max="5912" width="19.140625" style="112" customWidth="1"/>
    <col min="5913" max="5913" width="17.7109375" style="112" customWidth="1"/>
    <col min="5914" max="5914" width="20" style="112" customWidth="1"/>
    <col min="5915" max="5915" width="19.42578125" style="112" customWidth="1"/>
    <col min="5916" max="5916" width="40" style="112" customWidth="1"/>
    <col min="5917" max="5917" width="14" style="112" customWidth="1"/>
    <col min="5918" max="5918" width="14.85546875" style="112" customWidth="1"/>
    <col min="5919" max="5919" width="30" style="112" customWidth="1"/>
    <col min="5920" max="6167" width="9.140625" style="112"/>
    <col min="6168" max="6168" width="19.140625" style="112" customWidth="1"/>
    <col min="6169" max="6169" width="17.7109375" style="112" customWidth="1"/>
    <col min="6170" max="6170" width="20" style="112" customWidth="1"/>
    <col min="6171" max="6171" width="19.42578125" style="112" customWidth="1"/>
    <col min="6172" max="6172" width="40" style="112" customWidth="1"/>
    <col min="6173" max="6173" width="14" style="112" customWidth="1"/>
    <col min="6174" max="6174" width="14.85546875" style="112" customWidth="1"/>
    <col min="6175" max="6175" width="30" style="112" customWidth="1"/>
    <col min="6176" max="6423" width="9.140625" style="112"/>
    <col min="6424" max="6424" width="19.140625" style="112" customWidth="1"/>
    <col min="6425" max="6425" width="17.7109375" style="112" customWidth="1"/>
    <col min="6426" max="6426" width="20" style="112" customWidth="1"/>
    <col min="6427" max="6427" width="19.42578125" style="112" customWidth="1"/>
    <col min="6428" max="6428" width="40" style="112" customWidth="1"/>
    <col min="6429" max="6429" width="14" style="112" customWidth="1"/>
    <col min="6430" max="6430" width="14.85546875" style="112" customWidth="1"/>
    <col min="6431" max="6431" width="30" style="112" customWidth="1"/>
    <col min="6432" max="6679" width="9.140625" style="112"/>
    <col min="6680" max="6680" width="19.140625" style="112" customWidth="1"/>
    <col min="6681" max="6681" width="17.7109375" style="112" customWidth="1"/>
    <col min="6682" max="6682" width="20" style="112" customWidth="1"/>
    <col min="6683" max="6683" width="19.42578125" style="112" customWidth="1"/>
    <col min="6684" max="6684" width="40" style="112" customWidth="1"/>
    <col min="6685" max="6685" width="14" style="112" customWidth="1"/>
    <col min="6686" max="6686" width="14.85546875" style="112" customWidth="1"/>
    <col min="6687" max="6687" width="30" style="112" customWidth="1"/>
    <col min="6688" max="6935" width="9.140625" style="112"/>
    <col min="6936" max="6936" width="19.140625" style="112" customWidth="1"/>
    <col min="6937" max="6937" width="17.7109375" style="112" customWidth="1"/>
    <col min="6938" max="6938" width="20" style="112" customWidth="1"/>
    <col min="6939" max="6939" width="19.42578125" style="112" customWidth="1"/>
    <col min="6940" max="6940" width="40" style="112" customWidth="1"/>
    <col min="6941" max="6941" width="14" style="112" customWidth="1"/>
    <col min="6942" max="6942" width="14.85546875" style="112" customWidth="1"/>
    <col min="6943" max="6943" width="30" style="112" customWidth="1"/>
    <col min="6944" max="7191" width="9.140625" style="112"/>
    <col min="7192" max="7192" width="19.140625" style="112" customWidth="1"/>
    <col min="7193" max="7193" width="17.7109375" style="112" customWidth="1"/>
    <col min="7194" max="7194" width="20" style="112" customWidth="1"/>
    <col min="7195" max="7195" width="19.42578125" style="112" customWidth="1"/>
    <col min="7196" max="7196" width="40" style="112" customWidth="1"/>
    <col min="7197" max="7197" width="14" style="112" customWidth="1"/>
    <col min="7198" max="7198" width="14.85546875" style="112" customWidth="1"/>
    <col min="7199" max="7199" width="30" style="112" customWidth="1"/>
    <col min="7200" max="7447" width="9.140625" style="112"/>
    <col min="7448" max="7448" width="19.140625" style="112" customWidth="1"/>
    <col min="7449" max="7449" width="17.7109375" style="112" customWidth="1"/>
    <col min="7450" max="7450" width="20" style="112" customWidth="1"/>
    <col min="7451" max="7451" width="19.42578125" style="112" customWidth="1"/>
    <col min="7452" max="7452" width="40" style="112" customWidth="1"/>
    <col min="7453" max="7453" width="14" style="112" customWidth="1"/>
    <col min="7454" max="7454" width="14.85546875" style="112" customWidth="1"/>
    <col min="7455" max="7455" width="30" style="112" customWidth="1"/>
    <col min="7456" max="7703" width="9.140625" style="112"/>
    <col min="7704" max="7704" width="19.140625" style="112" customWidth="1"/>
    <col min="7705" max="7705" width="17.7109375" style="112" customWidth="1"/>
    <col min="7706" max="7706" width="20" style="112" customWidth="1"/>
    <col min="7707" max="7707" width="19.42578125" style="112" customWidth="1"/>
    <col min="7708" max="7708" width="40" style="112" customWidth="1"/>
    <col min="7709" max="7709" width="14" style="112" customWidth="1"/>
    <col min="7710" max="7710" width="14.85546875" style="112" customWidth="1"/>
    <col min="7711" max="7711" width="30" style="112" customWidth="1"/>
    <col min="7712" max="7959" width="9.140625" style="112"/>
    <col min="7960" max="7960" width="19.140625" style="112" customWidth="1"/>
    <col min="7961" max="7961" width="17.7109375" style="112" customWidth="1"/>
    <col min="7962" max="7962" width="20" style="112" customWidth="1"/>
    <col min="7963" max="7963" width="19.42578125" style="112" customWidth="1"/>
    <col min="7964" max="7964" width="40" style="112" customWidth="1"/>
    <col min="7965" max="7965" width="14" style="112" customWidth="1"/>
    <col min="7966" max="7966" width="14.85546875" style="112" customWidth="1"/>
    <col min="7967" max="7967" width="30" style="112" customWidth="1"/>
    <col min="7968" max="8215" width="9.140625" style="112"/>
    <col min="8216" max="8216" width="19.140625" style="112" customWidth="1"/>
    <col min="8217" max="8217" width="17.7109375" style="112" customWidth="1"/>
    <col min="8218" max="8218" width="20" style="112" customWidth="1"/>
    <col min="8219" max="8219" width="19.42578125" style="112" customWidth="1"/>
    <col min="8220" max="8220" width="40" style="112" customWidth="1"/>
    <col min="8221" max="8221" width="14" style="112" customWidth="1"/>
    <col min="8222" max="8222" width="14.85546875" style="112" customWidth="1"/>
    <col min="8223" max="8223" width="30" style="112" customWidth="1"/>
    <col min="8224" max="8471" width="9.140625" style="112"/>
    <col min="8472" max="8472" width="19.140625" style="112" customWidth="1"/>
    <col min="8473" max="8473" width="17.7109375" style="112" customWidth="1"/>
    <col min="8474" max="8474" width="20" style="112" customWidth="1"/>
    <col min="8475" max="8475" width="19.42578125" style="112" customWidth="1"/>
    <col min="8476" max="8476" width="40" style="112" customWidth="1"/>
    <col min="8477" max="8477" width="14" style="112" customWidth="1"/>
    <col min="8478" max="8478" width="14.85546875" style="112" customWidth="1"/>
    <col min="8479" max="8479" width="30" style="112" customWidth="1"/>
    <col min="8480" max="8727" width="9.140625" style="112"/>
    <col min="8728" max="8728" width="19.140625" style="112" customWidth="1"/>
    <col min="8729" max="8729" width="17.7109375" style="112" customWidth="1"/>
    <col min="8730" max="8730" width="20" style="112" customWidth="1"/>
    <col min="8731" max="8731" width="19.42578125" style="112" customWidth="1"/>
    <col min="8732" max="8732" width="40" style="112" customWidth="1"/>
    <col min="8733" max="8733" width="14" style="112" customWidth="1"/>
    <col min="8734" max="8734" width="14.85546875" style="112" customWidth="1"/>
    <col min="8735" max="8735" width="30" style="112" customWidth="1"/>
    <col min="8736" max="8983" width="9.140625" style="112"/>
    <col min="8984" max="8984" width="19.140625" style="112" customWidth="1"/>
    <col min="8985" max="8985" width="17.7109375" style="112" customWidth="1"/>
    <col min="8986" max="8986" width="20" style="112" customWidth="1"/>
    <col min="8987" max="8987" width="19.42578125" style="112" customWidth="1"/>
    <col min="8988" max="8988" width="40" style="112" customWidth="1"/>
    <col min="8989" max="8989" width="14" style="112" customWidth="1"/>
    <col min="8990" max="8990" width="14.85546875" style="112" customWidth="1"/>
    <col min="8991" max="8991" width="30" style="112" customWidth="1"/>
    <col min="8992" max="9239" width="9.140625" style="112"/>
    <col min="9240" max="9240" width="19.140625" style="112" customWidth="1"/>
    <col min="9241" max="9241" width="17.7109375" style="112" customWidth="1"/>
    <col min="9242" max="9242" width="20" style="112" customWidth="1"/>
    <col min="9243" max="9243" width="19.42578125" style="112" customWidth="1"/>
    <col min="9244" max="9244" width="40" style="112" customWidth="1"/>
    <col min="9245" max="9245" width="14" style="112" customWidth="1"/>
    <col min="9246" max="9246" width="14.85546875" style="112" customWidth="1"/>
    <col min="9247" max="9247" width="30" style="112" customWidth="1"/>
    <col min="9248" max="9495" width="9.140625" style="112"/>
    <col min="9496" max="9496" width="19.140625" style="112" customWidth="1"/>
    <col min="9497" max="9497" width="17.7109375" style="112" customWidth="1"/>
    <col min="9498" max="9498" width="20" style="112" customWidth="1"/>
    <col min="9499" max="9499" width="19.42578125" style="112" customWidth="1"/>
    <col min="9500" max="9500" width="40" style="112" customWidth="1"/>
    <col min="9501" max="9501" width="14" style="112" customWidth="1"/>
    <col min="9502" max="9502" width="14.85546875" style="112" customWidth="1"/>
    <col min="9503" max="9503" width="30" style="112" customWidth="1"/>
    <col min="9504" max="9751" width="9.140625" style="112"/>
    <col min="9752" max="9752" width="19.140625" style="112" customWidth="1"/>
    <col min="9753" max="9753" width="17.7109375" style="112" customWidth="1"/>
    <col min="9754" max="9754" width="20" style="112" customWidth="1"/>
    <col min="9755" max="9755" width="19.42578125" style="112" customWidth="1"/>
    <col min="9756" max="9756" width="40" style="112" customWidth="1"/>
    <col min="9757" max="9757" width="14" style="112" customWidth="1"/>
    <col min="9758" max="9758" width="14.85546875" style="112" customWidth="1"/>
    <col min="9759" max="9759" width="30" style="112" customWidth="1"/>
    <col min="9760" max="10007" width="9.140625" style="112"/>
    <col min="10008" max="10008" width="19.140625" style="112" customWidth="1"/>
    <col min="10009" max="10009" width="17.7109375" style="112" customWidth="1"/>
    <col min="10010" max="10010" width="20" style="112" customWidth="1"/>
    <col min="10011" max="10011" width="19.42578125" style="112" customWidth="1"/>
    <col min="10012" max="10012" width="40" style="112" customWidth="1"/>
    <col min="10013" max="10013" width="14" style="112" customWidth="1"/>
    <col min="10014" max="10014" width="14.85546875" style="112" customWidth="1"/>
    <col min="10015" max="10015" width="30" style="112" customWidth="1"/>
    <col min="10016" max="10263" width="9.140625" style="112"/>
    <col min="10264" max="10264" width="19.140625" style="112" customWidth="1"/>
    <col min="10265" max="10265" width="17.7109375" style="112" customWidth="1"/>
    <col min="10266" max="10266" width="20" style="112" customWidth="1"/>
    <col min="10267" max="10267" width="19.42578125" style="112" customWidth="1"/>
    <col min="10268" max="10268" width="40" style="112" customWidth="1"/>
    <col min="10269" max="10269" width="14" style="112" customWidth="1"/>
    <col min="10270" max="10270" width="14.85546875" style="112" customWidth="1"/>
    <col min="10271" max="10271" width="30" style="112" customWidth="1"/>
    <col min="10272" max="10519" width="9.140625" style="112"/>
    <col min="10520" max="10520" width="19.140625" style="112" customWidth="1"/>
    <col min="10521" max="10521" width="17.7109375" style="112" customWidth="1"/>
    <col min="10522" max="10522" width="20" style="112" customWidth="1"/>
    <col min="10523" max="10523" width="19.42578125" style="112" customWidth="1"/>
    <col min="10524" max="10524" width="40" style="112" customWidth="1"/>
    <col min="10525" max="10525" width="14" style="112" customWidth="1"/>
    <col min="10526" max="10526" width="14.85546875" style="112" customWidth="1"/>
    <col min="10527" max="10527" width="30" style="112" customWidth="1"/>
    <col min="10528" max="10775" width="9.140625" style="112"/>
    <col min="10776" max="10776" width="19.140625" style="112" customWidth="1"/>
    <col min="10777" max="10777" width="17.7109375" style="112" customWidth="1"/>
    <col min="10778" max="10778" width="20" style="112" customWidth="1"/>
    <col min="10779" max="10779" width="19.42578125" style="112" customWidth="1"/>
    <col min="10780" max="10780" width="40" style="112" customWidth="1"/>
    <col min="10781" max="10781" width="14" style="112" customWidth="1"/>
    <col min="10782" max="10782" width="14.85546875" style="112" customWidth="1"/>
    <col min="10783" max="10783" width="30" style="112" customWidth="1"/>
    <col min="10784" max="11031" width="9.140625" style="112"/>
    <col min="11032" max="11032" width="19.140625" style="112" customWidth="1"/>
    <col min="11033" max="11033" width="17.7109375" style="112" customWidth="1"/>
    <col min="11034" max="11034" width="20" style="112" customWidth="1"/>
    <col min="11035" max="11035" width="19.42578125" style="112" customWidth="1"/>
    <col min="11036" max="11036" width="40" style="112" customWidth="1"/>
    <col min="11037" max="11037" width="14" style="112" customWidth="1"/>
    <col min="11038" max="11038" width="14.85546875" style="112" customWidth="1"/>
    <col min="11039" max="11039" width="30" style="112" customWidth="1"/>
    <col min="11040" max="11287" width="9.140625" style="112"/>
    <col min="11288" max="11288" width="19.140625" style="112" customWidth="1"/>
    <col min="11289" max="11289" width="17.7109375" style="112" customWidth="1"/>
    <col min="11290" max="11290" width="20" style="112" customWidth="1"/>
    <col min="11291" max="11291" width="19.42578125" style="112" customWidth="1"/>
    <col min="11292" max="11292" width="40" style="112" customWidth="1"/>
    <col min="11293" max="11293" width="14" style="112" customWidth="1"/>
    <col min="11294" max="11294" width="14.85546875" style="112" customWidth="1"/>
    <col min="11295" max="11295" width="30" style="112" customWidth="1"/>
    <col min="11296" max="11543" width="9.140625" style="112"/>
    <col min="11544" max="11544" width="19.140625" style="112" customWidth="1"/>
    <col min="11545" max="11545" width="17.7109375" style="112" customWidth="1"/>
    <col min="11546" max="11546" width="20" style="112" customWidth="1"/>
    <col min="11547" max="11547" width="19.42578125" style="112" customWidth="1"/>
    <col min="11548" max="11548" width="40" style="112" customWidth="1"/>
    <col min="11549" max="11549" width="14" style="112" customWidth="1"/>
    <col min="11550" max="11550" width="14.85546875" style="112" customWidth="1"/>
    <col min="11551" max="11551" width="30" style="112" customWidth="1"/>
    <col min="11552" max="11799" width="9.140625" style="112"/>
    <col min="11800" max="11800" width="19.140625" style="112" customWidth="1"/>
    <col min="11801" max="11801" width="17.7109375" style="112" customWidth="1"/>
    <col min="11802" max="11802" width="20" style="112" customWidth="1"/>
    <col min="11803" max="11803" width="19.42578125" style="112" customWidth="1"/>
    <col min="11804" max="11804" width="40" style="112" customWidth="1"/>
    <col min="11805" max="11805" width="14" style="112" customWidth="1"/>
    <col min="11806" max="11806" width="14.85546875" style="112" customWidth="1"/>
    <col min="11807" max="11807" width="30" style="112" customWidth="1"/>
    <col min="11808" max="12055" width="9.140625" style="112"/>
    <col min="12056" max="12056" width="19.140625" style="112" customWidth="1"/>
    <col min="12057" max="12057" width="17.7109375" style="112" customWidth="1"/>
    <col min="12058" max="12058" width="20" style="112" customWidth="1"/>
    <col min="12059" max="12059" width="19.42578125" style="112" customWidth="1"/>
    <col min="12060" max="12060" width="40" style="112" customWidth="1"/>
    <col min="12061" max="12061" width="14" style="112" customWidth="1"/>
    <col min="12062" max="12062" width="14.85546875" style="112" customWidth="1"/>
    <col min="12063" max="12063" width="30" style="112" customWidth="1"/>
    <col min="12064" max="12311" width="9.140625" style="112"/>
    <col min="12312" max="12312" width="19.140625" style="112" customWidth="1"/>
    <col min="12313" max="12313" width="17.7109375" style="112" customWidth="1"/>
    <col min="12314" max="12314" width="20" style="112" customWidth="1"/>
    <col min="12315" max="12315" width="19.42578125" style="112" customWidth="1"/>
    <col min="12316" max="12316" width="40" style="112" customWidth="1"/>
    <col min="12317" max="12317" width="14" style="112" customWidth="1"/>
    <col min="12318" max="12318" width="14.85546875" style="112" customWidth="1"/>
    <col min="12319" max="12319" width="30" style="112" customWidth="1"/>
    <col min="12320" max="12567" width="9.140625" style="112"/>
    <col min="12568" max="12568" width="19.140625" style="112" customWidth="1"/>
    <col min="12569" max="12569" width="17.7109375" style="112" customWidth="1"/>
    <col min="12570" max="12570" width="20" style="112" customWidth="1"/>
    <col min="12571" max="12571" width="19.42578125" style="112" customWidth="1"/>
    <col min="12572" max="12572" width="40" style="112" customWidth="1"/>
    <col min="12573" max="12573" width="14" style="112" customWidth="1"/>
    <col min="12574" max="12574" width="14.85546875" style="112" customWidth="1"/>
    <col min="12575" max="12575" width="30" style="112" customWidth="1"/>
    <col min="12576" max="12823" width="9.140625" style="112"/>
    <col min="12824" max="12824" width="19.140625" style="112" customWidth="1"/>
    <col min="12825" max="12825" width="17.7109375" style="112" customWidth="1"/>
    <col min="12826" max="12826" width="20" style="112" customWidth="1"/>
    <col min="12827" max="12827" width="19.42578125" style="112" customWidth="1"/>
    <col min="12828" max="12828" width="40" style="112" customWidth="1"/>
    <col min="12829" max="12829" width="14" style="112" customWidth="1"/>
    <col min="12830" max="12830" width="14.85546875" style="112" customWidth="1"/>
    <col min="12831" max="12831" width="30" style="112" customWidth="1"/>
    <col min="12832" max="13079" width="9.140625" style="112"/>
    <col min="13080" max="13080" width="19.140625" style="112" customWidth="1"/>
    <col min="13081" max="13081" width="17.7109375" style="112" customWidth="1"/>
    <col min="13082" max="13082" width="20" style="112" customWidth="1"/>
    <col min="13083" max="13083" width="19.42578125" style="112" customWidth="1"/>
    <col min="13084" max="13084" width="40" style="112" customWidth="1"/>
    <col min="13085" max="13085" width="14" style="112" customWidth="1"/>
    <col min="13086" max="13086" width="14.85546875" style="112" customWidth="1"/>
    <col min="13087" max="13087" width="30" style="112" customWidth="1"/>
    <col min="13088" max="13335" width="9.140625" style="112"/>
    <col min="13336" max="13336" width="19.140625" style="112" customWidth="1"/>
    <col min="13337" max="13337" width="17.7109375" style="112" customWidth="1"/>
    <col min="13338" max="13338" width="20" style="112" customWidth="1"/>
    <col min="13339" max="13339" width="19.42578125" style="112" customWidth="1"/>
    <col min="13340" max="13340" width="40" style="112" customWidth="1"/>
    <col min="13341" max="13341" width="14" style="112" customWidth="1"/>
    <col min="13342" max="13342" width="14.85546875" style="112" customWidth="1"/>
    <col min="13343" max="13343" width="30" style="112" customWidth="1"/>
    <col min="13344" max="13591" width="9.140625" style="112"/>
    <col min="13592" max="13592" width="19.140625" style="112" customWidth="1"/>
    <col min="13593" max="13593" width="17.7109375" style="112" customWidth="1"/>
    <col min="13594" max="13594" width="20" style="112" customWidth="1"/>
    <col min="13595" max="13595" width="19.42578125" style="112" customWidth="1"/>
    <col min="13596" max="13596" width="40" style="112" customWidth="1"/>
    <col min="13597" max="13597" width="14" style="112" customWidth="1"/>
    <col min="13598" max="13598" width="14.85546875" style="112" customWidth="1"/>
    <col min="13599" max="13599" width="30" style="112" customWidth="1"/>
    <col min="13600" max="13847" width="9.140625" style="112"/>
    <col min="13848" max="13848" width="19.140625" style="112" customWidth="1"/>
    <col min="13849" max="13849" width="17.7109375" style="112" customWidth="1"/>
    <col min="13850" max="13850" width="20" style="112" customWidth="1"/>
    <col min="13851" max="13851" width="19.42578125" style="112" customWidth="1"/>
    <col min="13852" max="13852" width="40" style="112" customWidth="1"/>
    <col min="13853" max="13853" width="14" style="112" customWidth="1"/>
    <col min="13854" max="13854" width="14.85546875" style="112" customWidth="1"/>
    <col min="13855" max="13855" width="30" style="112" customWidth="1"/>
    <col min="13856" max="14103" width="9.140625" style="112"/>
    <col min="14104" max="14104" width="19.140625" style="112" customWidth="1"/>
    <col min="14105" max="14105" width="17.7109375" style="112" customWidth="1"/>
    <col min="14106" max="14106" width="20" style="112" customWidth="1"/>
    <col min="14107" max="14107" width="19.42578125" style="112" customWidth="1"/>
    <col min="14108" max="14108" width="40" style="112" customWidth="1"/>
    <col min="14109" max="14109" width="14" style="112" customWidth="1"/>
    <col min="14110" max="14110" width="14.85546875" style="112" customWidth="1"/>
    <col min="14111" max="14111" width="30" style="112" customWidth="1"/>
    <col min="14112" max="14359" width="9.140625" style="112"/>
    <col min="14360" max="14360" width="19.140625" style="112" customWidth="1"/>
    <col min="14361" max="14361" width="17.7109375" style="112" customWidth="1"/>
    <col min="14362" max="14362" width="20" style="112" customWidth="1"/>
    <col min="14363" max="14363" width="19.42578125" style="112" customWidth="1"/>
    <col min="14364" max="14364" width="40" style="112" customWidth="1"/>
    <col min="14365" max="14365" width="14" style="112" customWidth="1"/>
    <col min="14366" max="14366" width="14.85546875" style="112" customWidth="1"/>
    <col min="14367" max="14367" width="30" style="112" customWidth="1"/>
    <col min="14368" max="14615" width="9.140625" style="112"/>
    <col min="14616" max="14616" width="19.140625" style="112" customWidth="1"/>
    <col min="14617" max="14617" width="17.7109375" style="112" customWidth="1"/>
    <col min="14618" max="14618" width="20" style="112" customWidth="1"/>
    <col min="14619" max="14619" width="19.42578125" style="112" customWidth="1"/>
    <col min="14620" max="14620" width="40" style="112" customWidth="1"/>
    <col min="14621" max="14621" width="14" style="112" customWidth="1"/>
    <col min="14622" max="14622" width="14.85546875" style="112" customWidth="1"/>
    <col min="14623" max="14623" width="30" style="112" customWidth="1"/>
    <col min="14624" max="14871" width="9.140625" style="112"/>
    <col min="14872" max="14872" width="19.140625" style="112" customWidth="1"/>
    <col min="14873" max="14873" width="17.7109375" style="112" customWidth="1"/>
    <col min="14874" max="14874" width="20" style="112" customWidth="1"/>
    <col min="14875" max="14875" width="19.42578125" style="112" customWidth="1"/>
    <col min="14876" max="14876" width="40" style="112" customWidth="1"/>
    <col min="14877" max="14877" width="14" style="112" customWidth="1"/>
    <col min="14878" max="14878" width="14.85546875" style="112" customWidth="1"/>
    <col min="14879" max="14879" width="30" style="112" customWidth="1"/>
    <col min="14880" max="15127" width="9.140625" style="112"/>
    <col min="15128" max="15128" width="19.140625" style="112" customWidth="1"/>
    <col min="15129" max="15129" width="17.7109375" style="112" customWidth="1"/>
    <col min="15130" max="15130" width="20" style="112" customWidth="1"/>
    <col min="15131" max="15131" width="19.42578125" style="112" customWidth="1"/>
    <col min="15132" max="15132" width="40" style="112" customWidth="1"/>
    <col min="15133" max="15133" width="14" style="112" customWidth="1"/>
    <col min="15134" max="15134" width="14.85546875" style="112" customWidth="1"/>
    <col min="15135" max="15135" width="30" style="112" customWidth="1"/>
    <col min="15136" max="15383" width="9.140625" style="112"/>
    <col min="15384" max="15384" width="19.140625" style="112" customWidth="1"/>
    <col min="15385" max="15385" width="17.7109375" style="112" customWidth="1"/>
    <col min="15386" max="15386" width="20" style="112" customWidth="1"/>
    <col min="15387" max="15387" width="19.42578125" style="112" customWidth="1"/>
    <col min="15388" max="15388" width="40" style="112" customWidth="1"/>
    <col min="15389" max="15389" width="14" style="112" customWidth="1"/>
    <col min="15390" max="15390" width="14.85546875" style="112" customWidth="1"/>
    <col min="15391" max="15391" width="30" style="112" customWidth="1"/>
    <col min="15392" max="15639" width="9.140625" style="112"/>
    <col min="15640" max="15640" width="19.140625" style="112" customWidth="1"/>
    <col min="15641" max="15641" width="17.7109375" style="112" customWidth="1"/>
    <col min="15642" max="15642" width="20" style="112" customWidth="1"/>
    <col min="15643" max="15643" width="19.42578125" style="112" customWidth="1"/>
    <col min="15644" max="15644" width="40" style="112" customWidth="1"/>
    <col min="15645" max="15645" width="14" style="112" customWidth="1"/>
    <col min="15646" max="15646" width="14.85546875" style="112" customWidth="1"/>
    <col min="15647" max="15647" width="30" style="112" customWidth="1"/>
    <col min="15648" max="15895" width="9.140625" style="112"/>
    <col min="15896" max="15896" width="19.140625" style="112" customWidth="1"/>
    <col min="15897" max="15897" width="17.7109375" style="112" customWidth="1"/>
    <col min="15898" max="15898" width="20" style="112" customWidth="1"/>
    <col min="15899" max="15899" width="19.42578125" style="112" customWidth="1"/>
    <col min="15900" max="15900" width="40" style="112" customWidth="1"/>
    <col min="15901" max="15901" width="14" style="112" customWidth="1"/>
    <col min="15902" max="15902" width="14.85546875" style="112" customWidth="1"/>
    <col min="15903" max="15903" width="30" style="112" customWidth="1"/>
    <col min="15904" max="16151" width="9.140625" style="112"/>
    <col min="16152" max="16152" width="19.140625" style="112" customWidth="1"/>
    <col min="16153" max="16153" width="17.7109375" style="112" customWidth="1"/>
    <col min="16154" max="16154" width="20" style="112" customWidth="1"/>
    <col min="16155" max="16155" width="19.42578125" style="112" customWidth="1"/>
    <col min="16156" max="16156" width="40" style="112" customWidth="1"/>
    <col min="16157" max="16157" width="14" style="112" customWidth="1"/>
    <col min="16158" max="16158" width="14.85546875" style="112" customWidth="1"/>
    <col min="16159" max="16159" width="30" style="112" customWidth="1"/>
    <col min="16160" max="16384" width="9.140625" style="112"/>
  </cols>
  <sheetData>
    <row r="1" spans="1:44" ht="36.75" customHeight="1" x14ac:dyDescent="0.25">
      <c r="A1" s="262"/>
      <c r="B1" s="262"/>
      <c r="C1" s="262"/>
      <c r="D1" s="262"/>
      <c r="E1" s="259" t="s">
        <v>960</v>
      </c>
      <c r="F1" s="259"/>
      <c r="G1" s="259"/>
      <c r="H1" s="259"/>
      <c r="I1" s="259"/>
      <c r="J1" s="259"/>
      <c r="K1" s="259"/>
      <c r="L1" s="259" t="s">
        <v>1296</v>
      </c>
      <c r="M1" s="259"/>
      <c r="N1" s="259"/>
      <c r="O1" s="259"/>
      <c r="P1" s="259"/>
      <c r="Q1" s="259"/>
      <c r="R1" s="259"/>
      <c r="S1" s="259"/>
      <c r="T1" s="259"/>
      <c r="U1" s="259"/>
      <c r="V1" s="259"/>
      <c r="W1" s="259"/>
      <c r="X1" s="259"/>
      <c r="Y1" s="260"/>
      <c r="Z1" s="259"/>
      <c r="AA1" s="259"/>
      <c r="AB1" s="260"/>
      <c r="AC1" s="259"/>
      <c r="AD1" s="213"/>
      <c r="AE1" s="251"/>
      <c r="AF1" s="249"/>
      <c r="AG1" s="249"/>
      <c r="AH1" s="249"/>
      <c r="AI1" s="249"/>
      <c r="AJ1" s="249"/>
    </row>
    <row r="2" spans="1:44" ht="39" customHeight="1" x14ac:dyDescent="0.25">
      <c r="A2" s="261" t="s">
        <v>961</v>
      </c>
      <c r="B2" s="261" t="s">
        <v>962</v>
      </c>
      <c r="C2" s="261" t="s">
        <v>0</v>
      </c>
      <c r="D2" s="261" t="s">
        <v>1</v>
      </c>
      <c r="E2" s="261" t="s">
        <v>963</v>
      </c>
      <c r="F2" s="261" t="s">
        <v>964</v>
      </c>
      <c r="G2" s="261" t="s">
        <v>965</v>
      </c>
      <c r="H2" s="208" t="s">
        <v>966</v>
      </c>
      <c r="I2" s="208" t="s">
        <v>967</v>
      </c>
      <c r="J2" s="257" t="s">
        <v>1624</v>
      </c>
      <c r="K2" s="261" t="s">
        <v>968</v>
      </c>
      <c r="L2" s="261" t="s">
        <v>1388</v>
      </c>
      <c r="M2" s="209" t="s">
        <v>1294</v>
      </c>
      <c r="N2" s="257" t="s">
        <v>1677</v>
      </c>
      <c r="O2" s="257" t="s">
        <v>1624</v>
      </c>
      <c r="P2" s="261" t="s">
        <v>1298</v>
      </c>
      <c r="Q2" s="261" t="s">
        <v>1327</v>
      </c>
      <c r="R2" s="261" t="s">
        <v>1328</v>
      </c>
      <c r="S2" s="257" t="s">
        <v>1509</v>
      </c>
      <c r="T2" s="257" t="s">
        <v>1677</v>
      </c>
      <c r="U2" s="257" t="s">
        <v>1624</v>
      </c>
      <c r="V2" s="261" t="s">
        <v>1464</v>
      </c>
      <c r="W2" s="261" t="s">
        <v>1327</v>
      </c>
      <c r="X2" s="261" t="s">
        <v>1328</v>
      </c>
      <c r="Y2" s="257" t="s">
        <v>1540</v>
      </c>
      <c r="Z2" s="257" t="s">
        <v>1677</v>
      </c>
      <c r="AA2" s="257" t="s">
        <v>1624</v>
      </c>
      <c r="AB2" s="265" t="s">
        <v>1607</v>
      </c>
      <c r="AC2" s="261" t="s">
        <v>1327</v>
      </c>
      <c r="AD2" s="261" t="s">
        <v>1328</v>
      </c>
      <c r="AE2" s="257" t="s">
        <v>966</v>
      </c>
      <c r="AF2" s="257" t="s">
        <v>1677</v>
      </c>
      <c r="AG2" s="257" t="s">
        <v>1624</v>
      </c>
      <c r="AH2" s="265" t="s">
        <v>1653</v>
      </c>
      <c r="AI2" s="261" t="s">
        <v>1327</v>
      </c>
      <c r="AJ2" s="261" t="s">
        <v>1328</v>
      </c>
      <c r="AL2" s="263" t="s">
        <v>1463</v>
      </c>
      <c r="AM2" s="263"/>
    </row>
    <row r="3" spans="1:44" ht="44.25" customHeight="1" x14ac:dyDescent="0.25">
      <c r="A3" s="262"/>
      <c r="B3" s="262"/>
      <c r="C3" s="262"/>
      <c r="D3" s="262"/>
      <c r="E3" s="262"/>
      <c r="F3" s="262"/>
      <c r="G3" s="262"/>
      <c r="H3" s="208" t="s">
        <v>969</v>
      </c>
      <c r="I3" s="208" t="s">
        <v>970</v>
      </c>
      <c r="J3" s="258"/>
      <c r="K3" s="261"/>
      <c r="L3" s="261"/>
      <c r="M3" s="210" t="s">
        <v>1295</v>
      </c>
      <c r="N3" s="258"/>
      <c r="O3" s="258"/>
      <c r="P3" s="261"/>
      <c r="Q3" s="261" t="s">
        <v>1312</v>
      </c>
      <c r="R3" s="261" t="s">
        <v>1311</v>
      </c>
      <c r="S3" s="258"/>
      <c r="T3" s="258"/>
      <c r="U3" s="258"/>
      <c r="V3" s="261"/>
      <c r="W3" s="261" t="s">
        <v>1312</v>
      </c>
      <c r="X3" s="261" t="s">
        <v>1311</v>
      </c>
      <c r="Y3" s="258"/>
      <c r="Z3" s="258"/>
      <c r="AA3" s="258"/>
      <c r="AB3" s="265"/>
      <c r="AC3" s="261" t="s">
        <v>1312</v>
      </c>
      <c r="AD3" s="261" t="s">
        <v>1311</v>
      </c>
      <c r="AE3" s="258"/>
      <c r="AF3" s="258"/>
      <c r="AG3" s="258"/>
      <c r="AH3" s="265"/>
      <c r="AI3" s="261" t="s">
        <v>1312</v>
      </c>
      <c r="AJ3" s="261" t="s">
        <v>1311</v>
      </c>
      <c r="AL3" s="264"/>
      <c r="AM3" s="264"/>
    </row>
    <row r="4" spans="1:44" ht="5.25" customHeight="1" x14ac:dyDescent="0.25">
      <c r="A4" s="115"/>
      <c r="B4" s="115"/>
      <c r="C4" s="207"/>
      <c r="D4" s="207"/>
      <c r="E4" s="183"/>
      <c r="F4" s="115"/>
      <c r="G4" s="115"/>
      <c r="H4" s="211"/>
      <c r="I4" s="211"/>
      <c r="J4" s="193"/>
      <c r="K4" s="212"/>
      <c r="L4" s="212"/>
      <c r="M4" s="193"/>
      <c r="N4" s="183"/>
      <c r="O4" s="193"/>
      <c r="P4" s="115"/>
      <c r="Q4" s="115"/>
      <c r="R4" s="115"/>
      <c r="S4" s="193"/>
      <c r="T4" s="193"/>
      <c r="U4" s="193"/>
      <c r="V4" s="115"/>
      <c r="W4" s="115"/>
      <c r="X4" s="115"/>
      <c r="Y4" s="193"/>
      <c r="Z4" s="193"/>
      <c r="AA4" s="193"/>
      <c r="AB4" s="183"/>
      <c r="AC4" s="115"/>
      <c r="AD4" s="115"/>
      <c r="AE4" s="252"/>
      <c r="AF4" s="253"/>
      <c r="AG4" s="253"/>
      <c r="AH4" s="250"/>
      <c r="AI4" s="250"/>
      <c r="AJ4" s="250"/>
    </row>
    <row r="5" spans="1:44" ht="84.75" customHeight="1" x14ac:dyDescent="0.25">
      <c r="A5" s="290" t="s">
        <v>971</v>
      </c>
      <c r="B5" s="291" t="s">
        <v>972</v>
      </c>
      <c r="C5" s="285" t="s">
        <v>973</v>
      </c>
      <c r="D5" s="286" t="s">
        <v>974</v>
      </c>
      <c r="E5" s="292" t="s">
        <v>975</v>
      </c>
      <c r="F5" s="290" t="s">
        <v>976</v>
      </c>
      <c r="G5" s="290" t="s">
        <v>977</v>
      </c>
      <c r="H5" s="293">
        <v>30</v>
      </c>
      <c r="I5" s="294">
        <v>70</v>
      </c>
      <c r="J5" s="295">
        <f>H5/I5</f>
        <v>0.42857142857142855</v>
      </c>
      <c r="K5" s="290" t="s">
        <v>978</v>
      </c>
      <c r="L5" s="290" t="s">
        <v>979</v>
      </c>
      <c r="M5" s="296">
        <v>30</v>
      </c>
      <c r="N5" s="297">
        <v>90</v>
      </c>
      <c r="O5" s="295">
        <f>M5/N5</f>
        <v>0.33333333333333331</v>
      </c>
      <c r="P5" s="290" t="s">
        <v>1524</v>
      </c>
      <c r="Q5" s="290" t="s">
        <v>979</v>
      </c>
      <c r="R5" s="290" t="s">
        <v>1293</v>
      </c>
      <c r="S5" s="298">
        <v>40</v>
      </c>
      <c r="T5" s="299">
        <v>90</v>
      </c>
      <c r="U5" s="295">
        <f>S5/T5</f>
        <v>0.44444444444444442</v>
      </c>
      <c r="V5" s="290" t="s">
        <v>1492</v>
      </c>
      <c r="W5" s="290" t="s">
        <v>979</v>
      </c>
      <c r="X5" s="290" t="s">
        <v>1293</v>
      </c>
      <c r="Y5" s="298">
        <v>47</v>
      </c>
      <c r="Z5" s="299">
        <v>90</v>
      </c>
      <c r="AA5" s="295">
        <f>Y5/Z5</f>
        <v>0.52222222222222225</v>
      </c>
      <c r="AB5" s="289" t="s">
        <v>1550</v>
      </c>
      <c r="AC5" s="290" t="s">
        <v>979</v>
      </c>
      <c r="AD5" s="290" t="s">
        <v>1293</v>
      </c>
      <c r="AE5" s="298">
        <v>51</v>
      </c>
      <c r="AF5" s="299">
        <v>90</v>
      </c>
      <c r="AG5" s="295">
        <f>AE5/AF5</f>
        <v>0.56666666666666665</v>
      </c>
      <c r="AH5" s="289" t="s">
        <v>1654</v>
      </c>
      <c r="AI5" s="290" t="s">
        <v>979</v>
      </c>
      <c r="AJ5" s="290" t="s">
        <v>979</v>
      </c>
      <c r="AL5" s="178"/>
      <c r="AM5" s="111" t="s">
        <v>1460</v>
      </c>
    </row>
    <row r="6" spans="1:44" ht="90" customHeight="1" x14ac:dyDescent="0.25">
      <c r="A6" s="290" t="s">
        <v>971</v>
      </c>
      <c r="B6" s="290" t="s">
        <v>980</v>
      </c>
      <c r="C6" s="287" t="s">
        <v>981</v>
      </c>
      <c r="D6" s="288" t="s">
        <v>982</v>
      </c>
      <c r="E6" s="297" t="s">
        <v>983</v>
      </c>
      <c r="F6" s="290" t="s">
        <v>984</v>
      </c>
      <c r="G6" s="290" t="s">
        <v>16</v>
      </c>
      <c r="H6" s="293">
        <v>30</v>
      </c>
      <c r="I6" s="294">
        <v>40</v>
      </c>
      <c r="J6" s="295">
        <f t="shared" ref="J6:J69" si="0">H6/I6</f>
        <v>0.75</v>
      </c>
      <c r="K6" s="290" t="s">
        <v>985</v>
      </c>
      <c r="L6" s="290" t="s">
        <v>979</v>
      </c>
      <c r="M6" s="300">
        <v>50</v>
      </c>
      <c r="N6" s="297">
        <v>60</v>
      </c>
      <c r="O6" s="295">
        <f t="shared" ref="O6:O69" si="1">M6/N6</f>
        <v>0.83333333333333337</v>
      </c>
      <c r="P6" s="290" t="s">
        <v>1326</v>
      </c>
      <c r="Q6" s="290" t="s">
        <v>1293</v>
      </c>
      <c r="R6" s="290" t="s">
        <v>1293</v>
      </c>
      <c r="S6" s="300">
        <v>55</v>
      </c>
      <c r="T6" s="299">
        <v>60</v>
      </c>
      <c r="U6" s="295">
        <f t="shared" ref="U6:U69" si="2">S6/T6</f>
        <v>0.91666666666666663</v>
      </c>
      <c r="V6" s="290" t="s">
        <v>1326</v>
      </c>
      <c r="W6" s="290" t="s">
        <v>979</v>
      </c>
      <c r="X6" s="290" t="s">
        <v>1293</v>
      </c>
      <c r="Y6" s="300">
        <v>58</v>
      </c>
      <c r="Z6" s="299">
        <v>60</v>
      </c>
      <c r="AA6" s="295">
        <f t="shared" ref="AA6:AA69" si="3">Y6/Z6</f>
        <v>0.96666666666666667</v>
      </c>
      <c r="AB6" s="290" t="s">
        <v>1326</v>
      </c>
      <c r="AC6" s="290" t="s">
        <v>979</v>
      </c>
      <c r="AD6" s="290" t="s">
        <v>1293</v>
      </c>
      <c r="AE6" s="301">
        <v>60</v>
      </c>
      <c r="AF6" s="299">
        <v>60</v>
      </c>
      <c r="AG6" s="295">
        <f t="shared" ref="AG6:AG69" si="4">AE6/AF6</f>
        <v>1</v>
      </c>
      <c r="AH6" s="290" t="s">
        <v>1326</v>
      </c>
      <c r="AI6" s="290" t="s">
        <v>979</v>
      </c>
      <c r="AJ6" s="290" t="s">
        <v>1293</v>
      </c>
      <c r="AL6" s="179"/>
      <c r="AM6" s="111" t="s">
        <v>1459</v>
      </c>
    </row>
    <row r="7" spans="1:44" ht="60" customHeight="1" x14ac:dyDescent="0.25">
      <c r="A7" s="290" t="s">
        <v>971</v>
      </c>
      <c r="B7" s="290" t="s">
        <v>986</v>
      </c>
      <c r="C7" s="285" t="s">
        <v>987</v>
      </c>
      <c r="D7" s="288" t="s">
        <v>1719</v>
      </c>
      <c r="E7" s="297" t="s">
        <v>1733</v>
      </c>
      <c r="F7" s="290" t="s">
        <v>988</v>
      </c>
      <c r="G7" s="290" t="s">
        <v>18</v>
      </c>
      <c r="H7" s="302">
        <v>60</v>
      </c>
      <c r="I7" s="294">
        <v>60</v>
      </c>
      <c r="J7" s="295">
        <f t="shared" si="0"/>
        <v>1</v>
      </c>
      <c r="K7" s="290" t="s">
        <v>989</v>
      </c>
      <c r="L7" s="290" t="s">
        <v>979</v>
      </c>
      <c r="M7" s="300">
        <v>60</v>
      </c>
      <c r="N7" s="297">
        <v>100</v>
      </c>
      <c r="O7" s="295">
        <f t="shared" si="1"/>
        <v>0.6</v>
      </c>
      <c r="P7" s="290" t="s">
        <v>1313</v>
      </c>
      <c r="Q7" s="290" t="s">
        <v>979</v>
      </c>
      <c r="R7" s="290" t="s">
        <v>1293</v>
      </c>
      <c r="S7" s="303">
        <v>100</v>
      </c>
      <c r="T7" s="299">
        <v>100</v>
      </c>
      <c r="U7" s="295">
        <f t="shared" si="2"/>
        <v>1</v>
      </c>
      <c r="V7" s="289" t="s">
        <v>1493</v>
      </c>
      <c r="W7" s="290" t="s">
        <v>979</v>
      </c>
      <c r="X7" s="290" t="s">
        <v>979</v>
      </c>
      <c r="Y7" s="303">
        <v>100</v>
      </c>
      <c r="Z7" s="299">
        <v>100</v>
      </c>
      <c r="AA7" s="295">
        <f t="shared" si="3"/>
        <v>1</v>
      </c>
      <c r="AB7" s="289" t="s">
        <v>1652</v>
      </c>
      <c r="AC7" s="290" t="s">
        <v>979</v>
      </c>
      <c r="AD7" s="290" t="s">
        <v>979</v>
      </c>
      <c r="AE7" s="303">
        <v>100</v>
      </c>
      <c r="AF7" s="299">
        <v>100</v>
      </c>
      <c r="AG7" s="295">
        <f t="shared" si="4"/>
        <v>1</v>
      </c>
      <c r="AH7" s="290" t="s">
        <v>1655</v>
      </c>
      <c r="AI7" s="290" t="s">
        <v>106</v>
      </c>
      <c r="AJ7" s="290" t="s">
        <v>106</v>
      </c>
      <c r="AL7" s="180"/>
      <c r="AM7" s="111" t="s">
        <v>1461</v>
      </c>
    </row>
    <row r="8" spans="1:44" ht="60" customHeight="1" x14ac:dyDescent="0.25">
      <c r="A8" s="290" t="s">
        <v>971</v>
      </c>
      <c r="B8" s="290" t="s">
        <v>986</v>
      </c>
      <c r="C8" s="287" t="s">
        <v>990</v>
      </c>
      <c r="D8" s="288" t="s">
        <v>991</v>
      </c>
      <c r="E8" s="297" t="s">
        <v>992</v>
      </c>
      <c r="F8" s="290" t="s">
        <v>993</v>
      </c>
      <c r="G8" s="290" t="s">
        <v>21</v>
      </c>
      <c r="H8" s="304">
        <v>33.333333333333343</v>
      </c>
      <c r="I8" s="294">
        <v>60</v>
      </c>
      <c r="J8" s="295">
        <f t="shared" si="0"/>
        <v>0.55555555555555569</v>
      </c>
      <c r="K8" s="290" t="s">
        <v>994</v>
      </c>
      <c r="L8" s="290" t="s">
        <v>979</v>
      </c>
      <c r="M8" s="301">
        <v>80</v>
      </c>
      <c r="N8" s="297">
        <v>100</v>
      </c>
      <c r="O8" s="295">
        <f t="shared" si="1"/>
        <v>0.8</v>
      </c>
      <c r="P8" s="290" t="s">
        <v>1323</v>
      </c>
      <c r="Q8" s="290" t="s">
        <v>979</v>
      </c>
      <c r="R8" s="290" t="s">
        <v>979</v>
      </c>
      <c r="S8" s="305">
        <v>100</v>
      </c>
      <c r="T8" s="299">
        <v>100</v>
      </c>
      <c r="U8" s="295">
        <f t="shared" si="2"/>
        <v>1</v>
      </c>
      <c r="V8" s="289" t="s">
        <v>1494</v>
      </c>
      <c r="W8" s="290" t="s">
        <v>979</v>
      </c>
      <c r="X8" s="290" t="s">
        <v>979</v>
      </c>
      <c r="Y8" s="303">
        <v>100</v>
      </c>
      <c r="Z8" s="299">
        <v>100</v>
      </c>
      <c r="AA8" s="295">
        <f t="shared" si="3"/>
        <v>1</v>
      </c>
      <c r="AB8" s="290" t="s">
        <v>1656</v>
      </c>
      <c r="AC8" s="290" t="s">
        <v>979</v>
      </c>
      <c r="AD8" s="290" t="s">
        <v>979</v>
      </c>
      <c r="AE8" s="303">
        <v>100</v>
      </c>
      <c r="AF8" s="299">
        <v>100</v>
      </c>
      <c r="AG8" s="295">
        <f t="shared" si="4"/>
        <v>1</v>
      </c>
      <c r="AH8" s="290" t="s">
        <v>1655</v>
      </c>
      <c r="AI8" s="290" t="s">
        <v>106</v>
      </c>
      <c r="AJ8" s="290" t="s">
        <v>106</v>
      </c>
      <c r="AL8" s="182"/>
      <c r="AM8" s="115" t="s">
        <v>1718</v>
      </c>
    </row>
    <row r="9" spans="1:44" ht="60" customHeight="1" x14ac:dyDescent="0.25">
      <c r="A9" s="290" t="s">
        <v>971</v>
      </c>
      <c r="B9" s="291" t="s">
        <v>972</v>
      </c>
      <c r="C9" s="285" t="s">
        <v>995</v>
      </c>
      <c r="D9" s="286" t="s">
        <v>996</v>
      </c>
      <c r="E9" s="297" t="s">
        <v>997</v>
      </c>
      <c r="F9" s="290" t="s">
        <v>998</v>
      </c>
      <c r="G9" s="290" t="s">
        <v>23</v>
      </c>
      <c r="H9" s="301">
        <v>93.1</v>
      </c>
      <c r="I9" s="294">
        <v>87</v>
      </c>
      <c r="J9" s="295">
        <f t="shared" si="0"/>
        <v>1.0701149425287355</v>
      </c>
      <c r="K9" s="290" t="s">
        <v>999</v>
      </c>
      <c r="L9" s="290" t="s">
        <v>979</v>
      </c>
      <c r="M9" s="301">
        <v>93.1</v>
      </c>
      <c r="N9" s="294">
        <v>87</v>
      </c>
      <c r="O9" s="295">
        <f t="shared" si="1"/>
        <v>1.0701149425287355</v>
      </c>
      <c r="P9" s="290" t="s">
        <v>1330</v>
      </c>
      <c r="Q9" s="290" t="s">
        <v>1293</v>
      </c>
      <c r="R9" s="290" t="s">
        <v>1293</v>
      </c>
      <c r="S9" s="301">
        <v>93.1</v>
      </c>
      <c r="T9" s="294">
        <v>87</v>
      </c>
      <c r="U9" s="295">
        <f t="shared" si="2"/>
        <v>1.0701149425287355</v>
      </c>
      <c r="V9" s="290" t="s">
        <v>1523</v>
      </c>
      <c r="W9" s="306" t="s">
        <v>1293</v>
      </c>
      <c r="X9" s="290" t="s">
        <v>1293</v>
      </c>
      <c r="Y9" s="301">
        <v>93.1</v>
      </c>
      <c r="Z9" s="307">
        <v>87</v>
      </c>
      <c r="AA9" s="295">
        <f t="shared" si="3"/>
        <v>1.0701149425287355</v>
      </c>
      <c r="AB9" s="290" t="s">
        <v>1523</v>
      </c>
      <c r="AC9" s="290" t="s">
        <v>979</v>
      </c>
      <c r="AD9" s="290" t="s">
        <v>1293</v>
      </c>
      <c r="AE9" s="301">
        <v>88</v>
      </c>
      <c r="AF9" s="299">
        <v>88</v>
      </c>
      <c r="AG9" s="295">
        <f t="shared" si="4"/>
        <v>1</v>
      </c>
      <c r="AH9" s="289" t="s">
        <v>1657</v>
      </c>
      <c r="AI9" s="290" t="s">
        <v>979</v>
      </c>
      <c r="AJ9" s="290" t="s">
        <v>979</v>
      </c>
    </row>
    <row r="10" spans="1:44" ht="60" customHeight="1" x14ac:dyDescent="0.25">
      <c r="A10" s="290" t="s">
        <v>971</v>
      </c>
      <c r="B10" s="291" t="s">
        <v>972</v>
      </c>
      <c r="C10" s="285" t="s">
        <v>995</v>
      </c>
      <c r="D10" s="286" t="s">
        <v>1000</v>
      </c>
      <c r="E10" s="297" t="s">
        <v>1001</v>
      </c>
      <c r="F10" s="290" t="s">
        <v>1002</v>
      </c>
      <c r="G10" s="290" t="s">
        <v>1003</v>
      </c>
      <c r="H10" s="304">
        <v>25</v>
      </c>
      <c r="I10" s="294">
        <v>50</v>
      </c>
      <c r="J10" s="295">
        <f t="shared" si="0"/>
        <v>0.5</v>
      </c>
      <c r="K10" s="308" t="s">
        <v>1004</v>
      </c>
      <c r="L10" s="290" t="s">
        <v>979</v>
      </c>
      <c r="M10" s="296">
        <v>25</v>
      </c>
      <c r="N10" s="297">
        <v>70</v>
      </c>
      <c r="O10" s="295">
        <f t="shared" si="1"/>
        <v>0.35714285714285715</v>
      </c>
      <c r="P10" s="290" t="s">
        <v>1331</v>
      </c>
      <c r="Q10" s="290" t="s">
        <v>1293</v>
      </c>
      <c r="R10" s="290" t="s">
        <v>1293</v>
      </c>
      <c r="S10" s="298">
        <v>25</v>
      </c>
      <c r="T10" s="297">
        <v>70</v>
      </c>
      <c r="U10" s="295">
        <f t="shared" si="2"/>
        <v>0.35714285714285715</v>
      </c>
      <c r="V10" s="290" t="s">
        <v>1521</v>
      </c>
      <c r="W10" s="290" t="s">
        <v>1293</v>
      </c>
      <c r="X10" s="290" t="s">
        <v>1293</v>
      </c>
      <c r="Y10" s="298">
        <v>25</v>
      </c>
      <c r="Z10" s="299">
        <v>70</v>
      </c>
      <c r="AA10" s="295">
        <f t="shared" si="3"/>
        <v>0.35714285714285715</v>
      </c>
      <c r="AB10" s="290" t="s">
        <v>1551</v>
      </c>
      <c r="AC10" s="290" t="s">
        <v>1293</v>
      </c>
      <c r="AD10" s="290" t="s">
        <v>1293</v>
      </c>
      <c r="AE10" s="298">
        <v>25</v>
      </c>
      <c r="AF10" s="299">
        <v>70</v>
      </c>
      <c r="AG10" s="295">
        <f t="shared" si="4"/>
        <v>0.35714285714285715</v>
      </c>
      <c r="AH10" s="290" t="s">
        <v>1551</v>
      </c>
      <c r="AI10" s="290" t="s">
        <v>1293</v>
      </c>
      <c r="AJ10" s="290" t="s">
        <v>1293</v>
      </c>
    </row>
    <row r="11" spans="1:44" ht="76.5" customHeight="1" x14ac:dyDescent="0.25">
      <c r="A11" s="290" t="s">
        <v>971</v>
      </c>
      <c r="B11" s="291" t="s">
        <v>972</v>
      </c>
      <c r="C11" s="285" t="s">
        <v>995</v>
      </c>
      <c r="D11" s="286" t="s">
        <v>1005</v>
      </c>
      <c r="E11" s="297" t="s">
        <v>1006</v>
      </c>
      <c r="F11" s="290" t="s">
        <v>1007</v>
      </c>
      <c r="G11" s="290" t="s">
        <v>25</v>
      </c>
      <c r="H11" s="302">
        <v>77</v>
      </c>
      <c r="I11" s="294">
        <v>77</v>
      </c>
      <c r="J11" s="295">
        <f t="shared" si="0"/>
        <v>1</v>
      </c>
      <c r="K11" s="290" t="s">
        <v>1008</v>
      </c>
      <c r="L11" s="290" t="s">
        <v>979</v>
      </c>
      <c r="M11" s="300">
        <v>77</v>
      </c>
      <c r="N11" s="297">
        <v>89</v>
      </c>
      <c r="O11" s="295">
        <f t="shared" si="1"/>
        <v>0.8651685393258427</v>
      </c>
      <c r="P11" s="290" t="s">
        <v>1315</v>
      </c>
      <c r="Q11" s="290" t="s">
        <v>979</v>
      </c>
      <c r="R11" s="290" t="s">
        <v>1293</v>
      </c>
      <c r="S11" s="300">
        <v>79</v>
      </c>
      <c r="T11" s="299">
        <v>89</v>
      </c>
      <c r="U11" s="295">
        <f t="shared" si="2"/>
        <v>0.88764044943820219</v>
      </c>
      <c r="V11" s="289" t="s">
        <v>1495</v>
      </c>
      <c r="W11" s="290" t="s">
        <v>979</v>
      </c>
      <c r="X11" s="290" t="s">
        <v>979</v>
      </c>
      <c r="Y11" s="300">
        <v>85</v>
      </c>
      <c r="Z11" s="299">
        <v>89</v>
      </c>
      <c r="AA11" s="295">
        <f t="shared" si="3"/>
        <v>0.9550561797752809</v>
      </c>
      <c r="AB11" s="290" t="s">
        <v>1552</v>
      </c>
      <c r="AC11" s="290" t="s">
        <v>979</v>
      </c>
      <c r="AD11" s="290" t="s">
        <v>979</v>
      </c>
      <c r="AE11" s="301">
        <v>89</v>
      </c>
      <c r="AF11" s="299">
        <v>89</v>
      </c>
      <c r="AG11" s="295">
        <f t="shared" si="4"/>
        <v>1</v>
      </c>
      <c r="AH11" s="289" t="s">
        <v>1658</v>
      </c>
      <c r="AI11" s="290" t="s">
        <v>979</v>
      </c>
      <c r="AJ11" s="290" t="s">
        <v>979</v>
      </c>
    </row>
    <row r="12" spans="1:44" ht="60" customHeight="1" x14ac:dyDescent="0.25">
      <c r="A12" s="290" t="s">
        <v>971</v>
      </c>
      <c r="B12" s="290" t="s">
        <v>980</v>
      </c>
      <c r="C12" s="285" t="s">
        <v>995</v>
      </c>
      <c r="D12" s="286" t="s">
        <v>1009</v>
      </c>
      <c r="E12" s="297" t="s">
        <v>1010</v>
      </c>
      <c r="F12" s="290" t="s">
        <v>1011</v>
      </c>
      <c r="G12" s="290" t="s">
        <v>26</v>
      </c>
      <c r="H12" s="309">
        <v>20</v>
      </c>
      <c r="I12" s="294">
        <v>70</v>
      </c>
      <c r="J12" s="295">
        <f t="shared" si="0"/>
        <v>0.2857142857142857</v>
      </c>
      <c r="K12" s="290" t="s">
        <v>1012</v>
      </c>
      <c r="L12" s="290" t="s">
        <v>979</v>
      </c>
      <c r="M12" s="298">
        <v>20</v>
      </c>
      <c r="N12" s="297">
        <v>100</v>
      </c>
      <c r="O12" s="295">
        <f t="shared" si="1"/>
        <v>0.2</v>
      </c>
      <c r="P12" s="290" t="s">
        <v>1332</v>
      </c>
      <c r="Q12" s="290" t="s">
        <v>979</v>
      </c>
      <c r="R12" s="290" t="s">
        <v>1293</v>
      </c>
      <c r="S12" s="298">
        <v>38</v>
      </c>
      <c r="T12" s="299">
        <v>100</v>
      </c>
      <c r="U12" s="295">
        <f t="shared" si="2"/>
        <v>0.38</v>
      </c>
      <c r="V12" s="289" t="s">
        <v>1530</v>
      </c>
      <c r="W12" s="290" t="s">
        <v>979</v>
      </c>
      <c r="X12" s="290" t="s">
        <v>1293</v>
      </c>
      <c r="Y12" s="310">
        <v>42</v>
      </c>
      <c r="Z12" s="299">
        <v>100</v>
      </c>
      <c r="AA12" s="295">
        <f t="shared" si="3"/>
        <v>0.42</v>
      </c>
      <c r="AB12" s="289" t="s">
        <v>1553</v>
      </c>
      <c r="AC12" s="290" t="s">
        <v>979</v>
      </c>
      <c r="AD12" s="290" t="s">
        <v>1293</v>
      </c>
      <c r="AE12" s="300">
        <v>65</v>
      </c>
      <c r="AF12" s="299">
        <v>100</v>
      </c>
      <c r="AG12" s="295">
        <f t="shared" si="4"/>
        <v>0.65</v>
      </c>
      <c r="AH12" s="289" t="s">
        <v>1659</v>
      </c>
      <c r="AI12" s="290" t="s">
        <v>979</v>
      </c>
      <c r="AJ12" s="290" t="s">
        <v>979</v>
      </c>
    </row>
    <row r="13" spans="1:44" ht="60" customHeight="1" x14ac:dyDescent="0.25">
      <c r="A13" s="290" t="s">
        <v>971</v>
      </c>
      <c r="B13" s="291" t="s">
        <v>972</v>
      </c>
      <c r="C13" s="285" t="s">
        <v>995</v>
      </c>
      <c r="D13" s="288" t="s">
        <v>1013</v>
      </c>
      <c r="E13" s="297" t="s">
        <v>1014</v>
      </c>
      <c r="F13" s="290" t="s">
        <v>1015</v>
      </c>
      <c r="G13" s="290" t="s">
        <v>27</v>
      </c>
      <c r="H13" s="309">
        <v>14.4</v>
      </c>
      <c r="I13" s="294">
        <v>25</v>
      </c>
      <c r="J13" s="295">
        <f t="shared" si="0"/>
        <v>0.57600000000000007</v>
      </c>
      <c r="K13" s="308" t="s">
        <v>1016</v>
      </c>
      <c r="L13" s="290" t="s">
        <v>1293</v>
      </c>
      <c r="M13" s="300">
        <v>0</v>
      </c>
      <c r="N13" s="297">
        <v>80</v>
      </c>
      <c r="O13" s="295">
        <f t="shared" si="1"/>
        <v>0</v>
      </c>
      <c r="P13" s="290" t="s">
        <v>1496</v>
      </c>
      <c r="Q13" s="290" t="s">
        <v>1293</v>
      </c>
      <c r="R13" s="290" t="s">
        <v>1293</v>
      </c>
      <c r="S13" s="311">
        <v>133</v>
      </c>
      <c r="T13" s="299">
        <v>80</v>
      </c>
      <c r="U13" s="295">
        <f t="shared" si="2"/>
        <v>1.6625000000000001</v>
      </c>
      <c r="V13" s="290" t="s">
        <v>1660</v>
      </c>
      <c r="W13" s="290" t="s">
        <v>979</v>
      </c>
      <c r="X13" s="290" t="s">
        <v>1293</v>
      </c>
      <c r="Y13" s="311">
        <v>133</v>
      </c>
      <c r="Z13" s="299">
        <v>80</v>
      </c>
      <c r="AA13" s="295">
        <f t="shared" si="3"/>
        <v>1.6625000000000001</v>
      </c>
      <c r="AB13" s="289" t="s">
        <v>1554</v>
      </c>
      <c r="AC13" s="290" t="s">
        <v>979</v>
      </c>
      <c r="AD13" s="290" t="s">
        <v>1293</v>
      </c>
      <c r="AE13" s="311">
        <v>133</v>
      </c>
      <c r="AF13" s="299">
        <v>80</v>
      </c>
      <c r="AG13" s="295">
        <v>1.33</v>
      </c>
      <c r="AH13" s="289" t="s">
        <v>1661</v>
      </c>
      <c r="AI13" s="290" t="s">
        <v>979</v>
      </c>
      <c r="AJ13" s="290" t="s">
        <v>979</v>
      </c>
    </row>
    <row r="14" spans="1:44" ht="60" customHeight="1" x14ac:dyDescent="0.25">
      <c r="A14" s="290" t="s">
        <v>971</v>
      </c>
      <c r="B14" s="290" t="s">
        <v>980</v>
      </c>
      <c r="C14" s="285" t="s">
        <v>995</v>
      </c>
      <c r="D14" s="288" t="s">
        <v>1017</v>
      </c>
      <c r="E14" s="297" t="s">
        <v>1018</v>
      </c>
      <c r="F14" s="290" t="s">
        <v>1019</v>
      </c>
      <c r="G14" s="290" t="s">
        <v>28</v>
      </c>
      <c r="H14" s="312">
        <v>110</v>
      </c>
      <c r="I14" s="312">
        <v>80</v>
      </c>
      <c r="J14" s="295">
        <f t="shared" si="0"/>
        <v>1.375</v>
      </c>
      <c r="K14" s="313" t="s">
        <v>1020</v>
      </c>
      <c r="L14" s="290" t="s">
        <v>979</v>
      </c>
      <c r="M14" s="300">
        <v>110</v>
      </c>
      <c r="N14" s="297">
        <v>100</v>
      </c>
      <c r="O14" s="295">
        <f t="shared" si="1"/>
        <v>1.1000000000000001</v>
      </c>
      <c r="P14" s="290" t="s">
        <v>1497</v>
      </c>
      <c r="Q14" s="290" t="s">
        <v>979</v>
      </c>
      <c r="R14" s="290" t="s">
        <v>1293</v>
      </c>
      <c r="S14" s="300">
        <v>110</v>
      </c>
      <c r="T14" s="299">
        <v>100</v>
      </c>
      <c r="U14" s="295">
        <f t="shared" si="2"/>
        <v>1.1000000000000001</v>
      </c>
      <c r="V14" s="290" t="s">
        <v>1497</v>
      </c>
      <c r="W14" s="290" t="s">
        <v>979</v>
      </c>
      <c r="X14" s="290" t="s">
        <v>1293</v>
      </c>
      <c r="Y14" s="301">
        <v>110</v>
      </c>
      <c r="Z14" s="299">
        <v>100</v>
      </c>
      <c r="AA14" s="295">
        <f t="shared" si="3"/>
        <v>1.1000000000000001</v>
      </c>
      <c r="AB14" s="290" t="s">
        <v>1662</v>
      </c>
      <c r="AC14" s="290" t="s">
        <v>979</v>
      </c>
      <c r="AD14" s="290" t="s">
        <v>1293</v>
      </c>
      <c r="AE14" s="301">
        <v>110</v>
      </c>
      <c r="AF14" s="299">
        <v>100</v>
      </c>
      <c r="AG14" s="295">
        <f>AE14/AF14</f>
        <v>1.1000000000000001</v>
      </c>
      <c r="AH14" s="290" t="s">
        <v>1663</v>
      </c>
      <c r="AI14" s="290" t="s">
        <v>979</v>
      </c>
      <c r="AJ14" s="290" t="s">
        <v>979</v>
      </c>
    </row>
    <row r="15" spans="1:44" ht="60" customHeight="1" x14ac:dyDescent="0.25">
      <c r="A15" s="290" t="s">
        <v>971</v>
      </c>
      <c r="B15" s="290" t="s">
        <v>1021</v>
      </c>
      <c r="C15" s="285" t="s">
        <v>1022</v>
      </c>
      <c r="D15" s="286" t="s">
        <v>1023</v>
      </c>
      <c r="E15" s="297" t="s">
        <v>1024</v>
      </c>
      <c r="F15" s="290" t="s">
        <v>1025</v>
      </c>
      <c r="G15" s="290" t="s">
        <v>30</v>
      </c>
      <c r="H15" s="312"/>
      <c r="I15" s="312" t="s">
        <v>106</v>
      </c>
      <c r="J15" s="295" t="e">
        <f t="shared" si="0"/>
        <v>#VALUE!</v>
      </c>
      <c r="K15" s="313" t="s">
        <v>1026</v>
      </c>
      <c r="L15" s="290" t="s">
        <v>979</v>
      </c>
      <c r="M15" s="310">
        <v>10</v>
      </c>
      <c r="N15" s="297">
        <v>100</v>
      </c>
      <c r="O15" s="295">
        <f t="shared" si="1"/>
        <v>0.1</v>
      </c>
      <c r="P15" s="290" t="s">
        <v>1316</v>
      </c>
      <c r="Q15" s="290" t="s">
        <v>1293</v>
      </c>
      <c r="R15" s="290" t="s">
        <v>1293</v>
      </c>
      <c r="S15" s="310">
        <v>10</v>
      </c>
      <c r="T15" s="299">
        <v>100</v>
      </c>
      <c r="U15" s="295">
        <f t="shared" si="2"/>
        <v>0.1</v>
      </c>
      <c r="V15" s="289" t="s">
        <v>1498</v>
      </c>
      <c r="W15" s="306" t="s">
        <v>1293</v>
      </c>
      <c r="X15" s="290" t="s">
        <v>1293</v>
      </c>
      <c r="Y15" s="310">
        <v>34</v>
      </c>
      <c r="Z15" s="299">
        <v>100</v>
      </c>
      <c r="AA15" s="295">
        <f t="shared" si="3"/>
        <v>0.34</v>
      </c>
      <c r="AB15" s="289" t="s">
        <v>1555</v>
      </c>
      <c r="AC15" s="290" t="s">
        <v>979</v>
      </c>
      <c r="AD15" s="290" t="s">
        <v>1293</v>
      </c>
      <c r="AE15" s="310">
        <v>45</v>
      </c>
      <c r="AF15" s="299">
        <v>100</v>
      </c>
      <c r="AG15" s="295">
        <f t="shared" si="4"/>
        <v>0.45</v>
      </c>
      <c r="AH15" s="289" t="s">
        <v>1664</v>
      </c>
      <c r="AI15" s="290" t="s">
        <v>979</v>
      </c>
      <c r="AJ15" s="290" t="s">
        <v>979</v>
      </c>
      <c r="AN15" s="348"/>
      <c r="AO15" s="348"/>
      <c r="AQ15" s="348"/>
      <c r="AR15" s="348"/>
    </row>
    <row r="16" spans="1:44" ht="72" customHeight="1" x14ac:dyDescent="0.25">
      <c r="A16" s="290" t="s">
        <v>971</v>
      </c>
      <c r="B16" s="290" t="s">
        <v>980</v>
      </c>
      <c r="C16" s="285" t="s">
        <v>1027</v>
      </c>
      <c r="D16" s="286" t="s">
        <v>32</v>
      </c>
      <c r="E16" s="297" t="s">
        <v>1028</v>
      </c>
      <c r="F16" s="290" t="s">
        <v>1029</v>
      </c>
      <c r="G16" s="290" t="s">
        <v>33</v>
      </c>
      <c r="H16" s="302">
        <v>100</v>
      </c>
      <c r="I16" s="294">
        <v>100</v>
      </c>
      <c r="J16" s="295">
        <f t="shared" si="0"/>
        <v>1</v>
      </c>
      <c r="K16" s="290" t="s">
        <v>1030</v>
      </c>
      <c r="L16" s="290" t="s">
        <v>979</v>
      </c>
      <c r="M16" s="301">
        <v>100</v>
      </c>
      <c r="N16" s="297">
        <v>100</v>
      </c>
      <c r="O16" s="295">
        <f t="shared" si="1"/>
        <v>1</v>
      </c>
      <c r="P16" s="290" t="s">
        <v>820</v>
      </c>
      <c r="Q16" s="290" t="s">
        <v>979</v>
      </c>
      <c r="R16" s="290" t="s">
        <v>979</v>
      </c>
      <c r="S16" s="305">
        <v>100</v>
      </c>
      <c r="T16" s="299">
        <v>100</v>
      </c>
      <c r="U16" s="295">
        <f t="shared" si="2"/>
        <v>1</v>
      </c>
      <c r="V16" s="290" t="s">
        <v>1531</v>
      </c>
      <c r="W16" s="306" t="s">
        <v>979</v>
      </c>
      <c r="X16" s="290" t="s">
        <v>979</v>
      </c>
      <c r="Y16" s="305">
        <v>100</v>
      </c>
      <c r="Z16" s="299">
        <v>100</v>
      </c>
      <c r="AA16" s="295">
        <f t="shared" si="3"/>
        <v>1</v>
      </c>
      <c r="AB16" s="290" t="s">
        <v>1556</v>
      </c>
      <c r="AC16" s="290" t="s">
        <v>979</v>
      </c>
      <c r="AD16" s="290" t="s">
        <v>979</v>
      </c>
      <c r="AE16" s="305">
        <v>100</v>
      </c>
      <c r="AF16" s="299">
        <v>100</v>
      </c>
      <c r="AG16" s="295">
        <f t="shared" si="4"/>
        <v>1</v>
      </c>
      <c r="AH16" s="290" t="s">
        <v>1665</v>
      </c>
      <c r="AI16" s="290" t="s">
        <v>979</v>
      </c>
      <c r="AJ16" s="290" t="s">
        <v>979</v>
      </c>
      <c r="AR16" s="348"/>
    </row>
    <row r="17" spans="1:36" ht="86.25" customHeight="1" x14ac:dyDescent="0.25">
      <c r="A17" s="290" t="s">
        <v>971</v>
      </c>
      <c r="B17" s="290" t="s">
        <v>980</v>
      </c>
      <c r="C17" s="285" t="s">
        <v>1027</v>
      </c>
      <c r="D17" s="286" t="s">
        <v>1031</v>
      </c>
      <c r="E17" s="297" t="s">
        <v>1032</v>
      </c>
      <c r="F17" s="290" t="s">
        <v>1033</v>
      </c>
      <c r="G17" s="290" t="s">
        <v>34</v>
      </c>
      <c r="H17" s="309">
        <v>20</v>
      </c>
      <c r="I17" s="294">
        <v>100</v>
      </c>
      <c r="J17" s="295">
        <f t="shared" si="0"/>
        <v>0.2</v>
      </c>
      <c r="K17" s="290" t="s">
        <v>1557</v>
      </c>
      <c r="L17" s="290" t="s">
        <v>979</v>
      </c>
      <c r="M17" s="310">
        <v>20</v>
      </c>
      <c r="N17" s="297">
        <v>100</v>
      </c>
      <c r="O17" s="295">
        <f t="shared" si="1"/>
        <v>0.2</v>
      </c>
      <c r="P17" s="290" t="s">
        <v>1335</v>
      </c>
      <c r="Q17" s="290" t="s">
        <v>979</v>
      </c>
      <c r="R17" s="290" t="s">
        <v>1293</v>
      </c>
      <c r="S17" s="305">
        <v>100</v>
      </c>
      <c r="T17" s="299">
        <v>100</v>
      </c>
      <c r="U17" s="295">
        <f t="shared" si="2"/>
        <v>1</v>
      </c>
      <c r="V17" s="289" t="s">
        <v>1532</v>
      </c>
      <c r="W17" s="306" t="s">
        <v>979</v>
      </c>
      <c r="X17" s="290" t="s">
        <v>979</v>
      </c>
      <c r="Y17" s="305">
        <v>100</v>
      </c>
      <c r="Z17" s="299">
        <v>100</v>
      </c>
      <c r="AA17" s="295">
        <f t="shared" si="3"/>
        <v>1</v>
      </c>
      <c r="AB17" s="289" t="s">
        <v>1558</v>
      </c>
      <c r="AC17" s="290" t="s">
        <v>979</v>
      </c>
      <c r="AD17" s="290" t="s">
        <v>979</v>
      </c>
      <c r="AE17" s="305">
        <v>100</v>
      </c>
      <c r="AF17" s="299">
        <v>100</v>
      </c>
      <c r="AG17" s="295">
        <f t="shared" si="4"/>
        <v>1</v>
      </c>
      <c r="AH17" s="289" t="s">
        <v>1666</v>
      </c>
      <c r="AI17" s="290" t="s">
        <v>979</v>
      </c>
      <c r="AJ17" s="290" t="s">
        <v>979</v>
      </c>
    </row>
    <row r="18" spans="1:36" ht="60" customHeight="1" x14ac:dyDescent="0.25">
      <c r="A18" s="290" t="s">
        <v>971</v>
      </c>
      <c r="B18" s="290" t="s">
        <v>986</v>
      </c>
      <c r="C18" s="285" t="s">
        <v>1027</v>
      </c>
      <c r="D18" s="288" t="s">
        <v>1034</v>
      </c>
      <c r="E18" s="297" t="s">
        <v>1035</v>
      </c>
      <c r="F18" s="290" t="s">
        <v>1036</v>
      </c>
      <c r="G18" s="290" t="s">
        <v>35</v>
      </c>
      <c r="H18" s="309">
        <v>20</v>
      </c>
      <c r="I18" s="294">
        <v>100</v>
      </c>
      <c r="J18" s="295">
        <f t="shared" si="0"/>
        <v>0.2</v>
      </c>
      <c r="K18" s="290" t="s">
        <v>1037</v>
      </c>
      <c r="L18" s="290" t="s">
        <v>979</v>
      </c>
      <c r="M18" s="298">
        <v>20</v>
      </c>
      <c r="N18" s="297">
        <v>100</v>
      </c>
      <c r="O18" s="295">
        <f t="shared" si="1"/>
        <v>0.2</v>
      </c>
      <c r="P18" s="290" t="s">
        <v>1336</v>
      </c>
      <c r="Q18" s="290" t="s">
        <v>979</v>
      </c>
      <c r="R18" s="290" t="s">
        <v>1293</v>
      </c>
      <c r="S18" s="298">
        <v>20</v>
      </c>
      <c r="T18" s="299">
        <v>100</v>
      </c>
      <c r="U18" s="295">
        <f t="shared" si="2"/>
        <v>0.2</v>
      </c>
      <c r="V18" s="289" t="s">
        <v>1499</v>
      </c>
      <c r="W18" s="290" t="s">
        <v>979</v>
      </c>
      <c r="X18" s="290" t="s">
        <v>1293</v>
      </c>
      <c r="Y18" s="298">
        <v>20</v>
      </c>
      <c r="Z18" s="299">
        <v>100</v>
      </c>
      <c r="AA18" s="295">
        <f t="shared" si="3"/>
        <v>0.2</v>
      </c>
      <c r="AB18" s="289" t="s">
        <v>1559</v>
      </c>
      <c r="AC18" s="290" t="s">
        <v>979</v>
      </c>
      <c r="AD18" s="290" t="s">
        <v>1293</v>
      </c>
      <c r="AE18" s="298">
        <v>40</v>
      </c>
      <c r="AF18" s="299">
        <v>100</v>
      </c>
      <c r="AG18" s="295">
        <f t="shared" si="4"/>
        <v>0.4</v>
      </c>
      <c r="AH18" s="290" t="s">
        <v>1667</v>
      </c>
      <c r="AI18" s="290" t="s">
        <v>979</v>
      </c>
      <c r="AJ18" s="290" t="s">
        <v>979</v>
      </c>
    </row>
    <row r="19" spans="1:36" ht="60" customHeight="1" x14ac:dyDescent="0.25">
      <c r="A19" s="290" t="s">
        <v>971</v>
      </c>
      <c r="B19" s="290" t="s">
        <v>986</v>
      </c>
      <c r="C19" s="285" t="s">
        <v>1038</v>
      </c>
      <c r="D19" s="288" t="s">
        <v>1720</v>
      </c>
      <c r="E19" s="297" t="s">
        <v>1734</v>
      </c>
      <c r="F19" s="290" t="s">
        <v>1039</v>
      </c>
      <c r="G19" s="290" t="s">
        <v>37</v>
      </c>
      <c r="H19" s="304">
        <v>30</v>
      </c>
      <c r="I19" s="294">
        <v>60</v>
      </c>
      <c r="J19" s="295">
        <f t="shared" si="0"/>
        <v>0.5</v>
      </c>
      <c r="K19" s="290" t="s">
        <v>1040</v>
      </c>
      <c r="L19" s="290" t="s">
        <v>979</v>
      </c>
      <c r="M19" s="310">
        <v>25</v>
      </c>
      <c r="N19" s="297">
        <v>80</v>
      </c>
      <c r="O19" s="295">
        <f t="shared" si="1"/>
        <v>0.3125</v>
      </c>
      <c r="P19" s="290" t="s">
        <v>1337</v>
      </c>
      <c r="Q19" s="290" t="s">
        <v>979</v>
      </c>
      <c r="R19" s="290" t="s">
        <v>1293</v>
      </c>
      <c r="S19" s="314">
        <v>30</v>
      </c>
      <c r="T19" s="299">
        <v>80</v>
      </c>
      <c r="U19" s="295">
        <f t="shared" si="2"/>
        <v>0.375</v>
      </c>
      <c r="V19" s="289" t="s">
        <v>1735</v>
      </c>
      <c r="W19" s="290" t="s">
        <v>979</v>
      </c>
      <c r="X19" s="290" t="s">
        <v>979</v>
      </c>
      <c r="Y19" s="314">
        <v>35</v>
      </c>
      <c r="Z19" s="299">
        <v>80</v>
      </c>
      <c r="AA19" s="295">
        <f t="shared" si="3"/>
        <v>0.4375</v>
      </c>
      <c r="AB19" s="290" t="s">
        <v>1546</v>
      </c>
      <c r="AC19" s="290" t="s">
        <v>979</v>
      </c>
      <c r="AD19" s="290" t="s">
        <v>1293</v>
      </c>
      <c r="AE19" s="314">
        <v>40</v>
      </c>
      <c r="AF19" s="299">
        <v>80</v>
      </c>
      <c r="AG19" s="295">
        <f t="shared" si="4"/>
        <v>0.5</v>
      </c>
      <c r="AH19" s="289" t="s">
        <v>1668</v>
      </c>
      <c r="AI19" s="290" t="s">
        <v>979</v>
      </c>
      <c r="AJ19" s="290" t="s">
        <v>979</v>
      </c>
    </row>
    <row r="20" spans="1:36" ht="60" customHeight="1" x14ac:dyDescent="0.25">
      <c r="A20" s="290" t="s">
        <v>971</v>
      </c>
      <c r="B20" s="290" t="s">
        <v>986</v>
      </c>
      <c r="C20" s="285" t="s">
        <v>1038</v>
      </c>
      <c r="D20" s="288" t="s">
        <v>1041</v>
      </c>
      <c r="E20" s="297" t="s">
        <v>1042</v>
      </c>
      <c r="F20" s="290" t="s">
        <v>1043</v>
      </c>
      <c r="G20" s="290" t="s">
        <v>38</v>
      </c>
      <c r="H20" s="315">
        <v>95</v>
      </c>
      <c r="I20" s="294">
        <v>20</v>
      </c>
      <c r="J20" s="295">
        <v>1</v>
      </c>
      <c r="K20" s="290" t="s">
        <v>1044</v>
      </c>
      <c r="L20" s="290" t="s">
        <v>979</v>
      </c>
      <c r="M20" s="300">
        <v>95</v>
      </c>
      <c r="N20" s="297">
        <v>50</v>
      </c>
      <c r="O20" s="295">
        <f t="shared" si="1"/>
        <v>1.9</v>
      </c>
      <c r="P20" s="290" t="s">
        <v>1338</v>
      </c>
      <c r="Q20" s="290" t="s">
        <v>979</v>
      </c>
      <c r="R20" s="290" t="s">
        <v>1293</v>
      </c>
      <c r="S20" s="301">
        <v>50</v>
      </c>
      <c r="T20" s="299">
        <v>50</v>
      </c>
      <c r="U20" s="295">
        <f t="shared" si="2"/>
        <v>1</v>
      </c>
      <c r="V20" s="290" t="s">
        <v>1500</v>
      </c>
      <c r="W20" s="290" t="s">
        <v>979</v>
      </c>
      <c r="X20" s="290" t="s">
        <v>1293</v>
      </c>
      <c r="Y20" s="301">
        <v>50</v>
      </c>
      <c r="Z20" s="299">
        <v>50</v>
      </c>
      <c r="AA20" s="295">
        <f t="shared" si="3"/>
        <v>1</v>
      </c>
      <c r="AB20" s="289" t="s">
        <v>1560</v>
      </c>
      <c r="AC20" s="290" t="s">
        <v>979</v>
      </c>
      <c r="AD20" s="290" t="s">
        <v>1293</v>
      </c>
      <c r="AE20" s="301">
        <v>50</v>
      </c>
      <c r="AF20" s="299">
        <v>50</v>
      </c>
      <c r="AG20" s="295">
        <f t="shared" si="4"/>
        <v>1</v>
      </c>
      <c r="AH20" s="289" t="s">
        <v>1669</v>
      </c>
      <c r="AI20" s="290" t="s">
        <v>979</v>
      </c>
      <c r="AJ20" s="290" t="s">
        <v>979</v>
      </c>
    </row>
    <row r="21" spans="1:36" ht="60" customHeight="1" x14ac:dyDescent="0.25">
      <c r="A21" s="290" t="s">
        <v>971</v>
      </c>
      <c r="B21" s="290" t="s">
        <v>980</v>
      </c>
      <c r="C21" s="285" t="s">
        <v>1045</v>
      </c>
      <c r="D21" s="286" t="s">
        <v>1046</v>
      </c>
      <c r="E21" s="297" t="s">
        <v>1047</v>
      </c>
      <c r="F21" s="290" t="s">
        <v>1048</v>
      </c>
      <c r="G21" s="290" t="s">
        <v>40</v>
      </c>
      <c r="H21" s="302">
        <v>60</v>
      </c>
      <c r="I21" s="294">
        <v>60</v>
      </c>
      <c r="J21" s="295">
        <f t="shared" si="0"/>
        <v>1</v>
      </c>
      <c r="K21" s="290" t="s">
        <v>1049</v>
      </c>
      <c r="L21" s="290" t="s">
        <v>979</v>
      </c>
      <c r="M21" s="314">
        <v>62</v>
      </c>
      <c r="N21" s="297">
        <v>70</v>
      </c>
      <c r="O21" s="295">
        <f t="shared" si="1"/>
        <v>0.88571428571428568</v>
      </c>
      <c r="P21" s="290" t="s">
        <v>1339</v>
      </c>
      <c r="Q21" s="290" t="s">
        <v>979</v>
      </c>
      <c r="R21" s="290" t="s">
        <v>979</v>
      </c>
      <c r="S21" s="314">
        <v>64</v>
      </c>
      <c r="T21" s="299">
        <v>70</v>
      </c>
      <c r="U21" s="295">
        <f t="shared" si="2"/>
        <v>0.91428571428571426</v>
      </c>
      <c r="V21" s="289" t="s">
        <v>1501</v>
      </c>
      <c r="W21" s="290" t="s">
        <v>979</v>
      </c>
      <c r="X21" s="290" t="s">
        <v>979</v>
      </c>
      <c r="Y21" s="314">
        <v>66</v>
      </c>
      <c r="Z21" s="299">
        <v>70</v>
      </c>
      <c r="AA21" s="295">
        <f t="shared" si="3"/>
        <v>0.94285714285714284</v>
      </c>
      <c r="AB21" s="289" t="s">
        <v>1561</v>
      </c>
      <c r="AC21" s="290" t="s">
        <v>979</v>
      </c>
      <c r="AD21" s="290" t="s">
        <v>979</v>
      </c>
      <c r="AE21" s="301">
        <v>70</v>
      </c>
      <c r="AF21" s="299">
        <v>70</v>
      </c>
      <c r="AG21" s="295">
        <f t="shared" si="4"/>
        <v>1</v>
      </c>
      <c r="AH21" s="289" t="s">
        <v>1561</v>
      </c>
      <c r="AI21" s="290" t="s">
        <v>979</v>
      </c>
      <c r="AJ21" s="290" t="s">
        <v>979</v>
      </c>
    </row>
    <row r="22" spans="1:36" ht="60" customHeight="1" x14ac:dyDescent="0.25">
      <c r="A22" s="290" t="s">
        <v>971</v>
      </c>
      <c r="B22" s="290" t="s">
        <v>980</v>
      </c>
      <c r="C22" s="285" t="s">
        <v>1045</v>
      </c>
      <c r="D22" s="288" t="s">
        <v>1050</v>
      </c>
      <c r="E22" s="297" t="s">
        <v>1051</v>
      </c>
      <c r="F22" s="290" t="s">
        <v>1052</v>
      </c>
      <c r="G22" s="290" t="s">
        <v>41</v>
      </c>
      <c r="H22" s="316">
        <v>100</v>
      </c>
      <c r="I22" s="294">
        <v>50</v>
      </c>
      <c r="J22" s="295">
        <v>1</v>
      </c>
      <c r="K22" s="290" t="s">
        <v>1053</v>
      </c>
      <c r="L22" s="290" t="s">
        <v>979</v>
      </c>
      <c r="M22" s="301">
        <v>100</v>
      </c>
      <c r="N22" s="297">
        <v>80</v>
      </c>
      <c r="O22" s="295">
        <f t="shared" si="1"/>
        <v>1.25</v>
      </c>
      <c r="P22" s="290" t="s">
        <v>1317</v>
      </c>
      <c r="Q22" s="290" t="s">
        <v>979</v>
      </c>
      <c r="R22" s="290" t="s">
        <v>1293</v>
      </c>
      <c r="S22" s="305">
        <v>100</v>
      </c>
      <c r="T22" s="299">
        <v>80</v>
      </c>
      <c r="U22" s="295">
        <f t="shared" si="2"/>
        <v>1.25</v>
      </c>
      <c r="V22" s="289" t="s">
        <v>1510</v>
      </c>
      <c r="W22" s="290" t="s">
        <v>979</v>
      </c>
      <c r="X22" s="290" t="s">
        <v>979</v>
      </c>
      <c r="Y22" s="305">
        <v>100</v>
      </c>
      <c r="Z22" s="299">
        <v>80</v>
      </c>
      <c r="AA22" s="295">
        <f t="shared" si="3"/>
        <v>1.25</v>
      </c>
      <c r="AB22" s="289" t="s">
        <v>1603</v>
      </c>
      <c r="AC22" s="290" t="s">
        <v>979</v>
      </c>
      <c r="AD22" s="290" t="s">
        <v>1293</v>
      </c>
      <c r="AE22" s="305">
        <v>100</v>
      </c>
      <c r="AF22" s="299">
        <v>80</v>
      </c>
      <c r="AG22" s="295">
        <f t="shared" si="4"/>
        <v>1.25</v>
      </c>
      <c r="AH22" s="290" t="s">
        <v>1670</v>
      </c>
      <c r="AI22" s="290" t="s">
        <v>979</v>
      </c>
      <c r="AJ22" s="290" t="s">
        <v>979</v>
      </c>
    </row>
    <row r="23" spans="1:36" ht="60" customHeight="1" x14ac:dyDescent="0.25">
      <c r="A23" s="290" t="s">
        <v>971</v>
      </c>
      <c r="B23" s="290" t="s">
        <v>980</v>
      </c>
      <c r="C23" s="285" t="s">
        <v>1054</v>
      </c>
      <c r="D23" s="286" t="s">
        <v>1721</v>
      </c>
      <c r="E23" s="297" t="s">
        <v>1736</v>
      </c>
      <c r="F23" s="290" t="s">
        <v>1055</v>
      </c>
      <c r="G23" s="290" t="s">
        <v>1737</v>
      </c>
      <c r="H23" s="304">
        <v>60</v>
      </c>
      <c r="I23" s="294">
        <v>90</v>
      </c>
      <c r="J23" s="295">
        <f t="shared" si="0"/>
        <v>0.66666666666666663</v>
      </c>
      <c r="K23" s="290" t="s">
        <v>1056</v>
      </c>
      <c r="L23" s="290" t="s">
        <v>979</v>
      </c>
      <c r="M23" s="317">
        <v>50</v>
      </c>
      <c r="N23" s="297">
        <v>95</v>
      </c>
      <c r="O23" s="295">
        <f t="shared" si="1"/>
        <v>0.52631578947368418</v>
      </c>
      <c r="P23" s="290" t="s">
        <v>1319</v>
      </c>
      <c r="Q23" s="290" t="s">
        <v>1320</v>
      </c>
      <c r="R23" s="290" t="s">
        <v>1293</v>
      </c>
      <c r="S23" s="317">
        <v>59</v>
      </c>
      <c r="T23" s="299">
        <v>95</v>
      </c>
      <c r="U23" s="295">
        <f t="shared" si="2"/>
        <v>0.62105263157894741</v>
      </c>
      <c r="V23" s="290" t="s">
        <v>1533</v>
      </c>
      <c r="W23" s="290" t="s">
        <v>979</v>
      </c>
      <c r="X23" s="290" t="s">
        <v>979</v>
      </c>
      <c r="Y23" s="300">
        <v>70</v>
      </c>
      <c r="Z23" s="299">
        <v>95</v>
      </c>
      <c r="AA23" s="295">
        <f t="shared" si="3"/>
        <v>0.73684210526315785</v>
      </c>
      <c r="AB23" s="289" t="s">
        <v>1604</v>
      </c>
      <c r="AC23" s="290" t="s">
        <v>979</v>
      </c>
      <c r="AD23" s="290" t="s">
        <v>979</v>
      </c>
      <c r="AE23" s="300">
        <v>80</v>
      </c>
      <c r="AF23" s="299">
        <v>95</v>
      </c>
      <c r="AG23" s="295">
        <f t="shared" si="4"/>
        <v>0.84210526315789469</v>
      </c>
      <c r="AH23" s="290" t="s">
        <v>1745</v>
      </c>
      <c r="AI23" s="290" t="s">
        <v>979</v>
      </c>
      <c r="AJ23" s="290" t="s">
        <v>979</v>
      </c>
    </row>
    <row r="24" spans="1:36" ht="60" customHeight="1" x14ac:dyDescent="0.25">
      <c r="A24" s="290" t="s">
        <v>971</v>
      </c>
      <c r="B24" s="290" t="s">
        <v>980</v>
      </c>
      <c r="C24" s="285" t="s">
        <v>1054</v>
      </c>
      <c r="D24" s="286" t="s">
        <v>1057</v>
      </c>
      <c r="E24" s="297" t="s">
        <v>1058</v>
      </c>
      <c r="F24" s="290" t="s">
        <v>1059</v>
      </c>
      <c r="G24" s="290" t="s">
        <v>44</v>
      </c>
      <c r="H24" s="304">
        <v>97.2</v>
      </c>
      <c r="I24" s="294">
        <v>100</v>
      </c>
      <c r="J24" s="295">
        <f t="shared" si="0"/>
        <v>0.97199999999999998</v>
      </c>
      <c r="K24" s="290" t="s">
        <v>1060</v>
      </c>
      <c r="L24" s="290" t="s">
        <v>979</v>
      </c>
      <c r="M24" s="300">
        <v>97</v>
      </c>
      <c r="N24" s="297">
        <v>100</v>
      </c>
      <c r="O24" s="295">
        <f t="shared" si="1"/>
        <v>0.97</v>
      </c>
      <c r="P24" s="290" t="s">
        <v>1321</v>
      </c>
      <c r="Q24" s="290" t="s">
        <v>1293</v>
      </c>
      <c r="R24" s="290" t="s">
        <v>1293</v>
      </c>
      <c r="S24" s="300">
        <v>97</v>
      </c>
      <c r="T24" s="299">
        <v>100</v>
      </c>
      <c r="U24" s="295">
        <f t="shared" si="2"/>
        <v>0.97</v>
      </c>
      <c r="V24" s="290" t="s">
        <v>1502</v>
      </c>
      <c r="W24" s="290" t="s">
        <v>1293</v>
      </c>
      <c r="X24" s="290" t="s">
        <v>1293</v>
      </c>
      <c r="Y24" s="300">
        <v>97</v>
      </c>
      <c r="Z24" s="299">
        <v>100</v>
      </c>
      <c r="AA24" s="295">
        <f t="shared" si="3"/>
        <v>0.97</v>
      </c>
      <c r="AB24" s="290" t="s">
        <v>1562</v>
      </c>
      <c r="AC24" s="290" t="s">
        <v>979</v>
      </c>
      <c r="AD24" s="290" t="s">
        <v>1293</v>
      </c>
      <c r="AE24" s="300">
        <v>78</v>
      </c>
      <c r="AF24" s="299">
        <v>100</v>
      </c>
      <c r="AG24" s="295">
        <f t="shared" si="4"/>
        <v>0.78</v>
      </c>
      <c r="AH24" s="289" t="s">
        <v>1671</v>
      </c>
      <c r="AI24" s="290" t="s">
        <v>979</v>
      </c>
      <c r="AJ24" s="290" t="s">
        <v>1293</v>
      </c>
    </row>
    <row r="25" spans="1:36" ht="60" customHeight="1" x14ac:dyDescent="0.25">
      <c r="A25" s="290" t="s">
        <v>971</v>
      </c>
      <c r="B25" s="290" t="s">
        <v>972</v>
      </c>
      <c r="C25" s="287" t="s">
        <v>1061</v>
      </c>
      <c r="D25" s="286" t="s">
        <v>1062</v>
      </c>
      <c r="E25" s="297" t="s">
        <v>1063</v>
      </c>
      <c r="F25" s="290" t="s">
        <v>1064</v>
      </c>
      <c r="G25" s="290" t="s">
        <v>46</v>
      </c>
      <c r="H25" s="302">
        <v>50</v>
      </c>
      <c r="I25" s="294">
        <v>50</v>
      </c>
      <c r="J25" s="295">
        <f t="shared" si="0"/>
        <v>1</v>
      </c>
      <c r="K25" s="290" t="s">
        <v>1065</v>
      </c>
      <c r="L25" s="290" t="s">
        <v>979</v>
      </c>
      <c r="M25" s="300">
        <v>50</v>
      </c>
      <c r="N25" s="297">
        <v>80</v>
      </c>
      <c r="O25" s="295">
        <f t="shared" si="1"/>
        <v>0.625</v>
      </c>
      <c r="P25" s="290" t="s">
        <v>1340</v>
      </c>
      <c r="Q25" s="290" t="s">
        <v>979</v>
      </c>
      <c r="R25" s="290" t="s">
        <v>1293</v>
      </c>
      <c r="S25" s="300">
        <v>55</v>
      </c>
      <c r="T25" s="299">
        <v>80</v>
      </c>
      <c r="U25" s="295">
        <f t="shared" si="2"/>
        <v>0.6875</v>
      </c>
      <c r="V25" s="289" t="s">
        <v>1534</v>
      </c>
      <c r="W25" s="290" t="s">
        <v>1293</v>
      </c>
      <c r="X25" s="290" t="s">
        <v>1293</v>
      </c>
      <c r="Y25" s="300">
        <v>60</v>
      </c>
      <c r="Z25" s="299">
        <v>80</v>
      </c>
      <c r="AA25" s="295">
        <f t="shared" si="3"/>
        <v>0.75</v>
      </c>
      <c r="AB25" s="289" t="s">
        <v>1605</v>
      </c>
      <c r="AC25" s="290" t="s">
        <v>979</v>
      </c>
      <c r="AD25" s="290" t="s">
        <v>979</v>
      </c>
      <c r="AE25" s="300">
        <v>65</v>
      </c>
      <c r="AF25" s="299">
        <v>80</v>
      </c>
      <c r="AG25" s="295">
        <f t="shared" si="4"/>
        <v>0.8125</v>
      </c>
      <c r="AH25" s="289" t="s">
        <v>1672</v>
      </c>
      <c r="AI25" s="290" t="s">
        <v>979</v>
      </c>
      <c r="AJ25" s="290" t="s">
        <v>1293</v>
      </c>
    </row>
    <row r="26" spans="1:36" ht="60" customHeight="1" x14ac:dyDescent="0.25">
      <c r="A26" s="290" t="s">
        <v>971</v>
      </c>
      <c r="B26" s="290" t="s">
        <v>980</v>
      </c>
      <c r="C26" s="287" t="s">
        <v>1061</v>
      </c>
      <c r="D26" s="286" t="s">
        <v>1722</v>
      </c>
      <c r="E26" s="297" t="s">
        <v>1066</v>
      </c>
      <c r="F26" s="290" t="s">
        <v>1067</v>
      </c>
      <c r="G26" s="290" t="s">
        <v>47</v>
      </c>
      <c r="H26" s="302">
        <v>73</v>
      </c>
      <c r="I26" s="294">
        <v>65</v>
      </c>
      <c r="J26" s="295">
        <f t="shared" si="0"/>
        <v>1.1230769230769231</v>
      </c>
      <c r="K26" s="290" t="s">
        <v>1068</v>
      </c>
      <c r="L26" s="290" t="s">
        <v>1293</v>
      </c>
      <c r="M26" s="300">
        <v>73</v>
      </c>
      <c r="N26" s="297">
        <v>100</v>
      </c>
      <c r="O26" s="295">
        <f t="shared" si="1"/>
        <v>0.73</v>
      </c>
      <c r="P26" s="290" t="s">
        <v>1341</v>
      </c>
      <c r="Q26" s="290" t="s">
        <v>1293</v>
      </c>
      <c r="R26" s="290" t="s">
        <v>1293</v>
      </c>
      <c r="S26" s="300">
        <v>74</v>
      </c>
      <c r="T26" s="299">
        <v>100</v>
      </c>
      <c r="U26" s="295">
        <f t="shared" si="2"/>
        <v>0.74</v>
      </c>
      <c r="V26" s="289" t="s">
        <v>1511</v>
      </c>
      <c r="W26" s="290" t="s">
        <v>979</v>
      </c>
      <c r="X26" s="290" t="s">
        <v>979</v>
      </c>
      <c r="Y26" s="300">
        <v>74</v>
      </c>
      <c r="Z26" s="299">
        <v>100</v>
      </c>
      <c r="AA26" s="295">
        <f t="shared" si="3"/>
        <v>0.74</v>
      </c>
      <c r="AB26" s="290" t="s">
        <v>1545</v>
      </c>
      <c r="AC26" s="290" t="s">
        <v>979</v>
      </c>
      <c r="AD26" s="290" t="s">
        <v>1293</v>
      </c>
      <c r="AE26" s="300">
        <v>81</v>
      </c>
      <c r="AF26" s="299">
        <v>100</v>
      </c>
      <c r="AG26" s="295">
        <f t="shared" si="4"/>
        <v>0.81</v>
      </c>
      <c r="AH26" s="289" t="s">
        <v>1673</v>
      </c>
      <c r="AI26" s="290" t="s">
        <v>979</v>
      </c>
      <c r="AJ26" s="290" t="s">
        <v>979</v>
      </c>
    </row>
    <row r="27" spans="1:36" ht="60" customHeight="1" x14ac:dyDescent="0.25">
      <c r="A27" s="290" t="s">
        <v>971</v>
      </c>
      <c r="B27" s="290" t="s">
        <v>972</v>
      </c>
      <c r="C27" s="285" t="s">
        <v>1069</v>
      </c>
      <c r="D27" s="286" t="s">
        <v>1723</v>
      </c>
      <c r="E27" s="297" t="s">
        <v>1070</v>
      </c>
      <c r="F27" s="290" t="s">
        <v>1071</v>
      </c>
      <c r="G27" s="290" t="s">
        <v>49</v>
      </c>
      <c r="H27" s="302">
        <v>60</v>
      </c>
      <c r="I27" s="294">
        <v>60</v>
      </c>
      <c r="J27" s="295">
        <f t="shared" si="0"/>
        <v>1</v>
      </c>
      <c r="K27" s="290" t="s">
        <v>1072</v>
      </c>
      <c r="L27" s="290" t="s">
        <v>979</v>
      </c>
      <c r="M27" s="300">
        <v>65</v>
      </c>
      <c r="N27" s="297">
        <v>80</v>
      </c>
      <c r="O27" s="295">
        <f t="shared" si="1"/>
        <v>0.8125</v>
      </c>
      <c r="P27" s="290" t="s">
        <v>1342</v>
      </c>
      <c r="Q27" s="290" t="s">
        <v>979</v>
      </c>
      <c r="R27" s="290" t="s">
        <v>1293</v>
      </c>
      <c r="S27" s="300">
        <v>65</v>
      </c>
      <c r="T27" s="297">
        <v>80</v>
      </c>
      <c r="U27" s="295">
        <f t="shared" si="2"/>
        <v>0.8125</v>
      </c>
      <c r="V27" s="289" t="s">
        <v>1512</v>
      </c>
      <c r="W27" s="290" t="s">
        <v>1293</v>
      </c>
      <c r="X27" s="290" t="s">
        <v>1293</v>
      </c>
      <c r="Y27" s="300">
        <v>70</v>
      </c>
      <c r="Z27" s="299">
        <v>80</v>
      </c>
      <c r="AA27" s="295">
        <f t="shared" si="3"/>
        <v>0.875</v>
      </c>
      <c r="AB27" s="290" t="s">
        <v>1606</v>
      </c>
      <c r="AC27" s="290" t="s">
        <v>979</v>
      </c>
      <c r="AD27" s="290" t="s">
        <v>979</v>
      </c>
      <c r="AE27" s="301">
        <v>80</v>
      </c>
      <c r="AF27" s="299">
        <v>80</v>
      </c>
      <c r="AG27" s="295">
        <f t="shared" si="4"/>
        <v>1</v>
      </c>
      <c r="AH27" s="290" t="s">
        <v>1674</v>
      </c>
      <c r="AI27" s="290" t="s">
        <v>979</v>
      </c>
      <c r="AJ27" s="290" t="s">
        <v>979</v>
      </c>
    </row>
    <row r="28" spans="1:36" ht="66" customHeight="1" x14ac:dyDescent="0.25">
      <c r="A28" s="290" t="s">
        <v>971</v>
      </c>
      <c r="B28" s="290" t="s">
        <v>980</v>
      </c>
      <c r="C28" s="285" t="s">
        <v>1073</v>
      </c>
      <c r="D28" s="286" t="s">
        <v>1074</v>
      </c>
      <c r="E28" s="297" t="s">
        <v>1075</v>
      </c>
      <c r="F28" s="290" t="s">
        <v>1076</v>
      </c>
      <c r="G28" s="290" t="s">
        <v>51</v>
      </c>
      <c r="H28" s="304">
        <v>35</v>
      </c>
      <c r="I28" s="294">
        <v>65</v>
      </c>
      <c r="J28" s="295">
        <f t="shared" si="0"/>
        <v>0.53846153846153844</v>
      </c>
      <c r="K28" s="290" t="s">
        <v>1077</v>
      </c>
      <c r="L28" s="290" t="s">
        <v>979</v>
      </c>
      <c r="M28" s="296">
        <v>35</v>
      </c>
      <c r="N28" s="297">
        <v>80</v>
      </c>
      <c r="O28" s="295">
        <f t="shared" si="1"/>
        <v>0.4375</v>
      </c>
      <c r="P28" s="290" t="s">
        <v>816</v>
      </c>
      <c r="Q28" s="290" t="s">
        <v>1293</v>
      </c>
      <c r="R28" s="290" t="s">
        <v>1293</v>
      </c>
      <c r="S28" s="298">
        <v>35</v>
      </c>
      <c r="T28" s="299">
        <v>80</v>
      </c>
      <c r="U28" s="295">
        <f t="shared" si="2"/>
        <v>0.4375</v>
      </c>
      <c r="V28" s="289" t="s">
        <v>1746</v>
      </c>
      <c r="W28" s="290" t="s">
        <v>1293</v>
      </c>
      <c r="X28" s="290" t="s">
        <v>1293</v>
      </c>
      <c r="Y28" s="298">
        <v>35</v>
      </c>
      <c r="Z28" s="299">
        <v>80</v>
      </c>
      <c r="AA28" s="295">
        <f t="shared" si="3"/>
        <v>0.4375</v>
      </c>
      <c r="AB28" s="289" t="s">
        <v>1746</v>
      </c>
      <c r="AC28" s="290" t="s">
        <v>1293</v>
      </c>
      <c r="AD28" s="290" t="s">
        <v>1293</v>
      </c>
      <c r="AE28" s="298">
        <v>35</v>
      </c>
      <c r="AF28" s="299">
        <v>80</v>
      </c>
      <c r="AG28" s="295">
        <f t="shared" si="4"/>
        <v>0.4375</v>
      </c>
      <c r="AH28" s="289" t="s">
        <v>1746</v>
      </c>
      <c r="AI28" s="290" t="s">
        <v>1293</v>
      </c>
      <c r="AJ28" s="290" t="s">
        <v>1293</v>
      </c>
    </row>
    <row r="29" spans="1:36" ht="60" customHeight="1" x14ac:dyDescent="0.25">
      <c r="A29" s="290" t="s">
        <v>971</v>
      </c>
      <c r="B29" s="290" t="s">
        <v>980</v>
      </c>
      <c r="C29" s="285" t="s">
        <v>1073</v>
      </c>
      <c r="D29" s="288" t="s">
        <v>1078</v>
      </c>
      <c r="E29" s="318" t="s">
        <v>1079</v>
      </c>
      <c r="F29" s="290" t="s">
        <v>1080</v>
      </c>
      <c r="G29" s="290" t="s">
        <v>52</v>
      </c>
      <c r="H29" s="302">
        <v>80</v>
      </c>
      <c r="I29" s="294">
        <v>80</v>
      </c>
      <c r="J29" s="295">
        <f t="shared" si="0"/>
        <v>1</v>
      </c>
      <c r="K29" s="290" t="s">
        <v>1081</v>
      </c>
      <c r="L29" s="290" t="s">
        <v>979</v>
      </c>
      <c r="M29" s="300">
        <v>82</v>
      </c>
      <c r="N29" s="297">
        <v>90</v>
      </c>
      <c r="O29" s="295">
        <f t="shared" si="1"/>
        <v>0.91111111111111109</v>
      </c>
      <c r="P29" s="290" t="s">
        <v>1536</v>
      </c>
      <c r="Q29" s="290" t="s">
        <v>979</v>
      </c>
      <c r="R29" s="290" t="s">
        <v>1293</v>
      </c>
      <c r="S29" s="300">
        <v>83</v>
      </c>
      <c r="T29" s="299">
        <v>90</v>
      </c>
      <c r="U29" s="295">
        <f t="shared" si="2"/>
        <v>0.92222222222222228</v>
      </c>
      <c r="V29" s="289" t="s">
        <v>1504</v>
      </c>
      <c r="W29" s="290" t="s">
        <v>979</v>
      </c>
      <c r="X29" s="290" t="s">
        <v>979</v>
      </c>
      <c r="Y29" s="300">
        <v>83</v>
      </c>
      <c r="Z29" s="299">
        <v>90</v>
      </c>
      <c r="AA29" s="295">
        <f t="shared" si="3"/>
        <v>0.92222222222222228</v>
      </c>
      <c r="AB29" s="289" t="s">
        <v>1563</v>
      </c>
      <c r="AC29" s="290" t="s">
        <v>1293</v>
      </c>
      <c r="AD29" s="290" t="s">
        <v>1293</v>
      </c>
      <c r="AE29" s="301">
        <v>90</v>
      </c>
      <c r="AF29" s="299">
        <v>90</v>
      </c>
      <c r="AG29" s="295">
        <f t="shared" si="4"/>
        <v>1</v>
      </c>
      <c r="AH29" s="289" t="s">
        <v>1675</v>
      </c>
      <c r="AI29" s="290" t="s">
        <v>979</v>
      </c>
      <c r="AJ29" s="290" t="s">
        <v>1293</v>
      </c>
    </row>
    <row r="30" spans="1:36" ht="60" customHeight="1" x14ac:dyDescent="0.25">
      <c r="A30" s="290" t="s">
        <v>971</v>
      </c>
      <c r="B30" s="290" t="s">
        <v>980</v>
      </c>
      <c r="C30" s="285" t="s">
        <v>1073</v>
      </c>
      <c r="D30" s="288" t="s">
        <v>1078</v>
      </c>
      <c r="E30" s="297" t="s">
        <v>1082</v>
      </c>
      <c r="F30" s="290" t="s">
        <v>1083</v>
      </c>
      <c r="G30" s="290" t="s">
        <v>53</v>
      </c>
      <c r="H30" s="304">
        <v>40</v>
      </c>
      <c r="I30" s="294">
        <v>75</v>
      </c>
      <c r="J30" s="295">
        <f t="shared" si="0"/>
        <v>0.53333333333333333</v>
      </c>
      <c r="K30" s="290" t="s">
        <v>1448</v>
      </c>
      <c r="L30" s="290" t="s">
        <v>979</v>
      </c>
      <c r="M30" s="310">
        <v>40</v>
      </c>
      <c r="N30" s="297">
        <v>85</v>
      </c>
      <c r="O30" s="295">
        <f t="shared" si="1"/>
        <v>0.47058823529411764</v>
      </c>
      <c r="P30" s="290" t="s">
        <v>1535</v>
      </c>
      <c r="Q30" s="290" t="s">
        <v>979</v>
      </c>
      <c r="R30" s="290" t="s">
        <v>1293</v>
      </c>
      <c r="S30" s="310">
        <v>45</v>
      </c>
      <c r="T30" s="299">
        <v>85</v>
      </c>
      <c r="U30" s="295">
        <f t="shared" si="2"/>
        <v>0.52941176470588236</v>
      </c>
      <c r="V30" s="289" t="s">
        <v>1503</v>
      </c>
      <c r="W30" s="290" t="s">
        <v>979</v>
      </c>
      <c r="X30" s="290" t="s">
        <v>979</v>
      </c>
      <c r="Y30" s="310">
        <v>47</v>
      </c>
      <c r="Z30" s="299">
        <v>85</v>
      </c>
      <c r="AA30" s="295">
        <f t="shared" si="3"/>
        <v>0.55294117647058827</v>
      </c>
      <c r="AB30" s="289" t="s">
        <v>1564</v>
      </c>
      <c r="AC30" s="290" t="s">
        <v>979</v>
      </c>
      <c r="AD30" s="290" t="s">
        <v>1293</v>
      </c>
      <c r="AE30" s="310">
        <v>55</v>
      </c>
      <c r="AF30" s="299">
        <v>85</v>
      </c>
      <c r="AG30" s="295">
        <f t="shared" si="4"/>
        <v>0.6470588235294118</v>
      </c>
      <c r="AH30" s="290" t="s">
        <v>1676</v>
      </c>
      <c r="AI30" s="290" t="s">
        <v>979</v>
      </c>
      <c r="AJ30" s="290" t="s">
        <v>979</v>
      </c>
    </row>
    <row r="31" spans="1:36" ht="60" customHeight="1" x14ac:dyDescent="0.25">
      <c r="A31" s="290" t="s">
        <v>971</v>
      </c>
      <c r="B31" s="290" t="s">
        <v>980</v>
      </c>
      <c r="C31" s="285" t="s">
        <v>1073</v>
      </c>
      <c r="D31" s="286" t="s">
        <v>1084</v>
      </c>
      <c r="E31" s="297" t="s">
        <v>1085</v>
      </c>
      <c r="F31" s="290" t="s">
        <v>1086</v>
      </c>
      <c r="G31" s="290" t="s">
        <v>54</v>
      </c>
      <c r="H31" s="293">
        <v>50</v>
      </c>
      <c r="I31" s="294">
        <v>100</v>
      </c>
      <c r="J31" s="295">
        <f t="shared" si="0"/>
        <v>0.5</v>
      </c>
      <c r="K31" s="290" t="s">
        <v>1087</v>
      </c>
      <c r="L31" s="290" t="s">
        <v>979</v>
      </c>
      <c r="M31" s="310">
        <v>50</v>
      </c>
      <c r="N31" s="297">
        <v>100</v>
      </c>
      <c r="O31" s="295">
        <f t="shared" si="1"/>
        <v>0.5</v>
      </c>
      <c r="P31" s="290" t="s">
        <v>1345</v>
      </c>
      <c r="Q31" s="290" t="s">
        <v>1293</v>
      </c>
      <c r="R31" s="290" t="s">
        <v>1293</v>
      </c>
      <c r="S31" s="310">
        <v>55</v>
      </c>
      <c r="T31" s="299">
        <v>100</v>
      </c>
      <c r="U31" s="295">
        <f t="shared" si="2"/>
        <v>0.55000000000000004</v>
      </c>
      <c r="V31" s="289" t="s">
        <v>1513</v>
      </c>
      <c r="W31" s="290" t="s">
        <v>1293</v>
      </c>
      <c r="X31" s="290" t="s">
        <v>1293</v>
      </c>
      <c r="Y31" s="301">
        <v>100</v>
      </c>
      <c r="Z31" s="299">
        <v>100</v>
      </c>
      <c r="AA31" s="295">
        <f t="shared" si="3"/>
        <v>1</v>
      </c>
      <c r="AB31" s="289" t="s">
        <v>1565</v>
      </c>
      <c r="AC31" s="290" t="s">
        <v>979</v>
      </c>
      <c r="AD31" s="290" t="s">
        <v>979</v>
      </c>
      <c r="AE31" s="301">
        <v>100</v>
      </c>
      <c r="AF31" s="299">
        <v>100</v>
      </c>
      <c r="AG31" s="295">
        <f t="shared" si="4"/>
        <v>1</v>
      </c>
      <c r="AH31" s="289" t="s">
        <v>1679</v>
      </c>
      <c r="AI31" s="290" t="s">
        <v>979</v>
      </c>
      <c r="AJ31" s="290" t="s">
        <v>979</v>
      </c>
    </row>
    <row r="32" spans="1:36" ht="76.5" customHeight="1" x14ac:dyDescent="0.25">
      <c r="A32" s="290" t="s">
        <v>971</v>
      </c>
      <c r="B32" s="290" t="s">
        <v>980</v>
      </c>
      <c r="C32" s="285" t="s">
        <v>1073</v>
      </c>
      <c r="D32" s="286" t="s">
        <v>1084</v>
      </c>
      <c r="E32" s="297" t="s">
        <v>1088</v>
      </c>
      <c r="F32" s="290" t="s">
        <v>1089</v>
      </c>
      <c r="G32" s="290" t="s">
        <v>55</v>
      </c>
      <c r="H32" s="302">
        <v>50</v>
      </c>
      <c r="I32" s="294">
        <v>50</v>
      </c>
      <c r="J32" s="295">
        <f t="shared" si="0"/>
        <v>1</v>
      </c>
      <c r="K32" s="290" t="s">
        <v>1090</v>
      </c>
      <c r="L32" s="290" t="s">
        <v>979</v>
      </c>
      <c r="M32" s="300">
        <v>55</v>
      </c>
      <c r="N32" s="297">
        <v>80</v>
      </c>
      <c r="O32" s="295">
        <f t="shared" si="1"/>
        <v>0.6875</v>
      </c>
      <c r="P32" s="290" t="s">
        <v>1346</v>
      </c>
      <c r="Q32" s="290" t="s">
        <v>979</v>
      </c>
      <c r="R32" s="290" t="s">
        <v>1293</v>
      </c>
      <c r="S32" s="300">
        <v>57</v>
      </c>
      <c r="T32" s="299">
        <v>80</v>
      </c>
      <c r="U32" s="295">
        <f t="shared" si="2"/>
        <v>0.71250000000000002</v>
      </c>
      <c r="V32" s="289" t="s">
        <v>1505</v>
      </c>
      <c r="W32" s="290" t="s">
        <v>979</v>
      </c>
      <c r="X32" s="290" t="s">
        <v>979</v>
      </c>
      <c r="Y32" s="300">
        <v>60</v>
      </c>
      <c r="Z32" s="299">
        <v>80</v>
      </c>
      <c r="AA32" s="295">
        <f t="shared" si="3"/>
        <v>0.75</v>
      </c>
      <c r="AB32" s="289" t="s">
        <v>1566</v>
      </c>
      <c r="AC32" s="290" t="s">
        <v>979</v>
      </c>
      <c r="AD32" s="290" t="s">
        <v>979</v>
      </c>
      <c r="AE32" s="301">
        <v>80</v>
      </c>
      <c r="AF32" s="299">
        <v>80</v>
      </c>
      <c r="AG32" s="295">
        <f t="shared" si="4"/>
        <v>1</v>
      </c>
      <c r="AH32" s="289" t="s">
        <v>1678</v>
      </c>
      <c r="AI32" s="290" t="s">
        <v>979</v>
      </c>
      <c r="AJ32" s="290" t="s">
        <v>979</v>
      </c>
    </row>
    <row r="33" spans="1:36" ht="60" customHeight="1" x14ac:dyDescent="0.25">
      <c r="A33" s="290" t="s">
        <v>971</v>
      </c>
      <c r="B33" s="290" t="s">
        <v>980</v>
      </c>
      <c r="C33" s="285" t="s">
        <v>1073</v>
      </c>
      <c r="D33" s="286" t="s">
        <v>1091</v>
      </c>
      <c r="E33" s="297" t="s">
        <v>1092</v>
      </c>
      <c r="F33" s="290" t="s">
        <v>1093</v>
      </c>
      <c r="G33" s="290" t="s">
        <v>1094</v>
      </c>
      <c r="H33" s="302">
        <v>100</v>
      </c>
      <c r="I33" s="294">
        <v>100</v>
      </c>
      <c r="J33" s="295">
        <f t="shared" si="0"/>
        <v>1</v>
      </c>
      <c r="K33" s="290" t="s">
        <v>1095</v>
      </c>
      <c r="L33" s="290" t="s">
        <v>979</v>
      </c>
      <c r="M33" s="310">
        <v>50</v>
      </c>
      <c r="N33" s="297">
        <v>100</v>
      </c>
      <c r="O33" s="295">
        <f t="shared" si="1"/>
        <v>0.5</v>
      </c>
      <c r="P33" s="290" t="s">
        <v>1345</v>
      </c>
      <c r="Q33" s="290" t="s">
        <v>1293</v>
      </c>
      <c r="R33" s="290" t="s">
        <v>1293</v>
      </c>
      <c r="S33" s="310">
        <v>55</v>
      </c>
      <c r="T33" s="299">
        <v>100</v>
      </c>
      <c r="U33" s="295">
        <f t="shared" si="2"/>
        <v>0.55000000000000004</v>
      </c>
      <c r="V33" s="289" t="s">
        <v>1506</v>
      </c>
      <c r="W33" s="290" t="s">
        <v>979</v>
      </c>
      <c r="X33" s="290" t="s">
        <v>1293</v>
      </c>
      <c r="Y33" s="301">
        <v>100</v>
      </c>
      <c r="Z33" s="299">
        <v>100</v>
      </c>
      <c r="AA33" s="295">
        <f t="shared" si="3"/>
        <v>1</v>
      </c>
      <c r="AB33" s="289" t="s">
        <v>1567</v>
      </c>
      <c r="AC33" s="290" t="s">
        <v>979</v>
      </c>
      <c r="AD33" s="290" t="s">
        <v>979</v>
      </c>
      <c r="AE33" s="301">
        <v>100</v>
      </c>
      <c r="AF33" s="299">
        <v>100</v>
      </c>
      <c r="AG33" s="295">
        <f t="shared" si="4"/>
        <v>1</v>
      </c>
      <c r="AH33" s="289" t="s">
        <v>1679</v>
      </c>
      <c r="AI33" s="290" t="s">
        <v>979</v>
      </c>
      <c r="AJ33" s="290" t="s">
        <v>979</v>
      </c>
    </row>
    <row r="34" spans="1:36" ht="60" customHeight="1" x14ac:dyDescent="0.25">
      <c r="A34" s="290" t="s">
        <v>971</v>
      </c>
      <c r="B34" s="290" t="s">
        <v>980</v>
      </c>
      <c r="C34" s="285" t="s">
        <v>1073</v>
      </c>
      <c r="D34" s="286" t="s">
        <v>1091</v>
      </c>
      <c r="E34" s="297" t="s">
        <v>1096</v>
      </c>
      <c r="F34" s="290" t="s">
        <v>1097</v>
      </c>
      <c r="G34" s="290" t="s">
        <v>1098</v>
      </c>
      <c r="H34" s="304">
        <v>65</v>
      </c>
      <c r="I34" s="294">
        <v>100</v>
      </c>
      <c r="J34" s="295">
        <f t="shared" si="0"/>
        <v>0.65</v>
      </c>
      <c r="K34" s="290" t="s">
        <v>1099</v>
      </c>
      <c r="L34" s="290" t="s">
        <v>979</v>
      </c>
      <c r="M34" s="310">
        <v>0</v>
      </c>
      <c r="N34" s="297">
        <v>100</v>
      </c>
      <c r="O34" s="295">
        <f t="shared" si="1"/>
        <v>0</v>
      </c>
      <c r="P34" s="290" t="s">
        <v>1345</v>
      </c>
      <c r="Q34" s="290" t="s">
        <v>1293</v>
      </c>
      <c r="R34" s="290" t="s">
        <v>1293</v>
      </c>
      <c r="S34" s="300">
        <v>50</v>
      </c>
      <c r="T34" s="299">
        <v>100</v>
      </c>
      <c r="U34" s="295">
        <f t="shared" si="2"/>
        <v>0.5</v>
      </c>
      <c r="V34" s="290" t="s">
        <v>1507</v>
      </c>
      <c r="W34" s="290" t="s">
        <v>979</v>
      </c>
      <c r="X34" s="290" t="s">
        <v>1293</v>
      </c>
      <c r="Y34" s="300">
        <v>70</v>
      </c>
      <c r="Z34" s="299">
        <v>100</v>
      </c>
      <c r="AA34" s="295">
        <f t="shared" si="3"/>
        <v>0.7</v>
      </c>
      <c r="AB34" s="290" t="s">
        <v>1568</v>
      </c>
      <c r="AC34" s="290" t="s">
        <v>979</v>
      </c>
      <c r="AD34" s="290" t="s">
        <v>979</v>
      </c>
      <c r="AE34" s="300">
        <v>70</v>
      </c>
      <c r="AF34" s="299">
        <v>100</v>
      </c>
      <c r="AG34" s="295">
        <f t="shared" si="4"/>
        <v>0.7</v>
      </c>
      <c r="AH34" s="289" t="s">
        <v>1678</v>
      </c>
      <c r="AI34" s="290" t="s">
        <v>979</v>
      </c>
      <c r="AJ34" s="290" t="s">
        <v>979</v>
      </c>
    </row>
    <row r="35" spans="1:36" ht="60.75" customHeight="1" x14ac:dyDescent="0.25">
      <c r="A35" s="290" t="s">
        <v>971</v>
      </c>
      <c r="B35" s="290" t="s">
        <v>980</v>
      </c>
      <c r="C35" s="285" t="s">
        <v>1073</v>
      </c>
      <c r="D35" s="288" t="s">
        <v>1100</v>
      </c>
      <c r="E35" s="297" t="s">
        <v>1738</v>
      </c>
      <c r="F35" s="290" t="s">
        <v>1101</v>
      </c>
      <c r="G35" s="290" t="s">
        <v>1739</v>
      </c>
      <c r="H35" s="304">
        <v>48</v>
      </c>
      <c r="I35" s="294">
        <v>50</v>
      </c>
      <c r="J35" s="295">
        <f t="shared" si="0"/>
        <v>0.96</v>
      </c>
      <c r="K35" s="290" t="s">
        <v>1324</v>
      </c>
      <c r="L35" s="290" t="s">
        <v>979</v>
      </c>
      <c r="M35" s="301">
        <v>100</v>
      </c>
      <c r="N35" s="297">
        <v>100</v>
      </c>
      <c r="O35" s="295">
        <f t="shared" si="1"/>
        <v>1</v>
      </c>
      <c r="P35" s="290" t="s">
        <v>1325</v>
      </c>
      <c r="Q35" s="290" t="s">
        <v>979</v>
      </c>
      <c r="R35" s="290" t="s">
        <v>979</v>
      </c>
      <c r="S35" s="305">
        <v>100</v>
      </c>
      <c r="T35" s="299">
        <v>100</v>
      </c>
      <c r="U35" s="295">
        <f t="shared" si="2"/>
        <v>1</v>
      </c>
      <c r="V35" s="290" t="s">
        <v>1325</v>
      </c>
      <c r="W35" s="319" t="s">
        <v>979</v>
      </c>
      <c r="X35" s="290" t="s">
        <v>979</v>
      </c>
      <c r="Y35" s="305">
        <v>100</v>
      </c>
      <c r="Z35" s="299">
        <v>100</v>
      </c>
      <c r="AA35" s="295">
        <f t="shared" si="3"/>
        <v>1</v>
      </c>
      <c r="AB35" s="289" t="s">
        <v>1569</v>
      </c>
      <c r="AC35" s="290" t="s">
        <v>979</v>
      </c>
      <c r="AD35" s="290" t="s">
        <v>979</v>
      </c>
      <c r="AE35" s="305">
        <v>100</v>
      </c>
      <c r="AF35" s="299">
        <v>100</v>
      </c>
      <c r="AG35" s="295">
        <f t="shared" si="4"/>
        <v>1</v>
      </c>
      <c r="AH35" s="289" t="s">
        <v>1569</v>
      </c>
      <c r="AI35" s="290" t="s">
        <v>106</v>
      </c>
      <c r="AJ35" s="290" t="s">
        <v>106</v>
      </c>
    </row>
    <row r="36" spans="1:36" ht="60" customHeight="1" x14ac:dyDescent="0.25">
      <c r="A36" s="290" t="s">
        <v>1102</v>
      </c>
      <c r="B36" s="290" t="s">
        <v>986</v>
      </c>
      <c r="C36" s="285" t="s">
        <v>1103</v>
      </c>
      <c r="D36" s="288" t="s">
        <v>1104</v>
      </c>
      <c r="E36" s="297" t="s">
        <v>1105</v>
      </c>
      <c r="F36" s="290" t="s">
        <v>1106</v>
      </c>
      <c r="G36" s="290" t="s">
        <v>58</v>
      </c>
      <c r="H36" s="312">
        <v>33.200000000000003</v>
      </c>
      <c r="I36" s="312">
        <v>33</v>
      </c>
      <c r="J36" s="295">
        <f t="shared" si="0"/>
        <v>1.0060606060606061</v>
      </c>
      <c r="K36" s="313" t="s">
        <v>1107</v>
      </c>
      <c r="L36" s="290" t="s">
        <v>979</v>
      </c>
      <c r="M36" s="314">
        <v>33</v>
      </c>
      <c r="N36" s="297">
        <v>50</v>
      </c>
      <c r="O36" s="295">
        <f t="shared" si="1"/>
        <v>0.66</v>
      </c>
      <c r="P36" s="290" t="s">
        <v>1347</v>
      </c>
      <c r="Q36" s="290" t="s">
        <v>979</v>
      </c>
      <c r="R36" s="290" t="s">
        <v>979</v>
      </c>
      <c r="S36" s="314">
        <v>33</v>
      </c>
      <c r="T36" s="299">
        <v>50</v>
      </c>
      <c r="U36" s="295">
        <f t="shared" si="2"/>
        <v>0.66</v>
      </c>
      <c r="V36" s="290" t="s">
        <v>1508</v>
      </c>
      <c r="W36" s="290" t="s">
        <v>1293</v>
      </c>
      <c r="X36" s="290" t="s">
        <v>1293</v>
      </c>
      <c r="Y36" s="314">
        <v>42.66</v>
      </c>
      <c r="Z36" s="299">
        <v>50</v>
      </c>
      <c r="AA36" s="295">
        <f t="shared" si="3"/>
        <v>0.85319999999999996</v>
      </c>
      <c r="AB36" s="289" t="s">
        <v>1548</v>
      </c>
      <c r="AC36" s="290" t="s">
        <v>979</v>
      </c>
      <c r="AD36" s="290" t="s">
        <v>979</v>
      </c>
      <c r="AE36" s="314">
        <v>44</v>
      </c>
      <c r="AF36" s="299">
        <v>50</v>
      </c>
      <c r="AG36" s="295">
        <f t="shared" si="4"/>
        <v>0.88</v>
      </c>
      <c r="AH36" s="320" t="s">
        <v>1680</v>
      </c>
      <c r="AI36" s="290" t="s">
        <v>1293</v>
      </c>
      <c r="AJ36" s="290" t="s">
        <v>1293</v>
      </c>
    </row>
    <row r="37" spans="1:36" ht="60" customHeight="1" x14ac:dyDescent="0.25">
      <c r="A37" s="290" t="s">
        <v>1102</v>
      </c>
      <c r="B37" s="290" t="s">
        <v>986</v>
      </c>
      <c r="C37" s="285" t="s">
        <v>1103</v>
      </c>
      <c r="D37" s="288" t="s">
        <v>1108</v>
      </c>
      <c r="E37" s="297" t="s">
        <v>1740</v>
      </c>
      <c r="F37" s="290" t="s">
        <v>1109</v>
      </c>
      <c r="G37" s="290" t="s">
        <v>1741</v>
      </c>
      <c r="H37" s="293">
        <v>10</v>
      </c>
      <c r="I37" s="294">
        <v>30</v>
      </c>
      <c r="J37" s="295">
        <f t="shared" si="0"/>
        <v>0.33333333333333331</v>
      </c>
      <c r="K37" s="290" t="s">
        <v>985</v>
      </c>
      <c r="L37" s="290" t="s">
        <v>979</v>
      </c>
      <c r="M37" s="300">
        <v>30</v>
      </c>
      <c r="N37" s="297">
        <v>60</v>
      </c>
      <c r="O37" s="295">
        <f t="shared" si="1"/>
        <v>0.5</v>
      </c>
      <c r="P37" s="290" t="s">
        <v>903</v>
      </c>
      <c r="Q37" s="290" t="s">
        <v>979</v>
      </c>
      <c r="R37" s="290" t="s">
        <v>1293</v>
      </c>
      <c r="S37" s="300">
        <v>30</v>
      </c>
      <c r="T37" s="299">
        <v>60</v>
      </c>
      <c r="U37" s="295">
        <f t="shared" si="2"/>
        <v>0.5</v>
      </c>
      <c r="V37" s="290" t="s">
        <v>903</v>
      </c>
      <c r="W37" s="290" t="s">
        <v>1293</v>
      </c>
      <c r="X37" s="290" t="s">
        <v>979</v>
      </c>
      <c r="Y37" s="300">
        <v>32</v>
      </c>
      <c r="Z37" s="299">
        <v>60</v>
      </c>
      <c r="AA37" s="295">
        <f t="shared" si="3"/>
        <v>0.53333333333333333</v>
      </c>
      <c r="AB37" s="290" t="s">
        <v>1651</v>
      </c>
      <c r="AC37" s="290" t="s">
        <v>979</v>
      </c>
      <c r="AD37" s="290" t="s">
        <v>1293</v>
      </c>
      <c r="AE37" s="301">
        <v>60</v>
      </c>
      <c r="AF37" s="299">
        <v>60</v>
      </c>
      <c r="AG37" s="295">
        <f t="shared" si="4"/>
        <v>1</v>
      </c>
      <c r="AH37" s="321" t="s">
        <v>1681</v>
      </c>
      <c r="AI37" s="290" t="s">
        <v>979</v>
      </c>
      <c r="AJ37" s="290" t="s">
        <v>1293</v>
      </c>
    </row>
    <row r="38" spans="1:36" ht="60" customHeight="1" x14ac:dyDescent="0.25">
      <c r="A38" s="290" t="s">
        <v>1102</v>
      </c>
      <c r="B38" s="290" t="s">
        <v>986</v>
      </c>
      <c r="C38" s="287" t="s">
        <v>1110</v>
      </c>
      <c r="D38" s="286" t="s">
        <v>1111</v>
      </c>
      <c r="E38" s="297" t="s">
        <v>1742</v>
      </c>
      <c r="F38" s="290" t="s">
        <v>1112</v>
      </c>
      <c r="G38" s="290" t="s">
        <v>1743</v>
      </c>
      <c r="H38" s="293">
        <v>0.04</v>
      </c>
      <c r="I38" s="294">
        <v>70</v>
      </c>
      <c r="J38" s="295">
        <f t="shared" si="0"/>
        <v>5.7142857142857147E-4</v>
      </c>
      <c r="K38" s="290" t="s">
        <v>985</v>
      </c>
      <c r="L38" s="290" t="s">
        <v>979</v>
      </c>
      <c r="M38" s="310">
        <v>0</v>
      </c>
      <c r="N38" s="297">
        <v>85</v>
      </c>
      <c r="O38" s="295">
        <f t="shared" si="1"/>
        <v>0</v>
      </c>
      <c r="P38" s="290" t="s">
        <v>1466</v>
      </c>
      <c r="Q38" s="290" t="s">
        <v>1293</v>
      </c>
      <c r="R38" s="290" t="s">
        <v>1293</v>
      </c>
      <c r="S38" s="310">
        <v>0</v>
      </c>
      <c r="T38" s="299">
        <v>85</v>
      </c>
      <c r="U38" s="295">
        <f t="shared" si="2"/>
        <v>0</v>
      </c>
      <c r="V38" s="321" t="s">
        <v>1514</v>
      </c>
      <c r="W38" s="290" t="s">
        <v>1293</v>
      </c>
      <c r="X38" s="290" t="s">
        <v>1293</v>
      </c>
      <c r="Y38" s="310">
        <v>0</v>
      </c>
      <c r="Z38" s="299">
        <v>85</v>
      </c>
      <c r="AA38" s="295">
        <f t="shared" si="3"/>
        <v>0</v>
      </c>
      <c r="AB38" s="290" t="s">
        <v>1549</v>
      </c>
      <c r="AC38" s="290" t="s">
        <v>979</v>
      </c>
      <c r="AD38" s="290" t="s">
        <v>1293</v>
      </c>
      <c r="AE38" s="310">
        <v>0</v>
      </c>
      <c r="AF38" s="299">
        <v>85</v>
      </c>
      <c r="AG38" s="295">
        <f t="shared" si="4"/>
        <v>0</v>
      </c>
      <c r="AH38" s="290" t="s">
        <v>1682</v>
      </c>
      <c r="AI38" s="290" t="s">
        <v>979</v>
      </c>
      <c r="AJ38" s="290" t="s">
        <v>1293</v>
      </c>
    </row>
    <row r="39" spans="1:36" ht="60" customHeight="1" x14ac:dyDescent="0.25">
      <c r="A39" s="290" t="s">
        <v>1102</v>
      </c>
      <c r="B39" s="290" t="s">
        <v>986</v>
      </c>
      <c r="C39" s="287" t="s">
        <v>1110</v>
      </c>
      <c r="D39" s="286" t="s">
        <v>1113</v>
      </c>
      <c r="E39" s="297" t="s">
        <v>1352</v>
      </c>
      <c r="F39" s="290" t="s">
        <v>1114</v>
      </c>
      <c r="G39" s="290" t="s">
        <v>60</v>
      </c>
      <c r="H39" s="310">
        <v>20</v>
      </c>
      <c r="I39" s="294">
        <v>60</v>
      </c>
      <c r="J39" s="295">
        <f t="shared" si="0"/>
        <v>0.33333333333333331</v>
      </c>
      <c r="K39" s="290" t="s">
        <v>1115</v>
      </c>
      <c r="L39" s="290" t="s">
        <v>979</v>
      </c>
      <c r="M39" s="310">
        <v>20</v>
      </c>
      <c r="N39" s="297">
        <v>80</v>
      </c>
      <c r="O39" s="295">
        <f t="shared" si="1"/>
        <v>0.25</v>
      </c>
      <c r="P39" s="290" t="s">
        <v>1525</v>
      </c>
      <c r="Q39" s="290" t="s">
        <v>979</v>
      </c>
      <c r="R39" s="290" t="s">
        <v>1293</v>
      </c>
      <c r="S39" s="310">
        <v>28</v>
      </c>
      <c r="T39" s="299">
        <v>80</v>
      </c>
      <c r="U39" s="295">
        <f t="shared" si="2"/>
        <v>0.35</v>
      </c>
      <c r="V39" s="290" t="s">
        <v>1467</v>
      </c>
      <c r="W39" s="290" t="s">
        <v>979</v>
      </c>
      <c r="X39" s="290" t="s">
        <v>979</v>
      </c>
      <c r="Y39" s="310">
        <v>37</v>
      </c>
      <c r="Z39" s="299">
        <v>80</v>
      </c>
      <c r="AA39" s="295">
        <f t="shared" si="3"/>
        <v>0.46250000000000002</v>
      </c>
      <c r="AB39" s="289" t="s">
        <v>1570</v>
      </c>
      <c r="AC39" s="290" t="s">
        <v>979</v>
      </c>
      <c r="AD39" s="290" t="s">
        <v>979</v>
      </c>
      <c r="AE39" s="304">
        <v>43</v>
      </c>
      <c r="AF39" s="299">
        <v>80</v>
      </c>
      <c r="AG39" s="295">
        <f t="shared" si="4"/>
        <v>0.53749999999999998</v>
      </c>
      <c r="AH39" s="290" t="s">
        <v>1683</v>
      </c>
      <c r="AI39" s="290" t="s">
        <v>979</v>
      </c>
      <c r="AJ39" s="290" t="s">
        <v>979</v>
      </c>
    </row>
    <row r="40" spans="1:36" ht="60" customHeight="1" x14ac:dyDescent="0.25">
      <c r="A40" s="290" t="s">
        <v>1102</v>
      </c>
      <c r="B40" s="290" t="s">
        <v>986</v>
      </c>
      <c r="C40" s="287" t="s">
        <v>1110</v>
      </c>
      <c r="D40" s="286" t="s">
        <v>1724</v>
      </c>
      <c r="E40" s="297" t="s">
        <v>1117</v>
      </c>
      <c r="F40" s="290" t="s">
        <v>1118</v>
      </c>
      <c r="G40" s="290" t="s">
        <v>61</v>
      </c>
      <c r="H40" s="293">
        <v>86</v>
      </c>
      <c r="I40" s="294">
        <v>90</v>
      </c>
      <c r="J40" s="295">
        <f t="shared" si="0"/>
        <v>0.9555555555555556</v>
      </c>
      <c r="K40" s="290" t="s">
        <v>1119</v>
      </c>
      <c r="L40" s="290" t="s">
        <v>979</v>
      </c>
      <c r="M40" s="300">
        <v>87</v>
      </c>
      <c r="N40" s="297">
        <v>95</v>
      </c>
      <c r="O40" s="295">
        <f t="shared" si="1"/>
        <v>0.91578947368421049</v>
      </c>
      <c r="P40" s="290" t="s">
        <v>1353</v>
      </c>
      <c r="Q40" s="290" t="s">
        <v>1293</v>
      </c>
      <c r="R40" s="290" t="s">
        <v>1293</v>
      </c>
      <c r="S40" s="300">
        <v>87</v>
      </c>
      <c r="T40" s="299">
        <v>95</v>
      </c>
      <c r="U40" s="295">
        <f t="shared" si="2"/>
        <v>0.91578947368421049</v>
      </c>
      <c r="V40" s="321" t="s">
        <v>1744</v>
      </c>
      <c r="W40" s="290" t="s">
        <v>979</v>
      </c>
      <c r="X40" s="290" t="s">
        <v>979</v>
      </c>
      <c r="Y40" s="301">
        <v>95</v>
      </c>
      <c r="Z40" s="299">
        <v>95</v>
      </c>
      <c r="AA40" s="295">
        <f t="shared" si="3"/>
        <v>1</v>
      </c>
      <c r="AB40" s="289" t="s">
        <v>1571</v>
      </c>
      <c r="AC40" s="290" t="s">
        <v>979</v>
      </c>
      <c r="AD40" s="290" t="s">
        <v>1293</v>
      </c>
      <c r="AE40" s="301">
        <v>95</v>
      </c>
      <c r="AF40" s="299">
        <v>95</v>
      </c>
      <c r="AG40" s="295">
        <f t="shared" si="4"/>
        <v>1</v>
      </c>
      <c r="AH40" s="321" t="s">
        <v>1684</v>
      </c>
      <c r="AI40" s="290" t="s">
        <v>106</v>
      </c>
      <c r="AJ40" s="290" t="s">
        <v>106</v>
      </c>
    </row>
    <row r="41" spans="1:36" ht="60" customHeight="1" x14ac:dyDescent="0.25">
      <c r="A41" s="290" t="s">
        <v>1102</v>
      </c>
      <c r="B41" s="290" t="s">
        <v>986</v>
      </c>
      <c r="C41" s="285" t="s">
        <v>1120</v>
      </c>
      <c r="D41" s="288" t="s">
        <v>1462</v>
      </c>
      <c r="E41" s="297" t="s">
        <v>1121</v>
      </c>
      <c r="F41" s="290" t="s">
        <v>1122</v>
      </c>
      <c r="G41" s="290" t="s">
        <v>62</v>
      </c>
      <c r="H41" s="302">
        <v>50</v>
      </c>
      <c r="I41" s="294">
        <v>50</v>
      </c>
      <c r="J41" s="295">
        <f t="shared" si="0"/>
        <v>1</v>
      </c>
      <c r="K41" s="290" t="s">
        <v>1123</v>
      </c>
      <c r="L41" s="290" t="s">
        <v>979</v>
      </c>
      <c r="M41" s="301">
        <v>75</v>
      </c>
      <c r="N41" s="297">
        <v>75</v>
      </c>
      <c r="O41" s="295">
        <f t="shared" si="1"/>
        <v>1</v>
      </c>
      <c r="P41" s="290" t="s">
        <v>1354</v>
      </c>
      <c r="Q41" s="290" t="s">
        <v>1318</v>
      </c>
      <c r="R41" s="290" t="s">
        <v>979</v>
      </c>
      <c r="S41" s="301">
        <v>75</v>
      </c>
      <c r="T41" s="299">
        <v>75</v>
      </c>
      <c r="U41" s="295">
        <f t="shared" si="2"/>
        <v>1</v>
      </c>
      <c r="V41" s="290" t="s">
        <v>1465</v>
      </c>
      <c r="W41" s="290" t="s">
        <v>979</v>
      </c>
      <c r="X41" s="290" t="s">
        <v>979</v>
      </c>
      <c r="Y41" s="301">
        <v>75</v>
      </c>
      <c r="Z41" s="299">
        <v>75</v>
      </c>
      <c r="AA41" s="295">
        <f t="shared" si="3"/>
        <v>1</v>
      </c>
      <c r="AB41" s="289" t="s">
        <v>1572</v>
      </c>
      <c r="AC41" s="290" t="s">
        <v>979</v>
      </c>
      <c r="AD41" s="290" t="s">
        <v>979</v>
      </c>
      <c r="AE41" s="301">
        <v>75</v>
      </c>
      <c r="AF41" s="299">
        <v>75</v>
      </c>
      <c r="AG41" s="295">
        <f t="shared" si="4"/>
        <v>1</v>
      </c>
      <c r="AH41" s="290" t="s">
        <v>1685</v>
      </c>
      <c r="AI41" s="290" t="s">
        <v>979</v>
      </c>
      <c r="AJ41" s="290" t="s">
        <v>979</v>
      </c>
    </row>
    <row r="42" spans="1:36" ht="67.5" customHeight="1" x14ac:dyDescent="0.25">
      <c r="A42" s="290" t="s">
        <v>1102</v>
      </c>
      <c r="B42" s="290" t="s">
        <v>986</v>
      </c>
      <c r="C42" s="285" t="s">
        <v>1120</v>
      </c>
      <c r="D42" s="286" t="s">
        <v>1124</v>
      </c>
      <c r="E42" s="297" t="s">
        <v>1125</v>
      </c>
      <c r="F42" s="290" t="s">
        <v>1126</v>
      </c>
      <c r="G42" s="290" t="s">
        <v>63</v>
      </c>
      <c r="H42" s="302">
        <v>100</v>
      </c>
      <c r="I42" s="294">
        <v>33</v>
      </c>
      <c r="J42" s="295">
        <v>1</v>
      </c>
      <c r="K42" s="290" t="s">
        <v>1127</v>
      </c>
      <c r="L42" s="290" t="s">
        <v>979</v>
      </c>
      <c r="M42" s="301">
        <v>100</v>
      </c>
      <c r="N42" s="297">
        <v>66</v>
      </c>
      <c r="O42" s="295">
        <f t="shared" si="1"/>
        <v>1.5151515151515151</v>
      </c>
      <c r="P42" s="290" t="s">
        <v>1355</v>
      </c>
      <c r="Q42" s="290" t="s">
        <v>979</v>
      </c>
      <c r="R42" s="290" t="s">
        <v>979</v>
      </c>
      <c r="S42" s="314">
        <v>87</v>
      </c>
      <c r="T42" s="299">
        <v>66</v>
      </c>
      <c r="U42" s="295">
        <f t="shared" si="2"/>
        <v>1.3181818181818181</v>
      </c>
      <c r="V42" s="290" t="s">
        <v>1468</v>
      </c>
      <c r="W42" s="290" t="s">
        <v>979</v>
      </c>
      <c r="X42" s="290" t="s">
        <v>979</v>
      </c>
      <c r="Y42" s="314">
        <v>87</v>
      </c>
      <c r="Z42" s="299">
        <v>66</v>
      </c>
      <c r="AA42" s="295">
        <f t="shared" si="3"/>
        <v>1.3181818181818181</v>
      </c>
      <c r="AB42" s="289" t="s">
        <v>1573</v>
      </c>
      <c r="AC42" s="290" t="s">
        <v>979</v>
      </c>
      <c r="AD42" s="290" t="s">
        <v>1293</v>
      </c>
      <c r="AE42" s="301">
        <v>87</v>
      </c>
      <c r="AF42" s="299">
        <v>66</v>
      </c>
      <c r="AG42" s="295">
        <f t="shared" si="4"/>
        <v>1.3181818181818181</v>
      </c>
      <c r="AH42" s="320" t="s">
        <v>1686</v>
      </c>
      <c r="AI42" s="290" t="s">
        <v>979</v>
      </c>
      <c r="AJ42" s="290" t="s">
        <v>979</v>
      </c>
    </row>
    <row r="43" spans="1:36" ht="60" customHeight="1" x14ac:dyDescent="0.25">
      <c r="A43" s="290" t="s">
        <v>1102</v>
      </c>
      <c r="B43" s="290" t="s">
        <v>986</v>
      </c>
      <c r="C43" s="285" t="s">
        <v>1120</v>
      </c>
      <c r="D43" s="286" t="s">
        <v>1128</v>
      </c>
      <c r="E43" s="297" t="s">
        <v>1129</v>
      </c>
      <c r="F43" s="290" t="s">
        <v>1130</v>
      </c>
      <c r="G43" s="290" t="s">
        <v>64</v>
      </c>
      <c r="H43" s="293">
        <v>33</v>
      </c>
      <c r="I43" s="294">
        <v>66</v>
      </c>
      <c r="J43" s="295">
        <f t="shared" si="0"/>
        <v>0.5</v>
      </c>
      <c r="K43" s="290" t="s">
        <v>1131</v>
      </c>
      <c r="L43" s="290" t="s">
        <v>979</v>
      </c>
      <c r="M43" s="310">
        <v>33</v>
      </c>
      <c r="N43" s="297">
        <v>100</v>
      </c>
      <c r="O43" s="295">
        <f t="shared" si="1"/>
        <v>0.33</v>
      </c>
      <c r="P43" s="290" t="s">
        <v>1356</v>
      </c>
      <c r="Q43" s="290" t="s">
        <v>979</v>
      </c>
      <c r="R43" s="290" t="s">
        <v>1293</v>
      </c>
      <c r="S43" s="310">
        <v>33</v>
      </c>
      <c r="T43" s="299">
        <v>100</v>
      </c>
      <c r="U43" s="295">
        <f t="shared" si="2"/>
        <v>0.33</v>
      </c>
      <c r="V43" s="290" t="s">
        <v>1515</v>
      </c>
      <c r="W43" s="290" t="s">
        <v>1293</v>
      </c>
      <c r="X43" s="290" t="s">
        <v>1293</v>
      </c>
      <c r="Y43" s="310">
        <v>33</v>
      </c>
      <c r="Z43" s="299">
        <v>100</v>
      </c>
      <c r="AA43" s="295">
        <f t="shared" si="3"/>
        <v>0.33</v>
      </c>
      <c r="AB43" s="290" t="s">
        <v>1574</v>
      </c>
      <c r="AC43" s="290" t="s">
        <v>1293</v>
      </c>
      <c r="AD43" s="290" t="s">
        <v>1293</v>
      </c>
      <c r="AE43" s="310">
        <v>33</v>
      </c>
      <c r="AF43" s="299">
        <v>100</v>
      </c>
      <c r="AG43" s="295">
        <f t="shared" si="4"/>
        <v>0.33</v>
      </c>
      <c r="AH43" s="322" t="s">
        <v>1687</v>
      </c>
      <c r="AI43" s="290" t="s">
        <v>1293</v>
      </c>
      <c r="AJ43" s="290" t="s">
        <v>1293</v>
      </c>
    </row>
    <row r="44" spans="1:36" ht="60" customHeight="1" x14ac:dyDescent="0.25">
      <c r="A44" s="290" t="s">
        <v>1102</v>
      </c>
      <c r="B44" s="290" t="s">
        <v>986</v>
      </c>
      <c r="C44" s="285" t="s">
        <v>1120</v>
      </c>
      <c r="D44" s="286" t="s">
        <v>1132</v>
      </c>
      <c r="E44" s="297" t="s">
        <v>1133</v>
      </c>
      <c r="F44" s="290" t="s">
        <v>1134</v>
      </c>
      <c r="G44" s="290" t="s">
        <v>65</v>
      </c>
      <c r="H44" s="293">
        <v>66</v>
      </c>
      <c r="I44" s="294">
        <v>100</v>
      </c>
      <c r="J44" s="295">
        <f t="shared" si="0"/>
        <v>0.66</v>
      </c>
      <c r="K44" s="290" t="s">
        <v>1135</v>
      </c>
      <c r="L44" s="290" t="s">
        <v>979</v>
      </c>
      <c r="M44" s="300">
        <v>66</v>
      </c>
      <c r="N44" s="297">
        <v>100</v>
      </c>
      <c r="O44" s="295">
        <f t="shared" si="1"/>
        <v>0.66</v>
      </c>
      <c r="P44" s="290" t="s">
        <v>1357</v>
      </c>
      <c r="Q44" s="290" t="s">
        <v>1293</v>
      </c>
      <c r="R44" s="290" t="s">
        <v>1293</v>
      </c>
      <c r="S44" s="300">
        <v>66</v>
      </c>
      <c r="T44" s="299">
        <v>100</v>
      </c>
      <c r="U44" s="295">
        <f t="shared" si="2"/>
        <v>0.66</v>
      </c>
      <c r="V44" s="322" t="s">
        <v>1469</v>
      </c>
      <c r="W44" s="290" t="s">
        <v>979</v>
      </c>
      <c r="X44" s="290" t="s">
        <v>1293</v>
      </c>
      <c r="Y44" s="300">
        <v>50</v>
      </c>
      <c r="Z44" s="299">
        <v>100</v>
      </c>
      <c r="AA44" s="295">
        <f t="shared" si="3"/>
        <v>0.5</v>
      </c>
      <c r="AB44" s="290" t="s">
        <v>1575</v>
      </c>
      <c r="AC44" s="290" t="s">
        <v>979</v>
      </c>
      <c r="AD44" s="290" t="s">
        <v>1293</v>
      </c>
      <c r="AE44" s="300">
        <v>90</v>
      </c>
      <c r="AF44" s="299">
        <v>100</v>
      </c>
      <c r="AG44" s="295">
        <f t="shared" si="4"/>
        <v>0.9</v>
      </c>
      <c r="AH44" s="290" t="s">
        <v>1688</v>
      </c>
      <c r="AI44" s="290" t="s">
        <v>979</v>
      </c>
      <c r="AJ44" s="290" t="s">
        <v>979</v>
      </c>
    </row>
    <row r="45" spans="1:36" ht="60" customHeight="1" x14ac:dyDescent="0.25">
      <c r="A45" s="290" t="s">
        <v>1102</v>
      </c>
      <c r="B45" s="290" t="s">
        <v>1021</v>
      </c>
      <c r="C45" s="285" t="s">
        <v>1136</v>
      </c>
      <c r="D45" s="286" t="s">
        <v>1725</v>
      </c>
      <c r="E45" s="297" t="s">
        <v>1137</v>
      </c>
      <c r="F45" s="290" t="s">
        <v>1138</v>
      </c>
      <c r="G45" s="290" t="s">
        <v>1139</v>
      </c>
      <c r="H45" s="302">
        <v>100</v>
      </c>
      <c r="I45" s="294">
        <v>100</v>
      </c>
      <c r="J45" s="295">
        <f t="shared" si="0"/>
        <v>1</v>
      </c>
      <c r="K45" s="290" t="s">
        <v>1140</v>
      </c>
      <c r="L45" s="290" t="s">
        <v>979</v>
      </c>
      <c r="M45" s="323">
        <v>100</v>
      </c>
      <c r="N45" s="324">
        <v>100</v>
      </c>
      <c r="O45" s="295">
        <f t="shared" si="1"/>
        <v>1</v>
      </c>
      <c r="P45" s="325" t="s">
        <v>1526</v>
      </c>
      <c r="Q45" s="325" t="s">
        <v>979</v>
      </c>
      <c r="R45" s="325" t="s">
        <v>979</v>
      </c>
      <c r="S45" s="323">
        <v>100</v>
      </c>
      <c r="T45" s="323">
        <v>100</v>
      </c>
      <c r="U45" s="295">
        <f t="shared" si="2"/>
        <v>1</v>
      </c>
      <c r="V45" s="326" t="s">
        <v>1470</v>
      </c>
      <c r="W45" s="327" t="s">
        <v>106</v>
      </c>
      <c r="X45" s="327" t="s">
        <v>106</v>
      </c>
      <c r="Y45" s="328">
        <v>100</v>
      </c>
      <c r="Z45" s="328">
        <v>100</v>
      </c>
      <c r="AA45" s="295">
        <f t="shared" si="3"/>
        <v>1</v>
      </c>
      <c r="AB45" s="329" t="s">
        <v>1470</v>
      </c>
      <c r="AC45" s="327" t="s">
        <v>106</v>
      </c>
      <c r="AD45" s="327" t="s">
        <v>106</v>
      </c>
      <c r="AE45" s="328">
        <v>100</v>
      </c>
      <c r="AF45" s="328">
        <v>100</v>
      </c>
      <c r="AG45" s="295">
        <f t="shared" si="4"/>
        <v>1</v>
      </c>
      <c r="AH45" s="327" t="s">
        <v>106</v>
      </c>
      <c r="AI45" s="327" t="s">
        <v>106</v>
      </c>
      <c r="AJ45" s="327" t="s">
        <v>106</v>
      </c>
    </row>
    <row r="46" spans="1:36" ht="60" customHeight="1" x14ac:dyDescent="0.25">
      <c r="A46" s="290" t="s">
        <v>1102</v>
      </c>
      <c r="B46" s="290" t="s">
        <v>1021</v>
      </c>
      <c r="C46" s="285" t="s">
        <v>1136</v>
      </c>
      <c r="D46" s="286" t="s">
        <v>1141</v>
      </c>
      <c r="E46" s="297" t="s">
        <v>1142</v>
      </c>
      <c r="F46" s="290" t="s">
        <v>1143</v>
      </c>
      <c r="G46" s="290" t="s">
        <v>1144</v>
      </c>
      <c r="H46" s="302">
        <v>100</v>
      </c>
      <c r="I46" s="294">
        <v>100</v>
      </c>
      <c r="J46" s="295">
        <f t="shared" si="0"/>
        <v>1</v>
      </c>
      <c r="K46" s="290" t="s">
        <v>1145</v>
      </c>
      <c r="L46" s="290" t="s">
        <v>979</v>
      </c>
      <c r="M46" s="323">
        <v>100</v>
      </c>
      <c r="N46" s="324">
        <v>100</v>
      </c>
      <c r="O46" s="295">
        <f t="shared" si="1"/>
        <v>1</v>
      </c>
      <c r="P46" s="325" t="s">
        <v>1361</v>
      </c>
      <c r="Q46" s="325" t="s">
        <v>1293</v>
      </c>
      <c r="R46" s="325" t="s">
        <v>1293</v>
      </c>
      <c r="S46" s="323">
        <v>100</v>
      </c>
      <c r="T46" s="323">
        <v>100</v>
      </c>
      <c r="U46" s="295">
        <f t="shared" si="2"/>
        <v>1</v>
      </c>
      <c r="V46" s="325" t="s">
        <v>1361</v>
      </c>
      <c r="W46" s="327" t="s">
        <v>106</v>
      </c>
      <c r="X46" s="327" t="s">
        <v>106</v>
      </c>
      <c r="Y46" s="328">
        <v>100</v>
      </c>
      <c r="Z46" s="328">
        <v>100</v>
      </c>
      <c r="AA46" s="295">
        <f t="shared" si="3"/>
        <v>1</v>
      </c>
      <c r="AB46" s="327" t="s">
        <v>1361</v>
      </c>
      <c r="AC46" s="327" t="s">
        <v>106</v>
      </c>
      <c r="AD46" s="327" t="s">
        <v>106</v>
      </c>
      <c r="AE46" s="328">
        <v>100</v>
      </c>
      <c r="AF46" s="328">
        <v>100</v>
      </c>
      <c r="AG46" s="295">
        <f t="shared" si="4"/>
        <v>1</v>
      </c>
      <c r="AH46" s="327" t="s">
        <v>106</v>
      </c>
      <c r="AI46" s="327" t="s">
        <v>106</v>
      </c>
      <c r="AJ46" s="327" t="s">
        <v>106</v>
      </c>
    </row>
    <row r="47" spans="1:36" ht="60" customHeight="1" x14ac:dyDescent="0.25">
      <c r="A47" s="290" t="s">
        <v>1102</v>
      </c>
      <c r="B47" s="290" t="s">
        <v>1021</v>
      </c>
      <c r="C47" s="285" t="s">
        <v>1136</v>
      </c>
      <c r="D47" s="286" t="s">
        <v>1146</v>
      </c>
      <c r="E47" s="297" t="s">
        <v>1147</v>
      </c>
      <c r="F47" s="290" t="s">
        <v>1148</v>
      </c>
      <c r="G47" s="290" t="s">
        <v>66</v>
      </c>
      <c r="H47" s="302">
        <v>60</v>
      </c>
      <c r="I47" s="294">
        <v>60</v>
      </c>
      <c r="J47" s="295">
        <f t="shared" si="0"/>
        <v>1</v>
      </c>
      <c r="K47" s="290" t="s">
        <v>1149</v>
      </c>
      <c r="L47" s="290" t="s">
        <v>979</v>
      </c>
      <c r="M47" s="301">
        <v>100</v>
      </c>
      <c r="N47" s="297">
        <v>100</v>
      </c>
      <c r="O47" s="295">
        <f t="shared" si="1"/>
        <v>1</v>
      </c>
      <c r="P47" s="290" t="s">
        <v>1365</v>
      </c>
      <c r="Q47" s="290" t="s">
        <v>979</v>
      </c>
      <c r="R47" s="290" t="s">
        <v>979</v>
      </c>
      <c r="S47" s="305">
        <v>100</v>
      </c>
      <c r="T47" s="299">
        <v>100</v>
      </c>
      <c r="U47" s="295">
        <f t="shared" si="2"/>
        <v>1</v>
      </c>
      <c r="V47" s="290" t="s">
        <v>1471</v>
      </c>
      <c r="W47" s="290" t="s">
        <v>979</v>
      </c>
      <c r="X47" s="290" t="s">
        <v>1293</v>
      </c>
      <c r="Y47" s="305">
        <v>100</v>
      </c>
      <c r="Z47" s="299">
        <v>100</v>
      </c>
      <c r="AA47" s="295">
        <f t="shared" si="3"/>
        <v>1</v>
      </c>
      <c r="AB47" s="290" t="s">
        <v>1471</v>
      </c>
      <c r="AC47" s="290" t="s">
        <v>1293</v>
      </c>
      <c r="AD47" s="290" t="s">
        <v>979</v>
      </c>
      <c r="AE47" s="305">
        <v>100</v>
      </c>
      <c r="AF47" s="299">
        <v>100</v>
      </c>
      <c r="AG47" s="295">
        <f t="shared" si="4"/>
        <v>1</v>
      </c>
      <c r="AH47" s="289" t="s">
        <v>1689</v>
      </c>
      <c r="AI47" s="290" t="s">
        <v>106</v>
      </c>
      <c r="AJ47" s="290" t="s">
        <v>106</v>
      </c>
    </row>
    <row r="48" spans="1:36" ht="72" customHeight="1" x14ac:dyDescent="0.25">
      <c r="A48" s="290" t="s">
        <v>1102</v>
      </c>
      <c r="B48" s="290" t="s">
        <v>1021</v>
      </c>
      <c r="C48" s="285" t="s">
        <v>1136</v>
      </c>
      <c r="D48" s="286" t="s">
        <v>1150</v>
      </c>
      <c r="E48" s="297" t="s">
        <v>1151</v>
      </c>
      <c r="F48" s="290" t="s">
        <v>1152</v>
      </c>
      <c r="G48" s="290" t="s">
        <v>67</v>
      </c>
      <c r="H48" s="312">
        <v>50</v>
      </c>
      <c r="I48" s="312">
        <v>0</v>
      </c>
      <c r="J48" s="295" t="e">
        <f t="shared" si="0"/>
        <v>#DIV/0!</v>
      </c>
      <c r="K48" s="330" t="s">
        <v>1444</v>
      </c>
      <c r="L48" s="290" t="s">
        <v>979</v>
      </c>
      <c r="M48" s="300">
        <v>30</v>
      </c>
      <c r="N48" s="297">
        <v>100</v>
      </c>
      <c r="O48" s="295">
        <f t="shared" si="1"/>
        <v>0.3</v>
      </c>
      <c r="P48" s="290" t="s">
        <v>949</v>
      </c>
      <c r="Q48" s="290" t="s">
        <v>979</v>
      </c>
      <c r="R48" s="290" t="s">
        <v>1293</v>
      </c>
      <c r="S48" s="300">
        <v>30</v>
      </c>
      <c r="T48" s="299">
        <v>100</v>
      </c>
      <c r="U48" s="295">
        <f t="shared" si="2"/>
        <v>0.3</v>
      </c>
      <c r="V48" s="290" t="s">
        <v>949</v>
      </c>
      <c r="W48" s="290" t="s">
        <v>1293</v>
      </c>
      <c r="X48" s="290" t="s">
        <v>1293</v>
      </c>
      <c r="Y48" s="314">
        <v>85</v>
      </c>
      <c r="Z48" s="299">
        <v>100</v>
      </c>
      <c r="AA48" s="295">
        <f t="shared" si="3"/>
        <v>0.85</v>
      </c>
      <c r="AB48" s="322" t="s">
        <v>1576</v>
      </c>
      <c r="AC48" s="290" t="s">
        <v>979</v>
      </c>
      <c r="AD48" s="290" t="s">
        <v>979</v>
      </c>
      <c r="AE48" s="305">
        <v>100</v>
      </c>
      <c r="AF48" s="299">
        <v>100</v>
      </c>
      <c r="AG48" s="295">
        <f t="shared" si="4"/>
        <v>1</v>
      </c>
      <c r="AH48" s="289" t="s">
        <v>1690</v>
      </c>
      <c r="AI48" s="290" t="s">
        <v>979</v>
      </c>
      <c r="AJ48" s="290" t="s">
        <v>979</v>
      </c>
    </row>
    <row r="49" spans="1:36" ht="60" customHeight="1" x14ac:dyDescent="0.25">
      <c r="A49" s="290" t="s">
        <v>1102</v>
      </c>
      <c r="B49" s="290" t="s">
        <v>1021</v>
      </c>
      <c r="C49" s="285" t="s">
        <v>1136</v>
      </c>
      <c r="D49" s="286" t="s">
        <v>1726</v>
      </c>
      <c r="E49" s="297" t="s">
        <v>1153</v>
      </c>
      <c r="F49" s="290" t="s">
        <v>1154</v>
      </c>
      <c r="G49" s="290" t="s">
        <v>1155</v>
      </c>
      <c r="H49" s="312">
        <v>50</v>
      </c>
      <c r="I49" s="312">
        <v>0</v>
      </c>
      <c r="J49" s="295" t="e">
        <f t="shared" si="0"/>
        <v>#DIV/0!</v>
      </c>
      <c r="K49" s="330" t="s">
        <v>1156</v>
      </c>
      <c r="L49" s="290" t="s">
        <v>979</v>
      </c>
      <c r="M49" s="323">
        <v>0</v>
      </c>
      <c r="N49" s="324">
        <v>0</v>
      </c>
      <c r="O49" s="295" t="e">
        <f t="shared" si="1"/>
        <v>#DIV/0!</v>
      </c>
      <c r="P49" s="325" t="s">
        <v>1360</v>
      </c>
      <c r="Q49" s="325" t="s">
        <v>1293</v>
      </c>
      <c r="R49" s="325" t="s">
        <v>1293</v>
      </c>
      <c r="S49" s="323"/>
      <c r="T49" s="323">
        <v>0</v>
      </c>
      <c r="U49" s="295" t="e">
        <f t="shared" si="2"/>
        <v>#DIV/0!</v>
      </c>
      <c r="V49" s="325" t="s">
        <v>1360</v>
      </c>
      <c r="W49" s="325"/>
      <c r="X49" s="325"/>
      <c r="Y49" s="323">
        <v>0</v>
      </c>
      <c r="Z49" s="323">
        <v>0</v>
      </c>
      <c r="AA49" s="295" t="e">
        <f t="shared" si="3"/>
        <v>#DIV/0!</v>
      </c>
      <c r="AB49" s="325" t="s">
        <v>1360</v>
      </c>
      <c r="AC49" s="325"/>
      <c r="AD49" s="325"/>
      <c r="AE49" s="323">
        <v>0</v>
      </c>
      <c r="AF49" s="323">
        <v>0</v>
      </c>
      <c r="AG49" s="295" t="e">
        <f t="shared" si="4"/>
        <v>#DIV/0!</v>
      </c>
      <c r="AH49" s="325"/>
      <c r="AI49" s="325"/>
      <c r="AJ49" s="325"/>
    </row>
    <row r="50" spans="1:36" ht="75" customHeight="1" x14ac:dyDescent="0.25">
      <c r="A50" s="290" t="s">
        <v>1102</v>
      </c>
      <c r="B50" s="290" t="s">
        <v>1021</v>
      </c>
      <c r="C50" s="285" t="s">
        <v>1157</v>
      </c>
      <c r="D50" s="288" t="s">
        <v>1158</v>
      </c>
      <c r="E50" s="297" t="s">
        <v>1159</v>
      </c>
      <c r="F50" s="290" t="s">
        <v>1160</v>
      </c>
      <c r="G50" s="290" t="s">
        <v>68</v>
      </c>
      <c r="H50" s="302">
        <v>100</v>
      </c>
      <c r="I50" s="294">
        <v>100</v>
      </c>
      <c r="J50" s="295">
        <f t="shared" si="0"/>
        <v>1</v>
      </c>
      <c r="K50" s="290" t="s">
        <v>1161</v>
      </c>
      <c r="L50" s="290" t="s">
        <v>979</v>
      </c>
      <c r="M50" s="301">
        <v>100</v>
      </c>
      <c r="N50" s="297">
        <v>100</v>
      </c>
      <c r="O50" s="295">
        <f t="shared" si="1"/>
        <v>1</v>
      </c>
      <c r="P50" s="290" t="s">
        <v>1527</v>
      </c>
      <c r="Q50" s="290" t="s">
        <v>979</v>
      </c>
      <c r="R50" s="290" t="s">
        <v>979</v>
      </c>
      <c r="S50" s="301">
        <v>100</v>
      </c>
      <c r="T50" s="299">
        <v>100</v>
      </c>
      <c r="U50" s="295">
        <f t="shared" si="2"/>
        <v>1</v>
      </c>
      <c r="V50" s="290" t="s">
        <v>1472</v>
      </c>
      <c r="W50" s="290" t="s">
        <v>979</v>
      </c>
      <c r="X50" s="290" t="s">
        <v>979</v>
      </c>
      <c r="Y50" s="301">
        <v>100</v>
      </c>
      <c r="Z50" s="299">
        <v>100</v>
      </c>
      <c r="AA50" s="295">
        <f t="shared" si="3"/>
        <v>1</v>
      </c>
      <c r="AB50" s="290" t="s">
        <v>1577</v>
      </c>
      <c r="AC50" s="290" t="s">
        <v>979</v>
      </c>
      <c r="AD50" s="290" t="s">
        <v>979</v>
      </c>
      <c r="AE50" s="301">
        <v>100</v>
      </c>
      <c r="AF50" s="299">
        <v>100</v>
      </c>
      <c r="AG50" s="295">
        <f t="shared" si="4"/>
        <v>1</v>
      </c>
      <c r="AH50" s="289" t="s">
        <v>1689</v>
      </c>
      <c r="AI50" s="290" t="s">
        <v>106</v>
      </c>
      <c r="AJ50" s="290" t="s">
        <v>106</v>
      </c>
    </row>
    <row r="51" spans="1:36" ht="66" customHeight="1" x14ac:dyDescent="0.25">
      <c r="A51" s="290" t="s">
        <v>1102</v>
      </c>
      <c r="B51" s="290" t="s">
        <v>1021</v>
      </c>
      <c r="C51" s="285" t="s">
        <v>1157</v>
      </c>
      <c r="D51" s="288" t="s">
        <v>1162</v>
      </c>
      <c r="E51" s="297" t="s">
        <v>1163</v>
      </c>
      <c r="F51" s="290" t="s">
        <v>1164</v>
      </c>
      <c r="G51" s="290" t="s">
        <v>69</v>
      </c>
      <c r="H51" s="302">
        <v>100</v>
      </c>
      <c r="I51" s="294">
        <v>100</v>
      </c>
      <c r="J51" s="295">
        <f t="shared" si="0"/>
        <v>1</v>
      </c>
      <c r="K51" s="290" t="s">
        <v>1165</v>
      </c>
      <c r="L51" s="290" t="s">
        <v>979</v>
      </c>
      <c r="M51" s="301">
        <v>100</v>
      </c>
      <c r="N51" s="297">
        <v>100</v>
      </c>
      <c r="O51" s="295">
        <f t="shared" si="1"/>
        <v>1</v>
      </c>
      <c r="P51" s="290" t="s">
        <v>1528</v>
      </c>
      <c r="Q51" s="290" t="s">
        <v>979</v>
      </c>
      <c r="R51" s="290" t="s">
        <v>979</v>
      </c>
      <c r="S51" s="301">
        <v>100</v>
      </c>
      <c r="T51" s="299">
        <v>100</v>
      </c>
      <c r="U51" s="295">
        <f t="shared" si="2"/>
        <v>1</v>
      </c>
      <c r="V51" s="290" t="s">
        <v>1473</v>
      </c>
      <c r="W51" s="290" t="s">
        <v>979</v>
      </c>
      <c r="X51" s="290" t="s">
        <v>979</v>
      </c>
      <c r="Y51" s="301">
        <v>100</v>
      </c>
      <c r="Z51" s="299">
        <v>100</v>
      </c>
      <c r="AA51" s="295">
        <f t="shared" si="3"/>
        <v>1</v>
      </c>
      <c r="AB51" s="290" t="s">
        <v>1578</v>
      </c>
      <c r="AC51" s="290" t="s">
        <v>979</v>
      </c>
      <c r="AD51" s="290" t="s">
        <v>979</v>
      </c>
      <c r="AE51" s="301">
        <v>100</v>
      </c>
      <c r="AF51" s="299">
        <v>100</v>
      </c>
      <c r="AG51" s="295">
        <f t="shared" si="4"/>
        <v>1</v>
      </c>
      <c r="AH51" s="290" t="s">
        <v>1691</v>
      </c>
      <c r="AI51" s="290" t="s">
        <v>979</v>
      </c>
      <c r="AJ51" s="290" t="s">
        <v>979</v>
      </c>
    </row>
    <row r="52" spans="1:36" ht="60" customHeight="1" x14ac:dyDescent="0.25">
      <c r="A52" s="290" t="s">
        <v>1102</v>
      </c>
      <c r="B52" s="290" t="s">
        <v>1021</v>
      </c>
      <c r="C52" s="285" t="s">
        <v>1727</v>
      </c>
      <c r="D52" s="286" t="s">
        <v>1167</v>
      </c>
      <c r="E52" s="297" t="s">
        <v>1168</v>
      </c>
      <c r="F52" s="290" t="s">
        <v>1169</v>
      </c>
      <c r="G52" s="290" t="s">
        <v>1170</v>
      </c>
      <c r="H52" s="302">
        <v>100</v>
      </c>
      <c r="I52" s="294">
        <v>100</v>
      </c>
      <c r="J52" s="295">
        <f t="shared" si="0"/>
        <v>1</v>
      </c>
      <c r="K52" s="290" t="s">
        <v>1171</v>
      </c>
      <c r="L52" s="290" t="s">
        <v>979</v>
      </c>
      <c r="M52" s="301">
        <v>100</v>
      </c>
      <c r="N52" s="297">
        <v>100</v>
      </c>
      <c r="O52" s="295">
        <f t="shared" si="1"/>
        <v>1</v>
      </c>
      <c r="P52" s="290" t="s">
        <v>1368</v>
      </c>
      <c r="Q52" s="290" t="s">
        <v>1293</v>
      </c>
      <c r="R52" s="290" t="s">
        <v>1293</v>
      </c>
      <c r="S52" s="301">
        <v>100</v>
      </c>
      <c r="T52" s="299">
        <v>100</v>
      </c>
      <c r="U52" s="295">
        <f t="shared" si="2"/>
        <v>1</v>
      </c>
      <c r="V52" s="290" t="s">
        <v>1474</v>
      </c>
      <c r="W52" s="290" t="s">
        <v>1293</v>
      </c>
      <c r="X52" s="290" t="s">
        <v>1293</v>
      </c>
      <c r="Y52" s="301">
        <v>100</v>
      </c>
      <c r="Z52" s="299">
        <v>100</v>
      </c>
      <c r="AA52" s="295">
        <f t="shared" si="3"/>
        <v>1</v>
      </c>
      <c r="AB52" s="290" t="s">
        <v>1579</v>
      </c>
      <c r="AC52" s="290" t="s">
        <v>979</v>
      </c>
      <c r="AD52" s="290" t="s">
        <v>979</v>
      </c>
      <c r="AE52" s="301">
        <v>100</v>
      </c>
      <c r="AF52" s="299">
        <v>100</v>
      </c>
      <c r="AG52" s="295">
        <f t="shared" si="4"/>
        <v>1</v>
      </c>
      <c r="AH52" s="290" t="s">
        <v>1692</v>
      </c>
      <c r="AI52" s="290" t="s">
        <v>979</v>
      </c>
      <c r="AJ52" s="290" t="s">
        <v>979</v>
      </c>
    </row>
    <row r="53" spans="1:36" ht="60" customHeight="1" x14ac:dyDescent="0.25">
      <c r="A53" s="290" t="s">
        <v>1102</v>
      </c>
      <c r="B53" s="290" t="s">
        <v>1021</v>
      </c>
      <c r="C53" s="285" t="s">
        <v>1727</v>
      </c>
      <c r="D53" s="286" t="s">
        <v>1172</v>
      </c>
      <c r="E53" s="297" t="s">
        <v>1173</v>
      </c>
      <c r="F53" s="290" t="s">
        <v>1174</v>
      </c>
      <c r="G53" s="290" t="s">
        <v>71</v>
      </c>
      <c r="H53" s="302">
        <v>50</v>
      </c>
      <c r="I53" s="294">
        <v>50</v>
      </c>
      <c r="J53" s="295">
        <f t="shared" si="0"/>
        <v>1</v>
      </c>
      <c r="K53" s="308" t="s">
        <v>1175</v>
      </c>
      <c r="L53" s="290" t="s">
        <v>979</v>
      </c>
      <c r="M53" s="300">
        <v>70</v>
      </c>
      <c r="N53" s="297">
        <v>75</v>
      </c>
      <c r="O53" s="295">
        <f t="shared" si="1"/>
        <v>0.93333333333333335</v>
      </c>
      <c r="P53" s="290" t="s">
        <v>958</v>
      </c>
      <c r="Q53" s="290" t="s">
        <v>1293</v>
      </c>
      <c r="R53" s="290" t="s">
        <v>1293</v>
      </c>
      <c r="S53" s="300">
        <v>71</v>
      </c>
      <c r="T53" s="299">
        <v>75</v>
      </c>
      <c r="U53" s="295">
        <f t="shared" si="2"/>
        <v>0.94666666666666666</v>
      </c>
      <c r="V53" s="321" t="s">
        <v>1475</v>
      </c>
      <c r="W53" s="290" t="s">
        <v>1293</v>
      </c>
      <c r="X53" s="290" t="s">
        <v>1293</v>
      </c>
      <c r="Y53" s="300">
        <v>71</v>
      </c>
      <c r="Z53" s="299">
        <v>75</v>
      </c>
      <c r="AA53" s="295">
        <f t="shared" si="3"/>
        <v>0.94666666666666666</v>
      </c>
      <c r="AB53" s="290" t="s">
        <v>1608</v>
      </c>
      <c r="AC53" s="290" t="s">
        <v>979</v>
      </c>
      <c r="AD53" s="290" t="s">
        <v>1293</v>
      </c>
      <c r="AE53" s="301">
        <v>75</v>
      </c>
      <c r="AF53" s="299">
        <v>75</v>
      </c>
      <c r="AG53" s="295">
        <f t="shared" si="4"/>
        <v>1</v>
      </c>
      <c r="AH53" s="290" t="s">
        <v>1693</v>
      </c>
      <c r="AI53" s="290" t="s">
        <v>979</v>
      </c>
      <c r="AJ53" s="290" t="s">
        <v>979</v>
      </c>
    </row>
    <row r="54" spans="1:36" ht="60" customHeight="1" x14ac:dyDescent="0.25">
      <c r="A54" s="290" t="s">
        <v>1102</v>
      </c>
      <c r="B54" s="290" t="s">
        <v>1021</v>
      </c>
      <c r="C54" s="285" t="s">
        <v>1727</v>
      </c>
      <c r="D54" s="288" t="s">
        <v>1728</v>
      </c>
      <c r="E54" s="297" t="s">
        <v>1177</v>
      </c>
      <c r="F54" s="290" t="s">
        <v>1178</v>
      </c>
      <c r="G54" s="290" t="s">
        <v>72</v>
      </c>
      <c r="H54" s="302">
        <v>100</v>
      </c>
      <c r="I54" s="294">
        <v>100</v>
      </c>
      <c r="J54" s="295">
        <f t="shared" si="0"/>
        <v>1</v>
      </c>
      <c r="K54" s="290" t="s">
        <v>1179</v>
      </c>
      <c r="L54" s="290" t="s">
        <v>979</v>
      </c>
      <c r="M54" s="301">
        <v>100</v>
      </c>
      <c r="N54" s="297">
        <v>100</v>
      </c>
      <c r="O54" s="295">
        <f t="shared" si="1"/>
        <v>1</v>
      </c>
      <c r="P54" s="290" t="s">
        <v>959</v>
      </c>
      <c r="Q54" s="290" t="s">
        <v>1293</v>
      </c>
      <c r="R54" s="290" t="s">
        <v>1293</v>
      </c>
      <c r="S54" s="301">
        <v>100</v>
      </c>
      <c r="T54" s="299">
        <v>100</v>
      </c>
      <c r="U54" s="295">
        <f t="shared" si="2"/>
        <v>1</v>
      </c>
      <c r="V54" s="321" t="s">
        <v>1476</v>
      </c>
      <c r="W54" s="290" t="s">
        <v>979</v>
      </c>
      <c r="X54" s="290" t="s">
        <v>1293</v>
      </c>
      <c r="Y54" s="301">
        <v>100</v>
      </c>
      <c r="Z54" s="299">
        <v>100</v>
      </c>
      <c r="AA54" s="295">
        <f t="shared" si="3"/>
        <v>1</v>
      </c>
      <c r="AB54" s="290" t="s">
        <v>1580</v>
      </c>
      <c r="AC54" s="290" t="s">
        <v>979</v>
      </c>
      <c r="AD54" s="290" t="s">
        <v>1293</v>
      </c>
      <c r="AE54" s="301">
        <v>100</v>
      </c>
      <c r="AF54" s="299">
        <v>100</v>
      </c>
      <c r="AG54" s="295">
        <f t="shared" si="4"/>
        <v>1</v>
      </c>
      <c r="AH54" s="331" t="s">
        <v>1694</v>
      </c>
      <c r="AI54" s="290" t="s">
        <v>979</v>
      </c>
      <c r="AJ54" s="290" t="s">
        <v>1293</v>
      </c>
    </row>
    <row r="55" spans="1:36" ht="60" customHeight="1" x14ac:dyDescent="0.25">
      <c r="A55" s="290" t="s">
        <v>1102</v>
      </c>
      <c r="B55" s="290" t="s">
        <v>1021</v>
      </c>
      <c r="C55" s="285" t="s">
        <v>1727</v>
      </c>
      <c r="D55" s="286" t="s">
        <v>1180</v>
      </c>
      <c r="E55" s="297" t="s">
        <v>1181</v>
      </c>
      <c r="F55" s="290" t="s">
        <v>1182</v>
      </c>
      <c r="G55" s="290" t="s">
        <v>1183</v>
      </c>
      <c r="H55" s="302">
        <v>50</v>
      </c>
      <c r="I55" s="294">
        <v>50</v>
      </c>
      <c r="J55" s="295">
        <f t="shared" si="0"/>
        <v>1</v>
      </c>
      <c r="K55" s="290" t="s">
        <v>1184</v>
      </c>
      <c r="L55" s="290" t="s">
        <v>979</v>
      </c>
      <c r="M55" s="300">
        <v>55</v>
      </c>
      <c r="N55" s="297">
        <v>75</v>
      </c>
      <c r="O55" s="295">
        <f t="shared" si="1"/>
        <v>0.73333333333333328</v>
      </c>
      <c r="P55" s="290" t="s">
        <v>946</v>
      </c>
      <c r="Q55" s="290" t="s">
        <v>979</v>
      </c>
      <c r="R55" s="290" t="s">
        <v>1293</v>
      </c>
      <c r="S55" s="300">
        <v>70</v>
      </c>
      <c r="T55" s="299">
        <v>75</v>
      </c>
      <c r="U55" s="295">
        <f t="shared" si="2"/>
        <v>0.93333333333333335</v>
      </c>
      <c r="V55" s="321" t="s">
        <v>1477</v>
      </c>
      <c r="W55" s="290" t="s">
        <v>979</v>
      </c>
      <c r="X55" s="290" t="s">
        <v>979</v>
      </c>
      <c r="Y55" s="314">
        <v>70</v>
      </c>
      <c r="Z55" s="299">
        <v>75</v>
      </c>
      <c r="AA55" s="295">
        <f t="shared" si="3"/>
        <v>0.93333333333333335</v>
      </c>
      <c r="AB55" s="290" t="s">
        <v>1581</v>
      </c>
      <c r="AC55" s="290" t="s">
        <v>979</v>
      </c>
      <c r="AD55" s="290" t="s">
        <v>979</v>
      </c>
      <c r="AE55" s="301">
        <v>75</v>
      </c>
      <c r="AF55" s="299">
        <v>75</v>
      </c>
      <c r="AG55" s="295">
        <f t="shared" si="4"/>
        <v>1</v>
      </c>
      <c r="AH55" s="289" t="s">
        <v>1689</v>
      </c>
      <c r="AI55" s="290" t="s">
        <v>106</v>
      </c>
      <c r="AJ55" s="290" t="s">
        <v>106</v>
      </c>
    </row>
    <row r="56" spans="1:36" ht="60" customHeight="1" x14ac:dyDescent="0.25">
      <c r="A56" s="290" t="s">
        <v>1102</v>
      </c>
      <c r="B56" s="290" t="s">
        <v>1021</v>
      </c>
      <c r="C56" s="285" t="s">
        <v>1727</v>
      </c>
      <c r="D56" s="288" t="s">
        <v>1185</v>
      </c>
      <c r="E56" s="297" t="s">
        <v>1186</v>
      </c>
      <c r="F56" s="290" t="s">
        <v>1187</v>
      </c>
      <c r="G56" s="290" t="s">
        <v>74</v>
      </c>
      <c r="H56" s="302">
        <v>50</v>
      </c>
      <c r="I56" s="294">
        <v>50</v>
      </c>
      <c r="J56" s="295">
        <f t="shared" si="0"/>
        <v>1</v>
      </c>
      <c r="K56" s="290" t="s">
        <v>1188</v>
      </c>
      <c r="L56" s="290" t="s">
        <v>979</v>
      </c>
      <c r="M56" s="300">
        <v>55</v>
      </c>
      <c r="N56" s="297">
        <v>75</v>
      </c>
      <c r="O56" s="295">
        <f t="shared" si="1"/>
        <v>0.73333333333333328</v>
      </c>
      <c r="P56" s="290" t="s">
        <v>1369</v>
      </c>
      <c r="Q56" s="290" t="s">
        <v>979</v>
      </c>
      <c r="R56" s="290" t="s">
        <v>1293</v>
      </c>
      <c r="S56" s="300">
        <v>65</v>
      </c>
      <c r="T56" s="299">
        <v>75</v>
      </c>
      <c r="U56" s="295">
        <f t="shared" si="2"/>
        <v>0.8666666666666667</v>
      </c>
      <c r="V56" s="290" t="s">
        <v>1537</v>
      </c>
      <c r="W56" s="290" t="s">
        <v>979</v>
      </c>
      <c r="X56" s="290" t="s">
        <v>1293</v>
      </c>
      <c r="Y56" s="314">
        <v>70</v>
      </c>
      <c r="Z56" s="299">
        <v>75</v>
      </c>
      <c r="AA56" s="295">
        <f t="shared" si="3"/>
        <v>0.93333333333333335</v>
      </c>
      <c r="AB56" s="322" t="s">
        <v>1582</v>
      </c>
      <c r="AC56" s="290" t="s">
        <v>979</v>
      </c>
      <c r="AD56" s="290" t="s">
        <v>979</v>
      </c>
      <c r="AE56" s="301">
        <v>75</v>
      </c>
      <c r="AF56" s="299">
        <v>75</v>
      </c>
      <c r="AG56" s="295">
        <f t="shared" si="4"/>
        <v>1</v>
      </c>
      <c r="AH56" s="290" t="s">
        <v>1695</v>
      </c>
      <c r="AI56" s="290" t="s">
        <v>979</v>
      </c>
      <c r="AJ56" s="290" t="s">
        <v>979</v>
      </c>
    </row>
    <row r="57" spans="1:36" ht="60" customHeight="1" x14ac:dyDescent="0.25">
      <c r="A57" s="290" t="s">
        <v>1102</v>
      </c>
      <c r="B57" s="290" t="s">
        <v>1021</v>
      </c>
      <c r="C57" s="287" t="s">
        <v>1729</v>
      </c>
      <c r="D57" s="286" t="s">
        <v>1190</v>
      </c>
      <c r="E57" s="297" t="s">
        <v>1191</v>
      </c>
      <c r="F57" s="290" t="s">
        <v>1192</v>
      </c>
      <c r="G57" s="290" t="s">
        <v>75</v>
      </c>
      <c r="H57" s="305">
        <v>75</v>
      </c>
      <c r="I57" s="294">
        <v>66</v>
      </c>
      <c r="J57" s="295">
        <f t="shared" si="0"/>
        <v>1.1363636363636365</v>
      </c>
      <c r="K57" s="290" t="s">
        <v>1193</v>
      </c>
      <c r="L57" s="290" t="s">
        <v>979</v>
      </c>
      <c r="M57" s="305">
        <v>75</v>
      </c>
      <c r="N57" s="297">
        <v>75</v>
      </c>
      <c r="O57" s="295">
        <f t="shared" si="1"/>
        <v>1</v>
      </c>
      <c r="P57" s="290" t="s">
        <v>1371</v>
      </c>
      <c r="Q57" s="290" t="s">
        <v>979</v>
      </c>
      <c r="R57" s="290" t="s">
        <v>1293</v>
      </c>
      <c r="S57" s="305">
        <v>75</v>
      </c>
      <c r="T57" s="299">
        <v>75</v>
      </c>
      <c r="U57" s="295">
        <f t="shared" si="2"/>
        <v>1</v>
      </c>
      <c r="V57" s="290" t="s">
        <v>1478</v>
      </c>
      <c r="W57" s="290" t="s">
        <v>979</v>
      </c>
      <c r="X57" s="290" t="s">
        <v>979</v>
      </c>
      <c r="Y57" s="305">
        <v>75</v>
      </c>
      <c r="Z57" s="299">
        <v>75</v>
      </c>
      <c r="AA57" s="295">
        <f t="shared" si="3"/>
        <v>1</v>
      </c>
      <c r="AB57" s="290" t="s">
        <v>1585</v>
      </c>
      <c r="AC57" s="290" t="s">
        <v>979</v>
      </c>
      <c r="AD57" s="290" t="s">
        <v>979</v>
      </c>
      <c r="AE57" s="305">
        <v>75</v>
      </c>
      <c r="AF57" s="299">
        <v>75</v>
      </c>
      <c r="AG57" s="295">
        <f t="shared" si="4"/>
        <v>1</v>
      </c>
      <c r="AH57" s="289" t="s">
        <v>1696</v>
      </c>
      <c r="AI57" s="290" t="s">
        <v>979</v>
      </c>
      <c r="AJ57" s="290" t="s">
        <v>979</v>
      </c>
    </row>
    <row r="58" spans="1:36" ht="57.75" customHeight="1" x14ac:dyDescent="0.25">
      <c r="A58" s="290" t="s">
        <v>1102</v>
      </c>
      <c r="B58" s="290" t="s">
        <v>1021</v>
      </c>
      <c r="C58" s="287" t="s">
        <v>1729</v>
      </c>
      <c r="D58" s="286" t="s">
        <v>1194</v>
      </c>
      <c r="E58" s="297" t="s">
        <v>1195</v>
      </c>
      <c r="F58" s="290" t="s">
        <v>1196</v>
      </c>
      <c r="G58" s="290" t="s">
        <v>76</v>
      </c>
      <c r="H58" s="302">
        <v>82</v>
      </c>
      <c r="I58" s="294">
        <v>77</v>
      </c>
      <c r="J58" s="295">
        <f t="shared" si="0"/>
        <v>1.0649350649350648</v>
      </c>
      <c r="K58" s="290" t="s">
        <v>1197</v>
      </c>
      <c r="L58" s="290" t="s">
        <v>979</v>
      </c>
      <c r="M58" s="300">
        <v>6.6</v>
      </c>
      <c r="N58" s="297">
        <v>92</v>
      </c>
      <c r="O58" s="295">
        <f t="shared" si="1"/>
        <v>7.1739130434782611E-2</v>
      </c>
      <c r="P58" s="290" t="s">
        <v>1370</v>
      </c>
      <c r="Q58" s="290" t="s">
        <v>1293</v>
      </c>
      <c r="R58" s="290" t="s">
        <v>1293</v>
      </c>
      <c r="S58" s="300">
        <v>89</v>
      </c>
      <c r="T58" s="299">
        <v>92</v>
      </c>
      <c r="U58" s="295">
        <f t="shared" si="2"/>
        <v>0.96739130434782605</v>
      </c>
      <c r="V58" s="290" t="s">
        <v>1479</v>
      </c>
      <c r="W58" s="290" t="s">
        <v>1318</v>
      </c>
      <c r="X58" s="290" t="s">
        <v>979</v>
      </c>
      <c r="Y58" s="300">
        <v>92</v>
      </c>
      <c r="Z58" s="299">
        <v>92</v>
      </c>
      <c r="AA58" s="295">
        <f t="shared" si="3"/>
        <v>1</v>
      </c>
      <c r="AB58" s="290" t="s">
        <v>1583</v>
      </c>
      <c r="AC58" s="290" t="s">
        <v>979</v>
      </c>
      <c r="AD58" s="290" t="s">
        <v>979</v>
      </c>
      <c r="AE58" s="300">
        <v>92</v>
      </c>
      <c r="AF58" s="299">
        <v>92</v>
      </c>
      <c r="AG58" s="295">
        <f t="shared" si="4"/>
        <v>1</v>
      </c>
      <c r="AH58" s="320" t="s">
        <v>1697</v>
      </c>
      <c r="AI58" s="290" t="s">
        <v>106</v>
      </c>
      <c r="AJ58" s="290" t="s">
        <v>106</v>
      </c>
    </row>
    <row r="59" spans="1:36" ht="60" customHeight="1" x14ac:dyDescent="0.25">
      <c r="A59" s="290" t="s">
        <v>1102</v>
      </c>
      <c r="B59" s="290" t="s">
        <v>1021</v>
      </c>
      <c r="C59" s="287" t="s">
        <v>1729</v>
      </c>
      <c r="D59" s="286" t="s">
        <v>1198</v>
      </c>
      <c r="E59" s="297" t="s">
        <v>1199</v>
      </c>
      <c r="F59" s="290" t="s">
        <v>1200</v>
      </c>
      <c r="G59" s="290" t="s">
        <v>77</v>
      </c>
      <c r="H59" s="293">
        <v>0</v>
      </c>
      <c r="I59" s="294">
        <v>50</v>
      </c>
      <c r="J59" s="295">
        <f t="shared" si="0"/>
        <v>0</v>
      </c>
      <c r="K59" s="290" t="s">
        <v>1201</v>
      </c>
      <c r="L59" s="290" t="s">
        <v>979</v>
      </c>
      <c r="M59" s="310">
        <v>0</v>
      </c>
      <c r="N59" s="297">
        <v>70</v>
      </c>
      <c r="O59" s="295">
        <f t="shared" si="1"/>
        <v>0</v>
      </c>
      <c r="P59" s="290" t="s">
        <v>1372</v>
      </c>
      <c r="Q59" s="290" t="s">
        <v>1293</v>
      </c>
      <c r="R59" s="290" t="s">
        <v>1293</v>
      </c>
      <c r="S59" s="310">
        <v>0</v>
      </c>
      <c r="T59" s="299">
        <v>70</v>
      </c>
      <c r="U59" s="295">
        <f t="shared" si="2"/>
        <v>0</v>
      </c>
      <c r="V59" s="332" t="s">
        <v>1480</v>
      </c>
      <c r="W59" s="290" t="s">
        <v>1318</v>
      </c>
      <c r="X59" s="290" t="s">
        <v>1293</v>
      </c>
      <c r="Y59" s="310">
        <v>0</v>
      </c>
      <c r="Z59" s="299">
        <v>70</v>
      </c>
      <c r="AA59" s="295">
        <f t="shared" si="3"/>
        <v>0</v>
      </c>
      <c r="AB59" s="290" t="s">
        <v>1586</v>
      </c>
      <c r="AC59" s="290" t="s">
        <v>979</v>
      </c>
      <c r="AD59" s="290" t="s">
        <v>979</v>
      </c>
      <c r="AE59" s="310">
        <v>0</v>
      </c>
      <c r="AF59" s="299">
        <v>70</v>
      </c>
      <c r="AG59" s="295">
        <f t="shared" si="4"/>
        <v>0</v>
      </c>
      <c r="AH59" s="290" t="s">
        <v>1698</v>
      </c>
      <c r="AI59" s="290" t="s">
        <v>979</v>
      </c>
      <c r="AJ59" s="290" t="s">
        <v>1293</v>
      </c>
    </row>
    <row r="60" spans="1:36" ht="60" customHeight="1" x14ac:dyDescent="0.25">
      <c r="A60" s="290" t="s">
        <v>1102</v>
      </c>
      <c r="B60" s="290" t="s">
        <v>1021</v>
      </c>
      <c r="C60" s="287" t="s">
        <v>1729</v>
      </c>
      <c r="D60" s="288" t="s">
        <v>1730</v>
      </c>
      <c r="E60" s="297" t="s">
        <v>1202</v>
      </c>
      <c r="F60" s="290" t="s">
        <v>1203</v>
      </c>
      <c r="G60" s="290" t="s">
        <v>78</v>
      </c>
      <c r="H60" s="302">
        <v>100</v>
      </c>
      <c r="I60" s="294">
        <v>100</v>
      </c>
      <c r="J60" s="295">
        <f t="shared" si="0"/>
        <v>1</v>
      </c>
      <c r="K60" s="290" t="s">
        <v>1204</v>
      </c>
      <c r="L60" s="290" t="s">
        <v>979</v>
      </c>
      <c r="M60" s="301">
        <v>100</v>
      </c>
      <c r="N60" s="297">
        <v>100</v>
      </c>
      <c r="O60" s="295">
        <f t="shared" si="1"/>
        <v>1</v>
      </c>
      <c r="P60" s="290" t="s">
        <v>1413</v>
      </c>
      <c r="Q60" s="290" t="s">
        <v>979</v>
      </c>
      <c r="R60" s="290" t="s">
        <v>979</v>
      </c>
      <c r="S60" s="305">
        <v>100</v>
      </c>
      <c r="T60" s="299">
        <v>100</v>
      </c>
      <c r="U60" s="295">
        <f t="shared" si="2"/>
        <v>1</v>
      </c>
      <c r="V60" s="290" t="s">
        <v>1538</v>
      </c>
      <c r="W60" s="290" t="s">
        <v>1318</v>
      </c>
      <c r="X60" s="290" t="s">
        <v>1318</v>
      </c>
      <c r="Y60" s="305">
        <v>100</v>
      </c>
      <c r="Z60" s="299">
        <v>100</v>
      </c>
      <c r="AA60" s="295">
        <f t="shared" si="3"/>
        <v>1</v>
      </c>
      <c r="AB60" s="290" t="s">
        <v>1538</v>
      </c>
      <c r="AC60" s="290" t="s">
        <v>979</v>
      </c>
      <c r="AD60" s="290" t="s">
        <v>1293</v>
      </c>
      <c r="AE60" s="305">
        <v>100</v>
      </c>
      <c r="AF60" s="299">
        <v>100</v>
      </c>
      <c r="AG60" s="295">
        <f t="shared" si="4"/>
        <v>1</v>
      </c>
      <c r="AH60" s="290" t="s">
        <v>1538</v>
      </c>
      <c r="AI60" s="290" t="s">
        <v>979</v>
      </c>
      <c r="AJ60" s="290" t="s">
        <v>979</v>
      </c>
    </row>
    <row r="61" spans="1:36" ht="60" customHeight="1" x14ac:dyDescent="0.25">
      <c r="A61" s="290" t="s">
        <v>1102</v>
      </c>
      <c r="B61" s="290" t="s">
        <v>1021</v>
      </c>
      <c r="C61" s="287" t="s">
        <v>1205</v>
      </c>
      <c r="D61" s="286" t="s">
        <v>1731</v>
      </c>
      <c r="E61" s="297" t="s">
        <v>1207</v>
      </c>
      <c r="F61" s="290" t="s">
        <v>1208</v>
      </c>
      <c r="G61" s="290" t="s">
        <v>79</v>
      </c>
      <c r="H61" s="304">
        <v>25</v>
      </c>
      <c r="I61" s="294">
        <v>50</v>
      </c>
      <c r="J61" s="295">
        <f t="shared" si="0"/>
        <v>0.5</v>
      </c>
      <c r="K61" s="290" t="s">
        <v>1209</v>
      </c>
      <c r="L61" s="290" t="s">
        <v>979</v>
      </c>
      <c r="M61" s="310">
        <v>25</v>
      </c>
      <c r="N61" s="297">
        <v>75</v>
      </c>
      <c r="O61" s="295">
        <f t="shared" si="1"/>
        <v>0.33333333333333331</v>
      </c>
      <c r="P61" s="290" t="s">
        <v>1373</v>
      </c>
      <c r="Q61" s="290" t="s">
        <v>1293</v>
      </c>
      <c r="R61" s="290" t="s">
        <v>1293</v>
      </c>
      <c r="S61" s="310">
        <v>25</v>
      </c>
      <c r="T61" s="299">
        <v>75</v>
      </c>
      <c r="U61" s="295">
        <f t="shared" si="2"/>
        <v>0.33333333333333331</v>
      </c>
      <c r="V61" s="321" t="s">
        <v>1481</v>
      </c>
      <c r="W61" s="290" t="s">
        <v>1318</v>
      </c>
      <c r="X61" s="290" t="s">
        <v>1293</v>
      </c>
      <c r="Y61" s="310">
        <v>25</v>
      </c>
      <c r="Z61" s="299">
        <v>75</v>
      </c>
      <c r="AA61" s="295">
        <f t="shared" si="3"/>
        <v>0.33333333333333331</v>
      </c>
      <c r="AB61" s="321" t="s">
        <v>1584</v>
      </c>
      <c r="AC61" s="290" t="s">
        <v>979</v>
      </c>
      <c r="AD61" s="290" t="s">
        <v>1293</v>
      </c>
      <c r="AE61" s="301">
        <v>75</v>
      </c>
      <c r="AF61" s="299">
        <v>75</v>
      </c>
      <c r="AG61" s="295">
        <f t="shared" si="4"/>
        <v>1</v>
      </c>
      <c r="AH61" s="289" t="s">
        <v>1699</v>
      </c>
      <c r="AI61" s="290" t="s">
        <v>979</v>
      </c>
      <c r="AJ61" s="290" t="s">
        <v>979</v>
      </c>
    </row>
    <row r="62" spans="1:36" ht="60" customHeight="1" x14ac:dyDescent="0.25">
      <c r="A62" s="290" t="s">
        <v>1102</v>
      </c>
      <c r="B62" s="290" t="s">
        <v>1021</v>
      </c>
      <c r="C62" s="287" t="s">
        <v>1205</v>
      </c>
      <c r="D62" s="286" t="s">
        <v>1210</v>
      </c>
      <c r="E62" s="297" t="s">
        <v>1211</v>
      </c>
      <c r="F62" s="290" t="s">
        <v>1212</v>
      </c>
      <c r="G62" s="290" t="s">
        <v>80</v>
      </c>
      <c r="H62" s="304">
        <v>25</v>
      </c>
      <c r="I62" s="294">
        <v>50</v>
      </c>
      <c r="J62" s="295">
        <f t="shared" si="0"/>
        <v>0.5</v>
      </c>
      <c r="K62" s="290" t="s">
        <v>1213</v>
      </c>
      <c r="L62" s="290" t="s">
        <v>979</v>
      </c>
      <c r="M62" s="310">
        <v>25</v>
      </c>
      <c r="N62" s="297">
        <v>75</v>
      </c>
      <c r="O62" s="295">
        <f t="shared" si="1"/>
        <v>0.33333333333333331</v>
      </c>
      <c r="P62" s="290" t="s">
        <v>1414</v>
      </c>
      <c r="Q62" s="290" t="s">
        <v>1293</v>
      </c>
      <c r="R62" s="290" t="s">
        <v>1293</v>
      </c>
      <c r="S62" s="310">
        <v>25</v>
      </c>
      <c r="T62" s="299">
        <v>75</v>
      </c>
      <c r="U62" s="295">
        <f t="shared" si="2"/>
        <v>0.33333333333333331</v>
      </c>
      <c r="V62" s="321" t="s">
        <v>1481</v>
      </c>
      <c r="W62" s="290" t="s">
        <v>1318</v>
      </c>
      <c r="X62" s="290" t="s">
        <v>1293</v>
      </c>
      <c r="Y62" s="310">
        <v>25</v>
      </c>
      <c r="Z62" s="299">
        <v>75</v>
      </c>
      <c r="AA62" s="295">
        <f t="shared" si="3"/>
        <v>0.33333333333333331</v>
      </c>
      <c r="AB62" s="321" t="s">
        <v>1584</v>
      </c>
      <c r="AC62" s="290" t="s">
        <v>979</v>
      </c>
      <c r="AD62" s="290" t="s">
        <v>1293</v>
      </c>
      <c r="AE62" s="310">
        <v>25</v>
      </c>
      <c r="AF62" s="299">
        <v>75</v>
      </c>
      <c r="AG62" s="295">
        <f t="shared" si="4"/>
        <v>0.33333333333333331</v>
      </c>
      <c r="AH62" s="290" t="s">
        <v>1700</v>
      </c>
      <c r="AI62" s="290" t="s">
        <v>979</v>
      </c>
      <c r="AJ62" s="290" t="s">
        <v>1293</v>
      </c>
    </row>
    <row r="63" spans="1:36" ht="60" customHeight="1" x14ac:dyDescent="0.25">
      <c r="A63" s="290" t="s">
        <v>1214</v>
      </c>
      <c r="B63" s="290" t="s">
        <v>972</v>
      </c>
      <c r="C63" s="285" t="s">
        <v>1215</v>
      </c>
      <c r="D63" s="286" t="s">
        <v>1732</v>
      </c>
      <c r="E63" s="297" t="s">
        <v>1216</v>
      </c>
      <c r="F63" s="290" t="s">
        <v>1217</v>
      </c>
      <c r="G63" s="290" t="s">
        <v>81</v>
      </c>
      <c r="H63" s="304">
        <v>75</v>
      </c>
      <c r="I63" s="294">
        <v>80</v>
      </c>
      <c r="J63" s="295">
        <f t="shared" si="0"/>
        <v>0.9375</v>
      </c>
      <c r="K63" s="290" t="s">
        <v>1218</v>
      </c>
      <c r="L63" s="290" t="s">
        <v>979</v>
      </c>
      <c r="M63" s="314">
        <v>82</v>
      </c>
      <c r="N63" s="297">
        <v>90</v>
      </c>
      <c r="O63" s="295">
        <f t="shared" si="1"/>
        <v>0.91111111111111109</v>
      </c>
      <c r="P63" s="290" t="s">
        <v>1431</v>
      </c>
      <c r="Q63" s="290" t="s">
        <v>979</v>
      </c>
      <c r="R63" s="290" t="s">
        <v>979</v>
      </c>
      <c r="S63" s="314">
        <v>84</v>
      </c>
      <c r="T63" s="299">
        <v>90</v>
      </c>
      <c r="U63" s="295">
        <f t="shared" si="2"/>
        <v>0.93333333333333335</v>
      </c>
      <c r="V63" s="290" t="s">
        <v>1482</v>
      </c>
      <c r="W63" s="290" t="s">
        <v>1318</v>
      </c>
      <c r="X63" s="290" t="s">
        <v>1318</v>
      </c>
      <c r="Y63" s="314">
        <v>86</v>
      </c>
      <c r="Z63" s="299">
        <v>90</v>
      </c>
      <c r="AA63" s="295">
        <f t="shared" si="3"/>
        <v>0.9555555555555556</v>
      </c>
      <c r="AB63" s="297" t="s">
        <v>1587</v>
      </c>
      <c r="AC63" s="290" t="s">
        <v>979</v>
      </c>
      <c r="AD63" s="290" t="s">
        <v>979</v>
      </c>
      <c r="AE63" s="301">
        <v>90</v>
      </c>
      <c r="AF63" s="299">
        <v>90</v>
      </c>
      <c r="AG63" s="295">
        <f t="shared" si="4"/>
        <v>1</v>
      </c>
      <c r="AH63" s="321" t="s">
        <v>1714</v>
      </c>
      <c r="AI63" s="290" t="s">
        <v>979</v>
      </c>
      <c r="AJ63" s="290" t="s">
        <v>979</v>
      </c>
    </row>
    <row r="64" spans="1:36" ht="60" customHeight="1" x14ac:dyDescent="0.25">
      <c r="A64" s="290" t="s">
        <v>1214</v>
      </c>
      <c r="B64" s="290" t="s">
        <v>986</v>
      </c>
      <c r="C64" s="285" t="s">
        <v>1219</v>
      </c>
      <c r="D64" s="286" t="s">
        <v>1220</v>
      </c>
      <c r="E64" s="297" t="s">
        <v>1221</v>
      </c>
      <c r="F64" s="290" t="s">
        <v>1222</v>
      </c>
      <c r="G64" s="290" t="s">
        <v>82</v>
      </c>
      <c r="H64" s="304">
        <v>35</v>
      </c>
      <c r="I64" s="294">
        <v>50</v>
      </c>
      <c r="J64" s="295">
        <f t="shared" si="0"/>
        <v>0.7</v>
      </c>
      <c r="K64" s="290" t="s">
        <v>1223</v>
      </c>
      <c r="L64" s="290" t="s">
        <v>979</v>
      </c>
      <c r="M64" s="300">
        <v>55</v>
      </c>
      <c r="N64" s="297">
        <v>75</v>
      </c>
      <c r="O64" s="295">
        <f t="shared" si="1"/>
        <v>0.73333333333333328</v>
      </c>
      <c r="P64" s="290" t="s">
        <v>1375</v>
      </c>
      <c r="Q64" s="290" t="s">
        <v>979</v>
      </c>
      <c r="R64" s="290" t="s">
        <v>1293</v>
      </c>
      <c r="S64" s="300">
        <v>58</v>
      </c>
      <c r="T64" s="299">
        <v>75</v>
      </c>
      <c r="U64" s="295">
        <f t="shared" si="2"/>
        <v>0.77333333333333332</v>
      </c>
      <c r="V64" s="333" t="s">
        <v>1483</v>
      </c>
      <c r="W64" s="290" t="s">
        <v>1318</v>
      </c>
      <c r="X64" s="290" t="s">
        <v>1318</v>
      </c>
      <c r="Y64" s="300">
        <v>66</v>
      </c>
      <c r="Z64" s="299">
        <v>75</v>
      </c>
      <c r="AA64" s="295">
        <f t="shared" si="3"/>
        <v>0.88</v>
      </c>
      <c r="AB64" s="334" t="s">
        <v>1589</v>
      </c>
      <c r="AC64" s="290" t="s">
        <v>979</v>
      </c>
      <c r="AD64" s="290" t="s">
        <v>979</v>
      </c>
      <c r="AE64" s="301">
        <v>75</v>
      </c>
      <c r="AF64" s="299">
        <v>75</v>
      </c>
      <c r="AG64" s="295">
        <f t="shared" si="4"/>
        <v>1</v>
      </c>
      <c r="AH64" s="321" t="s">
        <v>1713</v>
      </c>
      <c r="AI64" s="290" t="s">
        <v>1293</v>
      </c>
      <c r="AJ64" s="290" t="s">
        <v>1293</v>
      </c>
    </row>
    <row r="65" spans="1:36" ht="53.25" customHeight="1" x14ac:dyDescent="0.25">
      <c r="A65" s="290" t="s">
        <v>1214</v>
      </c>
      <c r="B65" s="290" t="s">
        <v>972</v>
      </c>
      <c r="C65" s="285" t="s">
        <v>1224</v>
      </c>
      <c r="D65" s="286" t="s">
        <v>1225</v>
      </c>
      <c r="E65" s="297" t="s">
        <v>1226</v>
      </c>
      <c r="F65" s="290" t="s">
        <v>1227</v>
      </c>
      <c r="G65" s="290" t="s">
        <v>83</v>
      </c>
      <c r="H65" s="316">
        <v>58</v>
      </c>
      <c r="I65" s="294">
        <v>50</v>
      </c>
      <c r="J65" s="295">
        <f t="shared" si="0"/>
        <v>1.1599999999999999</v>
      </c>
      <c r="K65" s="290" t="s">
        <v>1228</v>
      </c>
      <c r="L65" s="290" t="s">
        <v>979</v>
      </c>
      <c r="M65" s="296">
        <v>58</v>
      </c>
      <c r="N65" s="297">
        <v>75</v>
      </c>
      <c r="O65" s="295">
        <f t="shared" si="1"/>
        <v>0.77333333333333332</v>
      </c>
      <c r="P65" s="290" t="s">
        <v>1376</v>
      </c>
      <c r="Q65" s="290" t="s">
        <v>979</v>
      </c>
      <c r="R65" s="290" t="s">
        <v>1293</v>
      </c>
      <c r="S65" s="298">
        <v>58</v>
      </c>
      <c r="T65" s="299">
        <v>75</v>
      </c>
      <c r="U65" s="295">
        <f t="shared" si="2"/>
        <v>0.77333333333333332</v>
      </c>
      <c r="V65" s="290" t="s">
        <v>1484</v>
      </c>
      <c r="W65" s="290" t="s">
        <v>979</v>
      </c>
      <c r="X65" s="290" t="s">
        <v>1293</v>
      </c>
      <c r="Y65" s="298">
        <v>58</v>
      </c>
      <c r="Z65" s="299">
        <v>75</v>
      </c>
      <c r="AA65" s="295">
        <f t="shared" si="3"/>
        <v>0.77333333333333332</v>
      </c>
      <c r="AB65" s="335" t="s">
        <v>1588</v>
      </c>
      <c r="AC65" s="290" t="s">
        <v>979</v>
      </c>
      <c r="AD65" s="290" t="s">
        <v>979</v>
      </c>
      <c r="AE65" s="301">
        <v>130</v>
      </c>
      <c r="AF65" s="299">
        <v>75</v>
      </c>
      <c r="AG65" s="295">
        <v>1.3</v>
      </c>
      <c r="AH65" s="321" t="s">
        <v>1712</v>
      </c>
      <c r="AI65" s="290" t="s">
        <v>979</v>
      </c>
      <c r="AJ65" s="290" t="s">
        <v>979</v>
      </c>
    </row>
    <row r="66" spans="1:36" ht="72" customHeight="1" x14ac:dyDescent="0.25">
      <c r="A66" s="290" t="s">
        <v>1214</v>
      </c>
      <c r="B66" s="290" t="s">
        <v>972</v>
      </c>
      <c r="C66" s="285" t="s">
        <v>1224</v>
      </c>
      <c r="D66" s="286" t="s">
        <v>1229</v>
      </c>
      <c r="E66" s="297" t="s">
        <v>1230</v>
      </c>
      <c r="F66" s="290" t="s">
        <v>1231</v>
      </c>
      <c r="G66" s="290" t="s">
        <v>84</v>
      </c>
      <c r="H66" s="293">
        <v>34</v>
      </c>
      <c r="I66" s="294">
        <v>50</v>
      </c>
      <c r="J66" s="295">
        <f t="shared" si="0"/>
        <v>0.68</v>
      </c>
      <c r="K66" s="290" t="s">
        <v>1232</v>
      </c>
      <c r="L66" s="290" t="s">
        <v>979</v>
      </c>
      <c r="M66" s="300">
        <v>34</v>
      </c>
      <c r="N66" s="297">
        <v>60</v>
      </c>
      <c r="O66" s="295">
        <f t="shared" si="1"/>
        <v>0.56666666666666665</v>
      </c>
      <c r="P66" s="290" t="s">
        <v>835</v>
      </c>
      <c r="Q66" s="290" t="s">
        <v>1293</v>
      </c>
      <c r="R66" s="290" t="s">
        <v>1293</v>
      </c>
      <c r="S66" s="300">
        <v>45</v>
      </c>
      <c r="T66" s="299">
        <v>60</v>
      </c>
      <c r="U66" s="295">
        <f t="shared" si="2"/>
        <v>0.75</v>
      </c>
      <c r="V66" s="290" t="s">
        <v>1485</v>
      </c>
      <c r="W66" s="290" t="s">
        <v>979</v>
      </c>
      <c r="X66" s="290" t="s">
        <v>979</v>
      </c>
      <c r="Y66" s="300">
        <v>47</v>
      </c>
      <c r="Z66" s="299">
        <v>60</v>
      </c>
      <c r="AA66" s="295">
        <f t="shared" si="3"/>
        <v>0.78333333333333333</v>
      </c>
      <c r="AB66" s="289" t="s">
        <v>1590</v>
      </c>
      <c r="AC66" s="290" t="s">
        <v>979</v>
      </c>
      <c r="AD66" s="290" t="s">
        <v>979</v>
      </c>
      <c r="AE66" s="300">
        <v>55</v>
      </c>
      <c r="AF66" s="299">
        <v>60</v>
      </c>
      <c r="AG66" s="295">
        <f t="shared" si="4"/>
        <v>0.91666666666666663</v>
      </c>
      <c r="AH66" s="290" t="s">
        <v>1711</v>
      </c>
      <c r="AI66" s="290" t="s">
        <v>979</v>
      </c>
      <c r="AJ66" s="290" t="s">
        <v>979</v>
      </c>
    </row>
    <row r="67" spans="1:36" ht="60" customHeight="1" x14ac:dyDescent="0.25">
      <c r="A67" s="290" t="s">
        <v>1214</v>
      </c>
      <c r="B67" s="290" t="s">
        <v>972</v>
      </c>
      <c r="C67" s="285" t="s">
        <v>1224</v>
      </c>
      <c r="D67" s="286" t="s">
        <v>1233</v>
      </c>
      <c r="E67" s="297" t="s">
        <v>1234</v>
      </c>
      <c r="F67" s="290" t="s">
        <v>1235</v>
      </c>
      <c r="G67" s="290" t="s">
        <v>1236</v>
      </c>
      <c r="H67" s="302">
        <v>90</v>
      </c>
      <c r="I67" s="294">
        <v>90</v>
      </c>
      <c r="J67" s="295">
        <f>H67/I67</f>
        <v>1</v>
      </c>
      <c r="K67" s="290" t="s">
        <v>1237</v>
      </c>
      <c r="L67" s="290" t="s">
        <v>979</v>
      </c>
      <c r="M67" s="314">
        <v>91.5</v>
      </c>
      <c r="N67" s="297">
        <v>95</v>
      </c>
      <c r="O67" s="295">
        <f>M67/N67</f>
        <v>0.9631578947368421</v>
      </c>
      <c r="P67" s="290" t="s">
        <v>1377</v>
      </c>
      <c r="Q67" s="290" t="s">
        <v>979</v>
      </c>
      <c r="R67" s="290" t="s">
        <v>979</v>
      </c>
      <c r="S67" s="314">
        <v>92.5</v>
      </c>
      <c r="T67" s="299">
        <v>95</v>
      </c>
      <c r="U67" s="295">
        <f>S67/T67</f>
        <v>0.97368421052631582</v>
      </c>
      <c r="V67" s="290" t="s">
        <v>1516</v>
      </c>
      <c r="W67" s="290" t="s">
        <v>979</v>
      </c>
      <c r="X67" s="290" t="s">
        <v>979</v>
      </c>
      <c r="Y67" s="314">
        <v>95</v>
      </c>
      <c r="Z67" s="299">
        <v>95</v>
      </c>
      <c r="AA67" s="295">
        <f t="shared" si="3"/>
        <v>1</v>
      </c>
      <c r="AB67" s="297" t="s">
        <v>1591</v>
      </c>
      <c r="AC67" s="290" t="s">
        <v>979</v>
      </c>
      <c r="AD67" s="290" t="s">
        <v>979</v>
      </c>
      <c r="AE67" s="301">
        <v>95</v>
      </c>
      <c r="AF67" s="299">
        <v>95</v>
      </c>
      <c r="AG67" s="295">
        <f t="shared" si="4"/>
        <v>1</v>
      </c>
      <c r="AH67" s="321" t="s">
        <v>1710</v>
      </c>
      <c r="AI67" s="290" t="s">
        <v>1293</v>
      </c>
      <c r="AJ67" s="290" t="s">
        <v>1293</v>
      </c>
    </row>
    <row r="68" spans="1:36" ht="57" customHeight="1" x14ac:dyDescent="0.25">
      <c r="A68" s="290" t="s">
        <v>1214</v>
      </c>
      <c r="B68" s="290" t="s">
        <v>972</v>
      </c>
      <c r="C68" s="285" t="s">
        <v>1238</v>
      </c>
      <c r="D68" s="286" t="s">
        <v>1432</v>
      </c>
      <c r="E68" s="297" t="s">
        <v>1239</v>
      </c>
      <c r="F68" s="290" t="s">
        <v>1240</v>
      </c>
      <c r="G68" s="290" t="s">
        <v>1241</v>
      </c>
      <c r="H68" s="302">
        <v>95</v>
      </c>
      <c r="I68" s="294">
        <v>95</v>
      </c>
      <c r="J68" s="295">
        <f t="shared" si="0"/>
        <v>1</v>
      </c>
      <c r="K68" s="290" t="s">
        <v>1242</v>
      </c>
      <c r="L68" s="290" t="s">
        <v>979</v>
      </c>
      <c r="M68" s="314">
        <v>95</v>
      </c>
      <c r="N68" s="297">
        <v>100</v>
      </c>
      <c r="O68" s="295">
        <f t="shared" si="1"/>
        <v>0.95</v>
      </c>
      <c r="P68" s="290" t="s">
        <v>1441</v>
      </c>
      <c r="Q68" s="290" t="s">
        <v>979</v>
      </c>
      <c r="R68" s="290" t="s">
        <v>979</v>
      </c>
      <c r="S68" s="314">
        <v>96</v>
      </c>
      <c r="T68" s="299">
        <v>100</v>
      </c>
      <c r="U68" s="295">
        <f t="shared" si="2"/>
        <v>0.96</v>
      </c>
      <c r="V68" s="290" t="s">
        <v>1517</v>
      </c>
      <c r="W68" s="290" t="s">
        <v>979</v>
      </c>
      <c r="X68" s="290" t="s">
        <v>979</v>
      </c>
      <c r="Y68" s="301">
        <v>100</v>
      </c>
      <c r="Z68" s="299">
        <v>100</v>
      </c>
      <c r="AA68" s="295">
        <f t="shared" si="3"/>
        <v>1</v>
      </c>
      <c r="AB68" s="334" t="s">
        <v>1592</v>
      </c>
      <c r="AC68" s="290" t="s">
        <v>979</v>
      </c>
      <c r="AD68" s="290" t="s">
        <v>979</v>
      </c>
      <c r="AE68" s="301">
        <v>100</v>
      </c>
      <c r="AF68" s="299">
        <v>100</v>
      </c>
      <c r="AG68" s="295">
        <f t="shared" si="4"/>
        <v>1</v>
      </c>
      <c r="AH68" s="290" t="s">
        <v>1709</v>
      </c>
      <c r="AI68" s="290" t="s">
        <v>979</v>
      </c>
      <c r="AJ68" s="290" t="s">
        <v>1293</v>
      </c>
    </row>
    <row r="69" spans="1:36" ht="33.75" customHeight="1" x14ac:dyDescent="0.25">
      <c r="A69" s="290" t="s">
        <v>1214</v>
      </c>
      <c r="B69" s="290" t="s">
        <v>972</v>
      </c>
      <c r="C69" s="285" t="s">
        <v>1238</v>
      </c>
      <c r="D69" s="286" t="s">
        <v>1432</v>
      </c>
      <c r="E69" s="297" t="s">
        <v>1243</v>
      </c>
      <c r="F69" s="290" t="s">
        <v>1244</v>
      </c>
      <c r="G69" s="290" t="s">
        <v>86</v>
      </c>
      <c r="H69" s="302">
        <v>30</v>
      </c>
      <c r="I69" s="294">
        <v>20</v>
      </c>
      <c r="J69" s="295">
        <f t="shared" si="0"/>
        <v>1.5</v>
      </c>
      <c r="K69" s="290" t="s">
        <v>1445</v>
      </c>
      <c r="L69" s="290" t="s">
        <v>979</v>
      </c>
      <c r="M69" s="301">
        <v>40</v>
      </c>
      <c r="N69" s="297">
        <v>40</v>
      </c>
      <c r="O69" s="295">
        <f t="shared" si="1"/>
        <v>1</v>
      </c>
      <c r="P69" s="290" t="s">
        <v>1446</v>
      </c>
      <c r="Q69" s="290" t="s">
        <v>979</v>
      </c>
      <c r="R69" s="290" t="s">
        <v>979</v>
      </c>
      <c r="S69" s="301">
        <v>40</v>
      </c>
      <c r="T69" s="299">
        <v>40</v>
      </c>
      <c r="U69" s="295">
        <f t="shared" si="2"/>
        <v>1</v>
      </c>
      <c r="V69" s="290" t="s">
        <v>1486</v>
      </c>
      <c r="W69" s="290" t="s">
        <v>979</v>
      </c>
      <c r="X69" s="290" t="s">
        <v>979</v>
      </c>
      <c r="Y69" s="301">
        <v>40</v>
      </c>
      <c r="Z69" s="299">
        <v>40</v>
      </c>
      <c r="AA69" s="295">
        <f t="shared" si="3"/>
        <v>1</v>
      </c>
      <c r="AB69" s="334" t="s">
        <v>1593</v>
      </c>
      <c r="AC69" s="290" t="s">
        <v>1293</v>
      </c>
      <c r="AD69" s="290" t="s">
        <v>1293</v>
      </c>
      <c r="AE69" s="301">
        <v>40</v>
      </c>
      <c r="AF69" s="299">
        <v>40</v>
      </c>
      <c r="AG69" s="295">
        <f t="shared" si="4"/>
        <v>1</v>
      </c>
      <c r="AH69" s="290" t="s">
        <v>1708</v>
      </c>
      <c r="AI69" s="290" t="s">
        <v>979</v>
      </c>
      <c r="AJ69" s="290" t="s">
        <v>979</v>
      </c>
    </row>
    <row r="70" spans="1:36" ht="34.5" customHeight="1" x14ac:dyDescent="0.25">
      <c r="A70" s="290" t="s">
        <v>1214</v>
      </c>
      <c r="B70" s="290" t="s">
        <v>980</v>
      </c>
      <c r="C70" s="285" t="s">
        <v>1245</v>
      </c>
      <c r="D70" s="286" t="s">
        <v>1246</v>
      </c>
      <c r="E70" s="297" t="s">
        <v>1247</v>
      </c>
      <c r="F70" s="290" t="s">
        <v>1248</v>
      </c>
      <c r="G70" s="290" t="s">
        <v>1249</v>
      </c>
      <c r="H70" s="293">
        <v>30</v>
      </c>
      <c r="I70" s="294">
        <v>50</v>
      </c>
      <c r="J70" s="295">
        <f t="shared" ref="J70:J80" si="5">H70/I70</f>
        <v>0.6</v>
      </c>
      <c r="K70" s="290" t="s">
        <v>1250</v>
      </c>
      <c r="L70" s="290" t="s">
        <v>979</v>
      </c>
      <c r="M70" s="310">
        <v>25</v>
      </c>
      <c r="N70" s="297">
        <v>50</v>
      </c>
      <c r="O70" s="295">
        <f t="shared" ref="O70:O80" si="6">M70/N70</f>
        <v>0.5</v>
      </c>
      <c r="P70" s="290" t="s">
        <v>822</v>
      </c>
      <c r="Q70" s="290" t="s">
        <v>979</v>
      </c>
      <c r="R70" s="290" t="s">
        <v>1293</v>
      </c>
      <c r="S70" s="300">
        <v>30</v>
      </c>
      <c r="T70" s="299">
        <v>50</v>
      </c>
      <c r="U70" s="295">
        <f t="shared" ref="U70:U80" si="7">S70/T70</f>
        <v>0.6</v>
      </c>
      <c r="V70" s="290" t="s">
        <v>1487</v>
      </c>
      <c r="W70" s="290" t="s">
        <v>979</v>
      </c>
      <c r="X70" s="290" t="s">
        <v>979</v>
      </c>
      <c r="Y70" s="300">
        <v>32.5</v>
      </c>
      <c r="Z70" s="299">
        <v>50</v>
      </c>
      <c r="AA70" s="295">
        <f t="shared" ref="AA70:AA80" si="8">Y70/Z70</f>
        <v>0.65</v>
      </c>
      <c r="AB70" s="297" t="s">
        <v>1541</v>
      </c>
      <c r="AC70" s="290" t="s">
        <v>979</v>
      </c>
      <c r="AD70" s="290" t="s">
        <v>979</v>
      </c>
      <c r="AE70" s="300">
        <v>32.5</v>
      </c>
      <c r="AF70" s="299">
        <v>50</v>
      </c>
      <c r="AG70" s="295">
        <f t="shared" ref="AG70" si="9">AE70/AF70</f>
        <v>0.65</v>
      </c>
      <c r="AH70" s="336" t="s">
        <v>1707</v>
      </c>
      <c r="AI70" s="290" t="s">
        <v>979</v>
      </c>
      <c r="AJ70" s="290" t="s">
        <v>979</v>
      </c>
    </row>
    <row r="71" spans="1:36" ht="61.5" customHeight="1" x14ac:dyDescent="0.25">
      <c r="A71" s="290" t="s">
        <v>1214</v>
      </c>
      <c r="B71" s="290" t="s">
        <v>980</v>
      </c>
      <c r="C71" s="285" t="s">
        <v>1245</v>
      </c>
      <c r="D71" s="286" t="s">
        <v>1251</v>
      </c>
      <c r="E71" s="297" t="s">
        <v>1252</v>
      </c>
      <c r="F71" s="290" t="s">
        <v>1253</v>
      </c>
      <c r="G71" s="290" t="s">
        <v>88</v>
      </c>
      <c r="H71" s="302">
        <v>50</v>
      </c>
      <c r="I71" s="294">
        <v>50</v>
      </c>
      <c r="J71" s="295">
        <f t="shared" si="5"/>
        <v>1</v>
      </c>
      <c r="K71" s="290" t="s">
        <v>1254</v>
      </c>
      <c r="L71" s="290" t="s">
        <v>979</v>
      </c>
      <c r="M71" s="300">
        <v>55</v>
      </c>
      <c r="N71" s="297">
        <v>75</v>
      </c>
      <c r="O71" s="295">
        <f t="shared" si="6"/>
        <v>0.73333333333333328</v>
      </c>
      <c r="P71" s="290" t="s">
        <v>1329</v>
      </c>
      <c r="Q71" s="290" t="s">
        <v>979</v>
      </c>
      <c r="R71" s="290" t="s">
        <v>1293</v>
      </c>
      <c r="S71" s="300">
        <v>56</v>
      </c>
      <c r="T71" s="299">
        <v>75</v>
      </c>
      <c r="U71" s="295">
        <f t="shared" si="7"/>
        <v>0.7466666666666667</v>
      </c>
      <c r="V71" s="290" t="s">
        <v>1518</v>
      </c>
      <c r="W71" s="290" t="s">
        <v>979</v>
      </c>
      <c r="X71" s="290" t="s">
        <v>979</v>
      </c>
      <c r="Y71" s="300">
        <v>58</v>
      </c>
      <c r="Z71" s="299">
        <v>75</v>
      </c>
      <c r="AA71" s="295">
        <f t="shared" si="8"/>
        <v>0.77333333333333332</v>
      </c>
      <c r="AB71" s="334" t="s">
        <v>1544</v>
      </c>
      <c r="AC71" s="290" t="s">
        <v>979</v>
      </c>
      <c r="AD71" s="290" t="s">
        <v>1293</v>
      </c>
      <c r="AE71" s="301">
        <v>75</v>
      </c>
      <c r="AF71" s="299">
        <v>75</v>
      </c>
      <c r="AG71" s="295">
        <f t="shared" ref="AG71:AG80" si="10">AE71/AF71</f>
        <v>1</v>
      </c>
      <c r="AH71" s="290" t="s">
        <v>1706</v>
      </c>
      <c r="AI71" s="290" t="s">
        <v>979</v>
      </c>
      <c r="AJ71" s="290" t="s">
        <v>979</v>
      </c>
    </row>
    <row r="72" spans="1:36" ht="54.75" customHeight="1" x14ac:dyDescent="0.25">
      <c r="A72" s="290" t="s">
        <v>1214</v>
      </c>
      <c r="B72" s="290" t="s">
        <v>980</v>
      </c>
      <c r="C72" s="285" t="s">
        <v>1245</v>
      </c>
      <c r="D72" s="286" t="s">
        <v>1255</v>
      </c>
      <c r="E72" s="297" t="s">
        <v>1256</v>
      </c>
      <c r="F72" s="290" t="s">
        <v>1257</v>
      </c>
      <c r="G72" s="290" t="s">
        <v>1258</v>
      </c>
      <c r="H72" s="304">
        <v>55</v>
      </c>
      <c r="I72" s="294">
        <v>70</v>
      </c>
      <c r="J72" s="295">
        <f t="shared" si="5"/>
        <v>0.7857142857142857</v>
      </c>
      <c r="K72" s="290" t="s">
        <v>1259</v>
      </c>
      <c r="L72" s="290" t="s">
        <v>979</v>
      </c>
      <c r="M72" s="305">
        <v>100</v>
      </c>
      <c r="N72" s="297">
        <v>90</v>
      </c>
      <c r="O72" s="295">
        <f t="shared" si="6"/>
        <v>1.1111111111111112</v>
      </c>
      <c r="P72" s="290" t="s">
        <v>1457</v>
      </c>
      <c r="Q72" s="290" t="s">
        <v>979</v>
      </c>
      <c r="R72" s="290" t="s">
        <v>979</v>
      </c>
      <c r="S72" s="305">
        <v>100</v>
      </c>
      <c r="T72" s="299">
        <v>90</v>
      </c>
      <c r="U72" s="295">
        <f t="shared" si="7"/>
        <v>1.1111111111111112</v>
      </c>
      <c r="V72" s="290" t="s">
        <v>1457</v>
      </c>
      <c r="W72" s="290" t="s">
        <v>979</v>
      </c>
      <c r="X72" s="290" t="s">
        <v>979</v>
      </c>
      <c r="Y72" s="305">
        <v>100</v>
      </c>
      <c r="Z72" s="299">
        <v>90</v>
      </c>
      <c r="AA72" s="295">
        <f t="shared" si="8"/>
        <v>1.1111111111111112</v>
      </c>
      <c r="AB72" s="297" t="s">
        <v>1594</v>
      </c>
      <c r="AC72" s="290" t="s">
        <v>1293</v>
      </c>
      <c r="AD72" s="290" t="s">
        <v>1293</v>
      </c>
      <c r="AE72" s="305">
        <v>100</v>
      </c>
      <c r="AF72" s="299">
        <v>90</v>
      </c>
      <c r="AG72" s="295">
        <f t="shared" si="10"/>
        <v>1.1111111111111112</v>
      </c>
      <c r="AH72" s="297" t="s">
        <v>1594</v>
      </c>
      <c r="AI72" s="290" t="s">
        <v>1293</v>
      </c>
      <c r="AJ72" s="290" t="s">
        <v>1293</v>
      </c>
    </row>
    <row r="73" spans="1:36" ht="60" customHeight="1" x14ac:dyDescent="0.25">
      <c r="A73" s="290" t="s">
        <v>1214</v>
      </c>
      <c r="B73" s="290" t="s">
        <v>980</v>
      </c>
      <c r="C73" s="285" t="s">
        <v>1245</v>
      </c>
      <c r="D73" s="286" t="s">
        <v>1260</v>
      </c>
      <c r="E73" s="297" t="s">
        <v>1261</v>
      </c>
      <c r="F73" s="290" t="s">
        <v>1262</v>
      </c>
      <c r="G73" s="290" t="s">
        <v>90</v>
      </c>
      <c r="H73" s="309">
        <v>20</v>
      </c>
      <c r="I73" s="294">
        <v>75</v>
      </c>
      <c r="J73" s="295">
        <f t="shared" si="5"/>
        <v>0.26666666666666666</v>
      </c>
      <c r="K73" s="290" t="s">
        <v>1263</v>
      </c>
      <c r="L73" s="290" t="s">
        <v>979</v>
      </c>
      <c r="M73" s="298">
        <v>20</v>
      </c>
      <c r="N73" s="297">
        <v>85</v>
      </c>
      <c r="O73" s="295">
        <f t="shared" si="6"/>
        <v>0.23529411764705882</v>
      </c>
      <c r="P73" s="290" t="s">
        <v>1379</v>
      </c>
      <c r="Q73" s="290" t="s">
        <v>979</v>
      </c>
      <c r="R73" s="290" t="s">
        <v>1293</v>
      </c>
      <c r="S73" s="298">
        <v>20</v>
      </c>
      <c r="T73" s="299">
        <v>85</v>
      </c>
      <c r="U73" s="295">
        <f t="shared" si="7"/>
        <v>0.23529411764705882</v>
      </c>
      <c r="V73" s="290" t="s">
        <v>1539</v>
      </c>
      <c r="W73" s="290" t="s">
        <v>979</v>
      </c>
      <c r="X73" s="290" t="s">
        <v>1293</v>
      </c>
      <c r="Y73" s="298">
        <v>20</v>
      </c>
      <c r="Z73" s="299">
        <v>85</v>
      </c>
      <c r="AA73" s="295">
        <f t="shared" si="8"/>
        <v>0.23529411764705882</v>
      </c>
      <c r="AB73" s="289" t="s">
        <v>1563</v>
      </c>
      <c r="AC73" s="290" t="s">
        <v>1293</v>
      </c>
      <c r="AD73" s="290" t="s">
        <v>1293</v>
      </c>
      <c r="AE73" s="298">
        <v>20</v>
      </c>
      <c r="AF73" s="299">
        <v>85</v>
      </c>
      <c r="AG73" s="295">
        <f t="shared" si="10"/>
        <v>0.23529411764705882</v>
      </c>
      <c r="AH73" s="336" t="s">
        <v>1705</v>
      </c>
      <c r="AI73" s="290" t="s">
        <v>1293</v>
      </c>
      <c r="AJ73" s="290" t="s">
        <v>1293</v>
      </c>
    </row>
    <row r="74" spans="1:36" ht="60" customHeight="1" x14ac:dyDescent="0.25">
      <c r="A74" s="290" t="s">
        <v>1214</v>
      </c>
      <c r="B74" s="290" t="s">
        <v>980</v>
      </c>
      <c r="C74" s="285" t="s">
        <v>1245</v>
      </c>
      <c r="D74" s="286" t="s">
        <v>1264</v>
      </c>
      <c r="E74" s="297" t="s">
        <v>1265</v>
      </c>
      <c r="F74" s="290" t="s">
        <v>1266</v>
      </c>
      <c r="G74" s="290" t="s">
        <v>1267</v>
      </c>
      <c r="H74" s="337">
        <v>25</v>
      </c>
      <c r="I74" s="294">
        <v>100</v>
      </c>
      <c r="J74" s="295">
        <f t="shared" si="5"/>
        <v>0.25</v>
      </c>
      <c r="K74" s="290" t="s">
        <v>1268</v>
      </c>
      <c r="L74" s="290" t="s">
        <v>979</v>
      </c>
      <c r="M74" s="310">
        <v>35</v>
      </c>
      <c r="N74" s="297">
        <v>100</v>
      </c>
      <c r="O74" s="295">
        <f t="shared" si="6"/>
        <v>0.35</v>
      </c>
      <c r="P74" s="290" t="s">
        <v>1381</v>
      </c>
      <c r="Q74" s="290" t="s">
        <v>979</v>
      </c>
      <c r="R74" s="290" t="s">
        <v>1293</v>
      </c>
      <c r="S74" s="301">
        <v>100</v>
      </c>
      <c r="T74" s="299">
        <v>100</v>
      </c>
      <c r="U74" s="295">
        <f t="shared" si="7"/>
        <v>1</v>
      </c>
      <c r="V74" s="290" t="s">
        <v>1519</v>
      </c>
      <c r="W74" s="290" t="s">
        <v>979</v>
      </c>
      <c r="X74" s="290" t="s">
        <v>979</v>
      </c>
      <c r="Y74" s="301">
        <v>100</v>
      </c>
      <c r="Z74" s="299">
        <v>100</v>
      </c>
      <c r="AA74" s="295">
        <f t="shared" si="8"/>
        <v>1</v>
      </c>
      <c r="AB74" s="297" t="s">
        <v>1543</v>
      </c>
      <c r="AC74" s="290" t="s">
        <v>979</v>
      </c>
      <c r="AD74" s="290" t="s">
        <v>1293</v>
      </c>
      <c r="AE74" s="301">
        <v>100</v>
      </c>
      <c r="AF74" s="299">
        <v>100</v>
      </c>
      <c r="AG74" s="295">
        <f t="shared" si="10"/>
        <v>1</v>
      </c>
      <c r="AH74" s="297" t="s">
        <v>1543</v>
      </c>
      <c r="AI74" s="290" t="s">
        <v>979</v>
      </c>
      <c r="AJ74" s="290" t="s">
        <v>1293</v>
      </c>
    </row>
    <row r="75" spans="1:36" ht="27" customHeight="1" x14ac:dyDescent="0.25">
      <c r="A75" s="290" t="s">
        <v>1214</v>
      </c>
      <c r="B75" s="290" t="s">
        <v>980</v>
      </c>
      <c r="C75" s="285" t="s">
        <v>1245</v>
      </c>
      <c r="D75" s="286" t="s">
        <v>1264</v>
      </c>
      <c r="E75" s="297" t="s">
        <v>1269</v>
      </c>
      <c r="F75" s="290" t="s">
        <v>1270</v>
      </c>
      <c r="G75" s="290" t="s">
        <v>1271</v>
      </c>
      <c r="H75" s="309">
        <v>0</v>
      </c>
      <c r="I75" s="294">
        <v>43</v>
      </c>
      <c r="J75" s="295">
        <f t="shared" si="5"/>
        <v>0</v>
      </c>
      <c r="K75" s="290" t="s">
        <v>1272</v>
      </c>
      <c r="L75" s="290" t="s">
        <v>979</v>
      </c>
      <c r="M75" s="310">
        <v>0</v>
      </c>
      <c r="N75" s="297">
        <v>50</v>
      </c>
      <c r="O75" s="295">
        <f t="shared" si="6"/>
        <v>0</v>
      </c>
      <c r="P75" s="290" t="s">
        <v>1380</v>
      </c>
      <c r="Q75" s="290" t="s">
        <v>1293</v>
      </c>
      <c r="R75" s="290" t="s">
        <v>1293</v>
      </c>
      <c r="S75" s="310">
        <v>0</v>
      </c>
      <c r="T75" s="299">
        <v>50</v>
      </c>
      <c r="U75" s="295">
        <f t="shared" si="7"/>
        <v>0</v>
      </c>
      <c r="V75" s="290" t="s">
        <v>1380</v>
      </c>
      <c r="W75" s="290" t="s">
        <v>1293</v>
      </c>
      <c r="X75" s="290" t="s">
        <v>1293</v>
      </c>
      <c r="Y75" s="310">
        <v>0</v>
      </c>
      <c r="Z75" s="299">
        <v>50</v>
      </c>
      <c r="AA75" s="295">
        <f t="shared" si="8"/>
        <v>0</v>
      </c>
      <c r="AB75" s="334" t="s">
        <v>1542</v>
      </c>
      <c r="AC75" s="290" t="s">
        <v>979</v>
      </c>
      <c r="AD75" s="290" t="s">
        <v>1293</v>
      </c>
      <c r="AE75" s="310">
        <v>0</v>
      </c>
      <c r="AF75" s="299">
        <v>50</v>
      </c>
      <c r="AG75" s="295">
        <f t="shared" si="10"/>
        <v>0</v>
      </c>
      <c r="AH75" s="336" t="s">
        <v>1704</v>
      </c>
      <c r="AI75" s="290" t="s">
        <v>1293</v>
      </c>
      <c r="AJ75" s="290" t="s">
        <v>1293</v>
      </c>
    </row>
    <row r="76" spans="1:36" ht="39.75" customHeight="1" x14ac:dyDescent="0.25">
      <c r="A76" s="290" t="s">
        <v>1214</v>
      </c>
      <c r="B76" s="290" t="s">
        <v>980</v>
      </c>
      <c r="C76" s="285" t="s">
        <v>1245</v>
      </c>
      <c r="D76" s="286" t="s">
        <v>1273</v>
      </c>
      <c r="E76" s="297" t="s">
        <v>1274</v>
      </c>
      <c r="F76" s="290" t="s">
        <v>1275</v>
      </c>
      <c r="G76" s="290" t="s">
        <v>1276</v>
      </c>
      <c r="H76" s="302">
        <v>60</v>
      </c>
      <c r="I76" s="294">
        <v>60</v>
      </c>
      <c r="J76" s="295">
        <f t="shared" si="5"/>
        <v>1</v>
      </c>
      <c r="K76" s="290" t="s">
        <v>1277</v>
      </c>
      <c r="L76" s="290" t="s">
        <v>979</v>
      </c>
      <c r="M76" s="301">
        <v>80</v>
      </c>
      <c r="N76" s="297">
        <v>80</v>
      </c>
      <c r="O76" s="295">
        <f t="shared" si="6"/>
        <v>1</v>
      </c>
      <c r="P76" s="290" t="s">
        <v>1382</v>
      </c>
      <c r="Q76" s="290" t="s">
        <v>979</v>
      </c>
      <c r="R76" s="290" t="s">
        <v>979</v>
      </c>
      <c r="S76" s="305">
        <v>100</v>
      </c>
      <c r="T76" s="299">
        <v>80</v>
      </c>
      <c r="U76" s="295">
        <f t="shared" si="7"/>
        <v>1.25</v>
      </c>
      <c r="V76" s="290" t="s">
        <v>1488</v>
      </c>
      <c r="W76" s="319" t="s">
        <v>979</v>
      </c>
      <c r="X76" s="290" t="s">
        <v>979</v>
      </c>
      <c r="Y76" s="305">
        <v>100</v>
      </c>
      <c r="Z76" s="299">
        <v>80</v>
      </c>
      <c r="AA76" s="295">
        <f t="shared" si="8"/>
        <v>1.25</v>
      </c>
      <c r="AB76" s="289" t="s">
        <v>1595</v>
      </c>
      <c r="AC76" s="290" t="s">
        <v>1293</v>
      </c>
      <c r="AD76" s="290" t="s">
        <v>1293</v>
      </c>
      <c r="AE76" s="305">
        <v>100</v>
      </c>
      <c r="AF76" s="299">
        <v>80</v>
      </c>
      <c r="AG76" s="295">
        <f t="shared" si="10"/>
        <v>1.25</v>
      </c>
      <c r="AH76" s="336" t="s">
        <v>1595</v>
      </c>
      <c r="AI76" s="290" t="s">
        <v>106</v>
      </c>
      <c r="AJ76" s="290" t="s">
        <v>106</v>
      </c>
    </row>
    <row r="77" spans="1:36" ht="61.5" customHeight="1" x14ac:dyDescent="0.25">
      <c r="A77" s="290" t="s">
        <v>1214</v>
      </c>
      <c r="B77" s="290" t="s">
        <v>980</v>
      </c>
      <c r="C77" s="285" t="s">
        <v>1245</v>
      </c>
      <c r="D77" s="286" t="s">
        <v>1278</v>
      </c>
      <c r="E77" s="297" t="s">
        <v>1279</v>
      </c>
      <c r="F77" s="290" t="s">
        <v>1280</v>
      </c>
      <c r="G77" s="290" t="s">
        <v>94</v>
      </c>
      <c r="H77" s="302">
        <v>60</v>
      </c>
      <c r="I77" s="294">
        <v>60</v>
      </c>
      <c r="J77" s="295">
        <f t="shared" si="5"/>
        <v>1</v>
      </c>
      <c r="K77" s="290" t="s">
        <v>1281</v>
      </c>
      <c r="L77" s="290" t="s">
        <v>979</v>
      </c>
      <c r="M77" s="301">
        <v>67</v>
      </c>
      <c r="N77" s="297">
        <v>80</v>
      </c>
      <c r="O77" s="295">
        <f t="shared" si="6"/>
        <v>0.83750000000000002</v>
      </c>
      <c r="P77" s="290" t="s">
        <v>1529</v>
      </c>
      <c r="Q77" s="290" t="s">
        <v>979</v>
      </c>
      <c r="R77" s="290" t="s">
        <v>979</v>
      </c>
      <c r="S77" s="301">
        <v>74</v>
      </c>
      <c r="T77" s="299">
        <v>80</v>
      </c>
      <c r="U77" s="295">
        <f t="shared" si="7"/>
        <v>0.92500000000000004</v>
      </c>
      <c r="V77" s="290" t="s">
        <v>1489</v>
      </c>
      <c r="W77" s="290" t="s">
        <v>979</v>
      </c>
      <c r="X77" s="290" t="s">
        <v>979</v>
      </c>
      <c r="Y77" s="301">
        <v>80</v>
      </c>
      <c r="Z77" s="299">
        <v>80</v>
      </c>
      <c r="AA77" s="295">
        <f t="shared" si="8"/>
        <v>1</v>
      </c>
      <c r="AB77" s="289" t="s">
        <v>1596</v>
      </c>
      <c r="AC77" s="290" t="s">
        <v>1293</v>
      </c>
      <c r="AD77" s="290" t="s">
        <v>1293</v>
      </c>
      <c r="AE77" s="301">
        <v>80</v>
      </c>
      <c r="AF77" s="299">
        <v>80</v>
      </c>
      <c r="AG77" s="295">
        <f t="shared" si="10"/>
        <v>1</v>
      </c>
      <c r="AH77" s="289" t="s">
        <v>1596</v>
      </c>
      <c r="AI77" s="290" t="s">
        <v>106</v>
      </c>
      <c r="AJ77" s="290" t="s">
        <v>106</v>
      </c>
    </row>
    <row r="78" spans="1:36" ht="30" customHeight="1" x14ac:dyDescent="0.25">
      <c r="A78" s="290" t="s">
        <v>1214</v>
      </c>
      <c r="B78" s="290" t="s">
        <v>1282</v>
      </c>
      <c r="C78" s="287" t="s">
        <v>1283</v>
      </c>
      <c r="D78" s="288" t="s">
        <v>1284</v>
      </c>
      <c r="E78" s="297" t="s">
        <v>1285</v>
      </c>
      <c r="F78" s="290" t="s">
        <v>1286</v>
      </c>
      <c r="G78" s="290" t="s">
        <v>95</v>
      </c>
      <c r="H78" s="309">
        <v>15</v>
      </c>
      <c r="I78" s="294">
        <v>50</v>
      </c>
      <c r="J78" s="295">
        <f t="shared" si="5"/>
        <v>0.3</v>
      </c>
      <c r="K78" s="290" t="s">
        <v>1287</v>
      </c>
      <c r="L78" s="290" t="s">
        <v>979</v>
      </c>
      <c r="M78" s="310">
        <v>20</v>
      </c>
      <c r="N78" s="297">
        <v>75</v>
      </c>
      <c r="O78" s="295">
        <f t="shared" si="6"/>
        <v>0.26666666666666666</v>
      </c>
      <c r="P78" s="290" t="s">
        <v>1386</v>
      </c>
      <c r="Q78" s="290" t="s">
        <v>979</v>
      </c>
      <c r="R78" s="290" t="s">
        <v>1293</v>
      </c>
      <c r="S78" s="310">
        <v>30</v>
      </c>
      <c r="T78" s="299">
        <v>75</v>
      </c>
      <c r="U78" s="295">
        <f t="shared" si="7"/>
        <v>0.4</v>
      </c>
      <c r="V78" s="290" t="s">
        <v>1490</v>
      </c>
      <c r="W78" s="290" t="s">
        <v>979</v>
      </c>
      <c r="X78" s="290" t="s">
        <v>1293</v>
      </c>
      <c r="Y78" s="300">
        <v>56</v>
      </c>
      <c r="Z78" s="299">
        <v>75</v>
      </c>
      <c r="AA78" s="295">
        <f t="shared" si="8"/>
        <v>0.7466666666666667</v>
      </c>
      <c r="AB78" s="334" t="s">
        <v>1597</v>
      </c>
      <c r="AC78" s="290" t="s">
        <v>979</v>
      </c>
      <c r="AD78" s="290" t="s">
        <v>979</v>
      </c>
      <c r="AE78" s="300">
        <v>61</v>
      </c>
      <c r="AF78" s="299">
        <v>75</v>
      </c>
      <c r="AG78" s="295">
        <f t="shared" si="10"/>
        <v>0.81333333333333335</v>
      </c>
      <c r="AH78" s="336" t="s">
        <v>1701</v>
      </c>
      <c r="AI78" s="290" t="s">
        <v>979</v>
      </c>
      <c r="AJ78" s="290" t="s">
        <v>979</v>
      </c>
    </row>
    <row r="79" spans="1:36" ht="42.75" customHeight="1" x14ac:dyDescent="0.25">
      <c r="A79" s="290" t="s">
        <v>1214</v>
      </c>
      <c r="B79" s="290" t="s">
        <v>1282</v>
      </c>
      <c r="C79" s="287" t="s">
        <v>1283</v>
      </c>
      <c r="D79" s="288" t="s">
        <v>1491</v>
      </c>
      <c r="E79" s="297" t="s">
        <v>1288</v>
      </c>
      <c r="F79" s="290" t="s">
        <v>1289</v>
      </c>
      <c r="G79" s="290" t="s">
        <v>96</v>
      </c>
      <c r="H79" s="309">
        <v>15</v>
      </c>
      <c r="I79" s="294">
        <v>50</v>
      </c>
      <c r="J79" s="295">
        <f t="shared" si="5"/>
        <v>0.3</v>
      </c>
      <c r="K79" s="290" t="s">
        <v>1290</v>
      </c>
      <c r="L79" s="290" t="s">
        <v>979</v>
      </c>
      <c r="M79" s="310">
        <v>20</v>
      </c>
      <c r="N79" s="297">
        <v>75</v>
      </c>
      <c r="O79" s="295">
        <f t="shared" si="6"/>
        <v>0.26666666666666666</v>
      </c>
      <c r="P79" s="290" t="s">
        <v>1387</v>
      </c>
      <c r="Q79" s="290" t="s">
        <v>979</v>
      </c>
      <c r="R79" s="290" t="s">
        <v>1293</v>
      </c>
      <c r="S79" s="310">
        <v>40</v>
      </c>
      <c r="T79" s="299">
        <v>75</v>
      </c>
      <c r="U79" s="295">
        <f t="shared" si="7"/>
        <v>0.53333333333333333</v>
      </c>
      <c r="V79" s="290" t="s">
        <v>1522</v>
      </c>
      <c r="W79" s="290" t="s">
        <v>979</v>
      </c>
      <c r="X79" s="290" t="s">
        <v>1293</v>
      </c>
      <c r="Y79" s="300">
        <v>56</v>
      </c>
      <c r="Z79" s="299">
        <v>75</v>
      </c>
      <c r="AA79" s="295">
        <f t="shared" si="8"/>
        <v>0.7466666666666667</v>
      </c>
      <c r="AB79" s="334" t="s">
        <v>1598</v>
      </c>
      <c r="AC79" s="290" t="s">
        <v>979</v>
      </c>
      <c r="AD79" s="290" t="s">
        <v>979</v>
      </c>
      <c r="AE79" s="300">
        <v>56</v>
      </c>
      <c r="AF79" s="299">
        <v>75</v>
      </c>
      <c r="AG79" s="295">
        <f t="shared" si="10"/>
        <v>0.7466666666666667</v>
      </c>
      <c r="AH79" s="336" t="s">
        <v>1702</v>
      </c>
      <c r="AI79" s="290" t="s">
        <v>979</v>
      </c>
      <c r="AJ79" s="290" t="s">
        <v>1293</v>
      </c>
    </row>
    <row r="80" spans="1:36" ht="41.25" customHeight="1" x14ac:dyDescent="0.25">
      <c r="A80" s="290" t="s">
        <v>1214</v>
      </c>
      <c r="B80" s="290" t="s">
        <v>1282</v>
      </c>
      <c r="C80" s="287" t="s">
        <v>1283</v>
      </c>
      <c r="D80" s="288" t="s">
        <v>1456</v>
      </c>
      <c r="E80" s="297" t="s">
        <v>1291</v>
      </c>
      <c r="F80" s="290" t="s">
        <v>1292</v>
      </c>
      <c r="G80" s="290" t="s">
        <v>97</v>
      </c>
      <c r="H80" s="309">
        <v>15</v>
      </c>
      <c r="I80" s="294">
        <v>50</v>
      </c>
      <c r="J80" s="295">
        <f t="shared" si="5"/>
        <v>0.3</v>
      </c>
      <c r="K80" s="290" t="s">
        <v>1433</v>
      </c>
      <c r="L80" s="290" t="s">
        <v>1293</v>
      </c>
      <c r="M80" s="310">
        <v>20</v>
      </c>
      <c r="N80" s="297">
        <v>75</v>
      </c>
      <c r="O80" s="295">
        <f t="shared" si="6"/>
        <v>0.26666666666666666</v>
      </c>
      <c r="P80" s="290" t="s">
        <v>1447</v>
      </c>
      <c r="Q80" s="290" t="s">
        <v>979</v>
      </c>
      <c r="R80" s="290" t="s">
        <v>1293</v>
      </c>
      <c r="S80" s="310">
        <v>40</v>
      </c>
      <c r="T80" s="299">
        <v>75</v>
      </c>
      <c r="U80" s="295">
        <f t="shared" si="7"/>
        <v>0.53333333333333333</v>
      </c>
      <c r="V80" s="290" t="s">
        <v>1547</v>
      </c>
      <c r="W80" s="290" t="s">
        <v>979</v>
      </c>
      <c r="X80" s="290" t="s">
        <v>1293</v>
      </c>
      <c r="Y80" s="300">
        <v>56</v>
      </c>
      <c r="Z80" s="299">
        <v>75</v>
      </c>
      <c r="AA80" s="295">
        <f t="shared" si="8"/>
        <v>0.7466666666666667</v>
      </c>
      <c r="AB80" s="289" t="s">
        <v>1599</v>
      </c>
      <c r="AC80" s="290" t="s">
        <v>979</v>
      </c>
      <c r="AD80" s="290" t="s">
        <v>979</v>
      </c>
      <c r="AE80" s="300">
        <v>56</v>
      </c>
      <c r="AF80" s="299">
        <v>75</v>
      </c>
      <c r="AG80" s="295">
        <f t="shared" si="10"/>
        <v>0.7466666666666667</v>
      </c>
      <c r="AH80" s="321" t="s">
        <v>1703</v>
      </c>
      <c r="AI80" s="290" t="s">
        <v>979</v>
      </c>
      <c r="AJ80" s="290" t="s">
        <v>1293</v>
      </c>
    </row>
    <row r="81" spans="1:36" ht="47.25" customHeight="1" x14ac:dyDescent="0.25">
      <c r="A81" s="338"/>
      <c r="B81" s="338"/>
      <c r="C81" s="339" t="s">
        <v>1437</v>
      </c>
      <c r="D81" s="339" t="s">
        <v>1436</v>
      </c>
      <c r="E81" s="297"/>
      <c r="F81" s="290"/>
      <c r="G81" s="338" t="s">
        <v>1434</v>
      </c>
      <c r="H81" s="340">
        <f>AVERAGE(H5:H13,H16:H35,H37:H47,H50:H80)</f>
        <v>54.367230046948357</v>
      </c>
      <c r="I81" s="340">
        <f t="shared" ref="I81" si="11">AVERAGE(I5:I13,I16:I35,I37:I47,I50:I80)</f>
        <v>67.732394366197184</v>
      </c>
      <c r="J81" s="341">
        <f>AVERAGE(J5:J13,J16:J35,J37:J47,J50:J80)</f>
        <v>0.757372788427912</v>
      </c>
      <c r="K81" s="338" t="s">
        <v>1435</v>
      </c>
      <c r="L81" s="338"/>
      <c r="M81" s="342">
        <f>AVERAGE(M5:M34,M35:M46,M47:M48,M50:M80)</f>
        <v>56.095999999999997</v>
      </c>
      <c r="N81" s="342">
        <v>89</v>
      </c>
      <c r="O81" s="341">
        <f>AVERAGE(O5:O34,O35:O46,O47:O48,O50:O80)</f>
        <v>0.66549346819289712</v>
      </c>
      <c r="P81" s="342"/>
      <c r="Q81" s="342" t="e">
        <f t="shared" ref="Q81:X81" si="12">AVERAGE(Q5:Q34,Q35:Q46,Q47:Q48,Q50:Q80)</f>
        <v>#DIV/0!</v>
      </c>
      <c r="R81" s="342" t="e">
        <f t="shared" si="12"/>
        <v>#DIV/0!</v>
      </c>
      <c r="S81" s="342">
        <f>AVERAGE(S5:S34,S35:S46,S47:S48,S50:S80)</f>
        <v>64.394666666666666</v>
      </c>
      <c r="T81" s="342">
        <v>89</v>
      </c>
      <c r="U81" s="341">
        <f>AVERAGE(U5:U34,U35:U46,U47:U48,U50:U80)</f>
        <v>0.75471467193571551</v>
      </c>
      <c r="V81" s="342"/>
      <c r="W81" s="342" t="e">
        <f t="shared" si="12"/>
        <v>#DIV/0!</v>
      </c>
      <c r="X81" s="342" t="e">
        <f t="shared" si="12"/>
        <v>#DIV/0!</v>
      </c>
      <c r="Y81" s="342">
        <f>AVERAGE(Y5:Y34,Y35:Y46,Y47:Y48,Y50:Y80)</f>
        <v>69.05680000000001</v>
      </c>
      <c r="Z81" s="342">
        <v>89</v>
      </c>
      <c r="AA81" s="341">
        <f>AVERAGE(AA5:AA34,AA35:AA46,AA47:AA48,AA50:AA80)</f>
        <v>0.80850321934637004</v>
      </c>
      <c r="AB81" s="343"/>
      <c r="AC81" s="344"/>
      <c r="AD81" s="345"/>
      <c r="AE81" s="342">
        <f>AVERAGE(AE5:AE34,AE35:AE46,AE47:AE48,AE50:AE80)</f>
        <v>74.193333333333328</v>
      </c>
      <c r="AF81" s="346">
        <v>89</v>
      </c>
      <c r="AG81" s="347">
        <f>AVERAGE(AG5:AG34,AG35:AG46,AG47:AG48,AG50:AG80)</f>
        <v>0.86268969765471315</v>
      </c>
      <c r="AH81" s="343"/>
      <c r="AI81" s="344"/>
      <c r="AJ81" s="345"/>
    </row>
    <row r="82" spans="1:36" ht="60" customHeight="1" thickBot="1" x14ac:dyDescent="0.3">
      <c r="AB82" s="112"/>
    </row>
    <row r="83" spans="1:36" ht="60" hidden="1" customHeight="1" x14ac:dyDescent="0.25"/>
    <row r="84" spans="1:36" ht="60" hidden="1" customHeight="1" x14ac:dyDescent="0.25"/>
    <row r="85" spans="1:36" ht="60" hidden="1" customHeight="1" thickBot="1" x14ac:dyDescent="0.3"/>
    <row r="86" spans="1:36" ht="60" customHeight="1" thickBot="1" x14ac:dyDescent="0.3">
      <c r="H86" s="218" t="s">
        <v>639</v>
      </c>
      <c r="I86" s="220" t="s">
        <v>640</v>
      </c>
      <c r="K86" s="219" t="s">
        <v>641</v>
      </c>
      <c r="L86" s="61" t="s">
        <v>642</v>
      </c>
      <c r="M86" s="219" t="s">
        <v>643</v>
      </c>
      <c r="N86" s="219">
        <v>1</v>
      </c>
    </row>
    <row r="94" spans="1:36" ht="60" hidden="1" customHeight="1" x14ac:dyDescent="0.25">
      <c r="J94" s="112"/>
      <c r="M94" s="215">
        <v>0.89</v>
      </c>
      <c r="N94" s="215">
        <v>1</v>
      </c>
      <c r="O94" s="112"/>
      <c r="S94" s="215">
        <v>0.89</v>
      </c>
      <c r="T94" s="215">
        <v>1</v>
      </c>
      <c r="U94" s="112"/>
      <c r="Y94" s="215">
        <v>0.89</v>
      </c>
      <c r="Z94" s="215">
        <v>1</v>
      </c>
      <c r="AA94" s="112"/>
      <c r="AF94" s="215">
        <v>1</v>
      </c>
      <c r="AG94" s="112"/>
    </row>
    <row r="95" spans="1:36" ht="60" hidden="1" customHeight="1" x14ac:dyDescent="0.25">
      <c r="J95" s="112"/>
      <c r="M95" s="238">
        <v>0.58499999999999996</v>
      </c>
      <c r="N95" s="215">
        <f>M95*N94/M94</f>
        <v>0.65730337078651679</v>
      </c>
      <c r="O95" s="112"/>
      <c r="S95" s="215">
        <v>0.64300000000000002</v>
      </c>
      <c r="T95" s="215">
        <f>S95*T94/S94</f>
        <v>0.72247191011235956</v>
      </c>
      <c r="U95" s="112"/>
      <c r="Y95" s="216">
        <v>0.69099999999999995</v>
      </c>
      <c r="Z95" s="216">
        <f>Y95*Z94/Y94</f>
        <v>0.77640449438202241</v>
      </c>
      <c r="AA95" s="112"/>
      <c r="AF95" s="216" t="e">
        <f>AE95*AF94/AE94</f>
        <v>#DIV/0!</v>
      </c>
      <c r="AG95" s="112"/>
    </row>
  </sheetData>
  <autoFilter ref="A4:AK82"/>
  <mergeCells count="37">
    <mergeCell ref="AL2:AM3"/>
    <mergeCell ref="L2:L3"/>
    <mergeCell ref="V2:V3"/>
    <mergeCell ref="AB2:AB3"/>
    <mergeCell ref="AC2:AC3"/>
    <mergeCell ref="AD2:AD3"/>
    <mergeCell ref="R2:R3"/>
    <mergeCell ref="Q2:Q3"/>
    <mergeCell ref="P2:P3"/>
    <mergeCell ref="W2:W3"/>
    <mergeCell ref="X2:X3"/>
    <mergeCell ref="AH2:AH3"/>
    <mergeCell ref="AI2:AI3"/>
    <mergeCell ref="AJ2:AJ3"/>
    <mergeCell ref="AE2:AE3"/>
    <mergeCell ref="AF2:AF3"/>
    <mergeCell ref="A1:D1"/>
    <mergeCell ref="A2:A3"/>
    <mergeCell ref="B2:B3"/>
    <mergeCell ref="C2:C3"/>
    <mergeCell ref="D2:D3"/>
    <mergeCell ref="E1:K1"/>
    <mergeCell ref="F2:F3"/>
    <mergeCell ref="G2:G3"/>
    <mergeCell ref="K2:K3"/>
    <mergeCell ref="E2:E3"/>
    <mergeCell ref="J2:J3"/>
    <mergeCell ref="AG2:AG3"/>
    <mergeCell ref="AA2:AA3"/>
    <mergeCell ref="U2:U3"/>
    <mergeCell ref="O2:O3"/>
    <mergeCell ref="L1:AC1"/>
    <mergeCell ref="Y2:Y3"/>
    <mergeCell ref="S2:S3"/>
    <mergeCell ref="Z2:Z3"/>
    <mergeCell ref="T2:T3"/>
    <mergeCell ref="N2:N3"/>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C14"/>
  <sheetViews>
    <sheetView workbookViewId="0">
      <selection activeCell="E11" sqref="E11"/>
    </sheetView>
  </sheetViews>
  <sheetFormatPr baseColWidth="10" defaultRowHeight="15" x14ac:dyDescent="0.25"/>
  <sheetData>
    <row r="9" spans="2:3" x14ac:dyDescent="0.25">
      <c r="B9">
        <v>16.600000000000001</v>
      </c>
      <c r="C9">
        <v>100</v>
      </c>
    </row>
    <row r="10" spans="2:3" x14ac:dyDescent="0.25">
      <c r="B10">
        <v>53</v>
      </c>
      <c r="C10">
        <f>B10*B9/C9</f>
        <v>8.798</v>
      </c>
    </row>
    <row r="13" spans="2:3" x14ac:dyDescent="0.25">
      <c r="B13">
        <f>B9*2</f>
        <v>33.200000000000003</v>
      </c>
    </row>
    <row r="14" spans="2:3" x14ac:dyDescent="0.25">
      <c r="B14">
        <f>B13+C10</f>
        <v>41.998000000000005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4"/>
  <sheetViews>
    <sheetView zoomScale="70" zoomScaleNormal="70" workbookViewId="0">
      <pane ySplit="2" topLeftCell="A237" activePane="bottomLeft" state="frozen"/>
      <selection pane="bottomLeft" activeCell="J239" sqref="J239"/>
    </sheetView>
  </sheetViews>
  <sheetFormatPr baseColWidth="10" defaultRowHeight="45" customHeight="1" x14ac:dyDescent="0.25"/>
  <cols>
    <col min="1" max="1" width="14.7109375" style="2" customWidth="1"/>
    <col min="2" max="2" width="15.5703125" style="2" customWidth="1"/>
    <col min="3" max="3" width="16" style="2" customWidth="1"/>
    <col min="4" max="4" width="41.5703125" style="2" customWidth="1"/>
    <col min="5" max="5" width="10.7109375" style="2" customWidth="1"/>
    <col min="6" max="6" width="11.140625" style="2" customWidth="1"/>
    <col min="7" max="7" width="12.7109375" style="2" customWidth="1"/>
    <col min="8" max="8" width="7" style="2" customWidth="1"/>
    <col min="9" max="9" width="6.5703125" style="2" customWidth="1"/>
    <col min="10" max="10" width="6.85546875" style="125" customWidth="1"/>
    <col min="11" max="11" width="8.140625" style="2" customWidth="1"/>
    <col min="12" max="12" width="13.28515625" style="14" customWidth="1"/>
    <col min="13" max="13" width="7.28515625" style="2" customWidth="1"/>
    <col min="14" max="14" width="11.42578125" style="2" customWidth="1"/>
    <col min="15" max="15" width="73.42578125" style="2" customWidth="1"/>
    <col min="16" max="16" width="4.5703125" style="125" hidden="1" customWidth="1"/>
    <col min="17" max="17" width="3.42578125" style="2" hidden="1" customWidth="1"/>
    <col min="18" max="16384" width="11.42578125" style="2"/>
  </cols>
  <sheetData>
    <row r="1" spans="1:17" s="4" customFormat="1" ht="46.5" customHeight="1" x14ac:dyDescent="0.25">
      <c r="A1" s="271"/>
      <c r="B1" s="271"/>
      <c r="C1" s="271"/>
      <c r="D1" s="266" t="s">
        <v>219</v>
      </c>
      <c r="E1" s="266"/>
      <c r="F1" s="266"/>
      <c r="G1" s="266"/>
      <c r="H1" s="266"/>
      <c r="I1" s="266"/>
      <c r="J1" s="267"/>
      <c r="K1" s="266"/>
      <c r="L1" s="266"/>
      <c r="M1" s="266"/>
      <c r="N1" s="266"/>
      <c r="O1" s="268"/>
    </row>
    <row r="2" spans="1:17" s="4" customFormat="1" ht="37.5" customHeight="1" x14ac:dyDescent="0.25">
      <c r="A2" s="5" t="s">
        <v>0</v>
      </c>
      <c r="B2" s="5" t="s">
        <v>1</v>
      </c>
      <c r="C2" s="5" t="s">
        <v>12</v>
      </c>
      <c r="D2" s="5" t="s">
        <v>2</v>
      </c>
      <c r="E2" s="5" t="s">
        <v>19</v>
      </c>
      <c r="F2" s="5" t="s">
        <v>3</v>
      </c>
      <c r="G2" s="5" t="s">
        <v>4</v>
      </c>
      <c r="H2" s="5" t="s">
        <v>5</v>
      </c>
      <c r="I2" s="5" t="s">
        <v>6</v>
      </c>
      <c r="J2" s="159" t="s">
        <v>7</v>
      </c>
      <c r="K2" s="5" t="s">
        <v>8</v>
      </c>
      <c r="L2" s="16" t="s">
        <v>9</v>
      </c>
      <c r="M2" s="5" t="s">
        <v>165</v>
      </c>
      <c r="N2" s="5" t="s">
        <v>11</v>
      </c>
      <c r="O2" s="5" t="s">
        <v>739</v>
      </c>
      <c r="P2" s="4" t="s">
        <v>1418</v>
      </c>
    </row>
    <row r="3" spans="1:17" s="4" customFormat="1" ht="9" customHeight="1" x14ac:dyDescent="0.25">
      <c r="A3" s="12"/>
      <c r="B3" s="12"/>
      <c r="C3" s="12"/>
      <c r="D3" s="12"/>
      <c r="E3" s="12"/>
      <c r="F3" s="12"/>
      <c r="G3" s="12"/>
      <c r="H3" s="12"/>
      <c r="I3" s="12"/>
      <c r="J3" s="160"/>
      <c r="K3" s="12"/>
      <c r="L3" s="17"/>
      <c r="M3" s="12"/>
      <c r="N3" s="12"/>
      <c r="O3" s="12"/>
    </row>
    <row r="4" spans="1:17" ht="59.25" customHeight="1" x14ac:dyDescent="0.25">
      <c r="A4" s="46" t="s">
        <v>13</v>
      </c>
      <c r="B4" s="34" t="s">
        <v>337</v>
      </c>
      <c r="C4" s="34" t="s">
        <v>14</v>
      </c>
      <c r="D4" s="74" t="s">
        <v>699</v>
      </c>
      <c r="E4" s="25" t="s">
        <v>98</v>
      </c>
      <c r="F4" s="26">
        <v>44959</v>
      </c>
      <c r="G4" s="26">
        <v>45290</v>
      </c>
      <c r="H4" s="25">
        <v>90</v>
      </c>
      <c r="I4" s="25" t="s">
        <v>121</v>
      </c>
      <c r="J4" s="161">
        <v>15</v>
      </c>
      <c r="K4" s="25" t="s">
        <v>123</v>
      </c>
      <c r="L4" s="27">
        <v>280000000</v>
      </c>
      <c r="M4" s="25" t="s">
        <v>106</v>
      </c>
      <c r="N4" s="25" t="s">
        <v>1428</v>
      </c>
      <c r="O4" s="25" t="s">
        <v>1299</v>
      </c>
      <c r="P4" s="125">
        <v>1</v>
      </c>
    </row>
    <row r="5" spans="1:17" ht="70.5" customHeight="1" x14ac:dyDescent="0.25">
      <c r="A5" s="46" t="s">
        <v>13</v>
      </c>
      <c r="B5" s="69" t="s">
        <v>337</v>
      </c>
      <c r="C5" s="69" t="s">
        <v>14</v>
      </c>
      <c r="D5" s="74" t="s">
        <v>697</v>
      </c>
      <c r="E5" s="25" t="s">
        <v>98</v>
      </c>
      <c r="F5" s="26">
        <v>44959</v>
      </c>
      <c r="G5" s="26">
        <v>45290</v>
      </c>
      <c r="H5" s="25">
        <v>100</v>
      </c>
      <c r="I5" s="25" t="s">
        <v>121</v>
      </c>
      <c r="J5" s="161">
        <v>15</v>
      </c>
      <c r="K5" s="25" t="s">
        <v>123</v>
      </c>
      <c r="L5" s="27">
        <v>0</v>
      </c>
      <c r="M5" s="25" t="s">
        <v>106</v>
      </c>
      <c r="N5" s="25" t="s">
        <v>1428</v>
      </c>
      <c r="O5" s="25" t="s">
        <v>1300</v>
      </c>
      <c r="P5" s="125">
        <v>1</v>
      </c>
    </row>
    <row r="6" spans="1:17" ht="108.75" customHeight="1" x14ac:dyDescent="0.25">
      <c r="A6" s="46" t="s">
        <v>13</v>
      </c>
      <c r="B6" s="69" t="s">
        <v>337</v>
      </c>
      <c r="C6" s="69" t="s">
        <v>14</v>
      </c>
      <c r="D6" s="74" t="s">
        <v>698</v>
      </c>
      <c r="E6" s="25" t="s">
        <v>98</v>
      </c>
      <c r="F6" s="26">
        <v>44959</v>
      </c>
      <c r="G6" s="26">
        <v>45290</v>
      </c>
      <c r="H6" s="25">
        <v>100</v>
      </c>
      <c r="I6" s="25" t="s">
        <v>121</v>
      </c>
      <c r="J6" s="127">
        <v>25</v>
      </c>
      <c r="K6" s="25" t="s">
        <v>123</v>
      </c>
      <c r="L6" s="27">
        <v>0</v>
      </c>
      <c r="M6" s="25" t="s">
        <v>106</v>
      </c>
      <c r="N6" s="25" t="s">
        <v>1428</v>
      </c>
      <c r="O6" s="25" t="s">
        <v>890</v>
      </c>
      <c r="P6" s="125">
        <v>0</v>
      </c>
    </row>
    <row r="7" spans="1:17" ht="33" customHeight="1" x14ac:dyDescent="0.25">
      <c r="A7" s="46" t="s">
        <v>13</v>
      </c>
      <c r="B7" s="69" t="s">
        <v>337</v>
      </c>
      <c r="C7" s="69" t="s">
        <v>14</v>
      </c>
      <c r="D7" s="75" t="s">
        <v>891</v>
      </c>
      <c r="E7" s="25" t="s">
        <v>98</v>
      </c>
      <c r="F7" s="26">
        <v>44959</v>
      </c>
      <c r="G7" s="26">
        <v>45290</v>
      </c>
      <c r="H7" s="25">
        <v>100</v>
      </c>
      <c r="I7" s="25" t="s">
        <v>121</v>
      </c>
      <c r="J7" s="127">
        <v>10</v>
      </c>
      <c r="K7" s="25" t="s">
        <v>123</v>
      </c>
      <c r="L7" s="27">
        <v>0</v>
      </c>
      <c r="M7" s="25" t="s">
        <v>106</v>
      </c>
      <c r="N7" s="25" t="s">
        <v>1428</v>
      </c>
      <c r="O7" s="25" t="s">
        <v>894</v>
      </c>
      <c r="P7" s="125">
        <v>0</v>
      </c>
    </row>
    <row r="8" spans="1:17" ht="51.75" customHeight="1" x14ac:dyDescent="0.25">
      <c r="A8" s="46" t="s">
        <v>13</v>
      </c>
      <c r="B8" s="34" t="s">
        <v>337</v>
      </c>
      <c r="C8" s="34" t="s">
        <v>14</v>
      </c>
      <c r="D8" s="74" t="s">
        <v>226</v>
      </c>
      <c r="E8" s="25" t="s">
        <v>107</v>
      </c>
      <c r="F8" s="26">
        <v>44959</v>
      </c>
      <c r="G8" s="26">
        <v>45290</v>
      </c>
      <c r="H8" s="25">
        <v>100</v>
      </c>
      <c r="I8" s="25" t="s">
        <v>121</v>
      </c>
      <c r="J8" s="127">
        <v>25</v>
      </c>
      <c r="K8" s="25" t="s">
        <v>123</v>
      </c>
      <c r="L8" s="27">
        <v>0</v>
      </c>
      <c r="M8" s="25" t="s">
        <v>106</v>
      </c>
      <c r="N8" s="25" t="s">
        <v>1428</v>
      </c>
      <c r="O8" s="25" t="s">
        <v>895</v>
      </c>
      <c r="P8" s="125">
        <v>0</v>
      </c>
    </row>
    <row r="9" spans="1:17" ht="45" customHeight="1" x14ac:dyDescent="0.25">
      <c r="A9" s="46" t="s">
        <v>13</v>
      </c>
      <c r="B9" s="34" t="s">
        <v>337</v>
      </c>
      <c r="C9" s="18" t="s">
        <v>265</v>
      </c>
      <c r="D9" s="76" t="s">
        <v>267</v>
      </c>
      <c r="E9" s="25" t="s">
        <v>249</v>
      </c>
      <c r="F9" s="26">
        <v>44959</v>
      </c>
      <c r="G9" s="26">
        <v>45290</v>
      </c>
      <c r="H9" s="25">
        <v>100</v>
      </c>
      <c r="I9" s="25" t="s">
        <v>121</v>
      </c>
      <c r="J9" s="127">
        <v>25</v>
      </c>
      <c r="K9" s="25" t="s">
        <v>217</v>
      </c>
      <c r="L9" s="28">
        <v>16000000</v>
      </c>
      <c r="M9" s="25" t="s">
        <v>106</v>
      </c>
      <c r="N9" s="25" t="s">
        <v>1428</v>
      </c>
      <c r="O9" s="25" t="s">
        <v>782</v>
      </c>
      <c r="P9" s="125">
        <v>0</v>
      </c>
    </row>
    <row r="10" spans="1:17" ht="45" customHeight="1" x14ac:dyDescent="0.25">
      <c r="A10" s="46" t="s">
        <v>13</v>
      </c>
      <c r="B10" s="34" t="s">
        <v>337</v>
      </c>
      <c r="C10" s="18" t="s">
        <v>265</v>
      </c>
      <c r="D10" s="76" t="s">
        <v>268</v>
      </c>
      <c r="E10" s="25" t="s">
        <v>249</v>
      </c>
      <c r="F10" s="26">
        <v>44959</v>
      </c>
      <c r="G10" s="26">
        <v>45290</v>
      </c>
      <c r="H10" s="25">
        <v>100</v>
      </c>
      <c r="I10" s="25" t="s">
        <v>121</v>
      </c>
      <c r="J10" s="127">
        <v>10</v>
      </c>
      <c r="K10" s="25" t="s">
        <v>217</v>
      </c>
      <c r="L10" s="28">
        <v>200000</v>
      </c>
      <c r="M10" s="25" t="s">
        <v>106</v>
      </c>
      <c r="N10" s="25" t="s">
        <v>1428</v>
      </c>
      <c r="O10" s="25" t="s">
        <v>783</v>
      </c>
      <c r="P10" s="125">
        <v>0</v>
      </c>
    </row>
    <row r="11" spans="1:17" ht="45" customHeight="1" x14ac:dyDescent="0.25">
      <c r="A11" s="46" t="s">
        <v>13</v>
      </c>
      <c r="B11" s="34" t="s">
        <v>337</v>
      </c>
      <c r="C11" s="18" t="s">
        <v>266</v>
      </c>
      <c r="D11" s="76" t="s">
        <v>269</v>
      </c>
      <c r="E11" s="25" t="s">
        <v>249</v>
      </c>
      <c r="F11" s="26">
        <v>44959</v>
      </c>
      <c r="G11" s="26">
        <v>45290</v>
      </c>
      <c r="H11" s="25">
        <v>100</v>
      </c>
      <c r="I11" s="25" t="s">
        <v>121</v>
      </c>
      <c r="J11" s="127">
        <v>20</v>
      </c>
      <c r="K11" s="25" t="s">
        <v>217</v>
      </c>
      <c r="L11" s="28">
        <v>20000000</v>
      </c>
      <c r="M11" s="25" t="s">
        <v>106</v>
      </c>
      <c r="N11" s="25" t="s">
        <v>1428</v>
      </c>
      <c r="O11" s="25" t="s">
        <v>784</v>
      </c>
      <c r="P11" s="125">
        <v>0</v>
      </c>
    </row>
    <row r="12" spans="1:17" ht="45" customHeight="1" x14ac:dyDescent="0.25">
      <c r="A12" s="46" t="s">
        <v>13</v>
      </c>
      <c r="B12" s="34" t="s">
        <v>337</v>
      </c>
      <c r="C12" s="18" t="s">
        <v>266</v>
      </c>
      <c r="D12" s="76" t="s">
        <v>270</v>
      </c>
      <c r="E12" s="25" t="s">
        <v>249</v>
      </c>
      <c r="F12" s="26">
        <v>44959</v>
      </c>
      <c r="G12" s="26">
        <v>45290</v>
      </c>
      <c r="H12" s="25">
        <v>100</v>
      </c>
      <c r="I12" s="25" t="s">
        <v>121</v>
      </c>
      <c r="J12" s="127">
        <v>25</v>
      </c>
      <c r="K12" s="25" t="s">
        <v>217</v>
      </c>
      <c r="L12" s="28">
        <v>10000000</v>
      </c>
      <c r="M12" s="25" t="s">
        <v>106</v>
      </c>
      <c r="N12" s="25" t="s">
        <v>1428</v>
      </c>
      <c r="O12" s="25" t="s">
        <v>785</v>
      </c>
      <c r="P12" s="125">
        <v>0</v>
      </c>
    </row>
    <row r="13" spans="1:17" ht="45" customHeight="1" x14ac:dyDescent="0.25">
      <c r="A13" s="46" t="s">
        <v>13</v>
      </c>
      <c r="B13" s="34" t="s">
        <v>337</v>
      </c>
      <c r="C13" s="18" t="s">
        <v>266</v>
      </c>
      <c r="D13" s="76" t="s">
        <v>271</v>
      </c>
      <c r="E13" s="25" t="s">
        <v>249</v>
      </c>
      <c r="F13" s="26">
        <v>44959</v>
      </c>
      <c r="G13" s="26">
        <v>45290</v>
      </c>
      <c r="H13" s="25">
        <v>100</v>
      </c>
      <c r="I13" s="25" t="s">
        <v>121</v>
      </c>
      <c r="J13" s="127">
        <v>0</v>
      </c>
      <c r="K13" s="25" t="s">
        <v>217</v>
      </c>
      <c r="L13" s="28">
        <v>2000000</v>
      </c>
      <c r="M13" s="25" t="s">
        <v>106</v>
      </c>
      <c r="N13" s="25" t="s">
        <v>1428</v>
      </c>
      <c r="O13" s="25" t="s">
        <v>786</v>
      </c>
      <c r="P13" s="125">
        <v>0</v>
      </c>
      <c r="Q13" s="2" t="s">
        <v>1410</v>
      </c>
    </row>
    <row r="14" spans="1:17" ht="48" customHeight="1" x14ac:dyDescent="0.25">
      <c r="A14" s="46" t="s">
        <v>13</v>
      </c>
      <c r="B14" s="34" t="s">
        <v>337</v>
      </c>
      <c r="C14" s="20" t="s">
        <v>34</v>
      </c>
      <c r="D14" s="76" t="s">
        <v>273</v>
      </c>
      <c r="E14" s="25" t="s">
        <v>272</v>
      </c>
      <c r="F14" s="26">
        <v>44959</v>
      </c>
      <c r="G14" s="26">
        <v>45290</v>
      </c>
      <c r="H14" s="25">
        <v>100</v>
      </c>
      <c r="I14" s="25" t="s">
        <v>121</v>
      </c>
      <c r="J14" s="127">
        <v>25</v>
      </c>
      <c r="K14" s="20" t="s">
        <v>274</v>
      </c>
      <c r="L14" s="28">
        <v>100000000</v>
      </c>
      <c r="M14" s="25" t="s">
        <v>106</v>
      </c>
      <c r="N14" s="25" t="s">
        <v>1428</v>
      </c>
      <c r="O14" s="25" t="s">
        <v>1301</v>
      </c>
      <c r="P14" s="125">
        <v>0</v>
      </c>
    </row>
    <row r="15" spans="1:17" ht="45" customHeight="1" x14ac:dyDescent="0.25">
      <c r="A15" s="50" t="s">
        <v>15</v>
      </c>
      <c r="B15" s="33" t="s">
        <v>338</v>
      </c>
      <c r="C15" s="33" t="s">
        <v>16</v>
      </c>
      <c r="D15" s="75" t="s">
        <v>612</v>
      </c>
      <c r="E15" s="25" t="s">
        <v>717</v>
      </c>
      <c r="F15" s="26">
        <v>44959</v>
      </c>
      <c r="G15" s="26">
        <v>45290</v>
      </c>
      <c r="H15" s="25">
        <v>60</v>
      </c>
      <c r="I15" s="25" t="s">
        <v>121</v>
      </c>
      <c r="J15" s="161">
        <v>25</v>
      </c>
      <c r="K15" s="25" t="s">
        <v>691</v>
      </c>
      <c r="L15" s="27" t="s">
        <v>122</v>
      </c>
      <c r="M15" s="25" t="s">
        <v>122</v>
      </c>
      <c r="N15" s="25" t="s">
        <v>1428</v>
      </c>
      <c r="O15" s="25" t="s">
        <v>1326</v>
      </c>
      <c r="P15" s="125">
        <v>1</v>
      </c>
    </row>
    <row r="16" spans="1:17" ht="45" customHeight="1" x14ac:dyDescent="0.25">
      <c r="A16" s="46" t="s">
        <v>17</v>
      </c>
      <c r="B16" s="109" t="s">
        <v>339</v>
      </c>
      <c r="C16" s="109" t="s">
        <v>18</v>
      </c>
      <c r="D16" s="75" t="s">
        <v>897</v>
      </c>
      <c r="E16" s="25" t="s">
        <v>107</v>
      </c>
      <c r="F16" s="26">
        <v>44959</v>
      </c>
      <c r="G16" s="26">
        <v>45290</v>
      </c>
      <c r="H16" s="25">
        <v>100</v>
      </c>
      <c r="I16" s="25" t="s">
        <v>121</v>
      </c>
      <c r="J16" s="161">
        <v>20</v>
      </c>
      <c r="K16" s="25" t="s">
        <v>123</v>
      </c>
      <c r="L16" s="27">
        <v>0</v>
      </c>
      <c r="M16" s="25" t="s">
        <v>106</v>
      </c>
      <c r="N16" s="25" t="s">
        <v>1428</v>
      </c>
      <c r="O16" s="25" t="s">
        <v>1313</v>
      </c>
      <c r="P16" s="125">
        <v>1</v>
      </c>
    </row>
    <row r="17" spans="1:17" ht="45" customHeight="1" x14ac:dyDescent="0.25">
      <c r="A17" s="46" t="s">
        <v>17</v>
      </c>
      <c r="B17" s="33" t="s">
        <v>339</v>
      </c>
      <c r="C17" s="33" t="s">
        <v>18</v>
      </c>
      <c r="D17" s="75" t="s">
        <v>224</v>
      </c>
      <c r="E17" s="25" t="s">
        <v>107</v>
      </c>
      <c r="F17" s="26">
        <v>44959</v>
      </c>
      <c r="G17" s="26">
        <v>45290</v>
      </c>
      <c r="H17" s="25">
        <v>100</v>
      </c>
      <c r="I17" s="25" t="s">
        <v>121</v>
      </c>
      <c r="J17" s="127">
        <v>25</v>
      </c>
      <c r="K17" s="25" t="s">
        <v>225</v>
      </c>
      <c r="L17" s="27">
        <v>320000000</v>
      </c>
      <c r="M17" s="25" t="s">
        <v>122</v>
      </c>
      <c r="N17" s="25" t="s">
        <v>1428</v>
      </c>
      <c r="O17" s="111" t="s">
        <v>896</v>
      </c>
      <c r="P17" s="125">
        <v>0</v>
      </c>
    </row>
    <row r="18" spans="1:17" ht="45" customHeight="1" x14ac:dyDescent="0.25">
      <c r="A18" s="46" t="s">
        <v>17</v>
      </c>
      <c r="B18" s="33" t="s">
        <v>339</v>
      </c>
      <c r="C18" s="33" t="s">
        <v>18</v>
      </c>
      <c r="D18" s="77" t="s">
        <v>497</v>
      </c>
      <c r="E18" s="25" t="s">
        <v>529</v>
      </c>
      <c r="F18" s="26">
        <v>44959</v>
      </c>
      <c r="G18" s="26">
        <v>45290</v>
      </c>
      <c r="H18" s="25">
        <v>100</v>
      </c>
      <c r="I18" s="25" t="s">
        <v>121</v>
      </c>
      <c r="J18" s="127">
        <v>25</v>
      </c>
      <c r="K18" s="47" t="s">
        <v>496</v>
      </c>
      <c r="L18" s="27">
        <v>24200000</v>
      </c>
      <c r="M18" s="25" t="s">
        <v>122</v>
      </c>
      <c r="N18" s="25" t="s">
        <v>1428</v>
      </c>
      <c r="O18" s="25" t="s">
        <v>892</v>
      </c>
      <c r="P18" s="125">
        <v>0</v>
      </c>
    </row>
    <row r="19" spans="1:17" ht="45" customHeight="1" x14ac:dyDescent="0.25">
      <c r="A19" s="46" t="s">
        <v>17</v>
      </c>
      <c r="B19" s="33" t="s">
        <v>339</v>
      </c>
      <c r="C19" s="33" t="s">
        <v>18</v>
      </c>
      <c r="D19" s="78" t="s">
        <v>498</v>
      </c>
      <c r="E19" s="25" t="s">
        <v>529</v>
      </c>
      <c r="F19" s="26">
        <v>44959</v>
      </c>
      <c r="G19" s="26">
        <v>45290</v>
      </c>
      <c r="H19" s="25">
        <v>100</v>
      </c>
      <c r="I19" s="25" t="s">
        <v>121</v>
      </c>
      <c r="J19" s="127">
        <v>25</v>
      </c>
      <c r="K19" s="48" t="s">
        <v>494</v>
      </c>
      <c r="L19" s="27">
        <v>5000000</v>
      </c>
      <c r="M19" s="25" t="s">
        <v>122</v>
      </c>
      <c r="N19" s="25" t="s">
        <v>1428</v>
      </c>
      <c r="O19" s="25" t="s">
        <v>893</v>
      </c>
      <c r="P19" s="125">
        <v>0</v>
      </c>
    </row>
    <row r="20" spans="1:17" ht="45" customHeight="1" x14ac:dyDescent="0.25">
      <c r="A20" s="46" t="s">
        <v>17</v>
      </c>
      <c r="B20" s="33" t="s">
        <v>339</v>
      </c>
      <c r="C20" s="33" t="s">
        <v>18</v>
      </c>
      <c r="D20" s="78" t="s">
        <v>499</v>
      </c>
      <c r="E20" s="25" t="s">
        <v>529</v>
      </c>
      <c r="F20" s="26">
        <v>44959</v>
      </c>
      <c r="G20" s="26">
        <v>45290</v>
      </c>
      <c r="H20" s="25">
        <v>100</v>
      </c>
      <c r="I20" s="25" t="s">
        <v>121</v>
      </c>
      <c r="J20" s="127">
        <v>0</v>
      </c>
      <c r="K20" s="48" t="s">
        <v>494</v>
      </c>
      <c r="L20" s="27">
        <v>6000000</v>
      </c>
      <c r="M20" s="25" t="s">
        <v>122</v>
      </c>
      <c r="N20" s="25" t="s">
        <v>1428</v>
      </c>
      <c r="O20" s="25" t="s">
        <v>1389</v>
      </c>
      <c r="P20" s="125">
        <v>0</v>
      </c>
    </row>
    <row r="21" spans="1:17" ht="45" customHeight="1" x14ac:dyDescent="0.25">
      <c r="A21" s="46" t="s">
        <v>17</v>
      </c>
      <c r="B21" s="33" t="s">
        <v>339</v>
      </c>
      <c r="C21" s="33" t="s">
        <v>18</v>
      </c>
      <c r="D21" s="78" t="s">
        <v>500</v>
      </c>
      <c r="E21" s="25" t="s">
        <v>529</v>
      </c>
      <c r="F21" s="26">
        <v>44959</v>
      </c>
      <c r="G21" s="26">
        <v>45290</v>
      </c>
      <c r="H21" s="25">
        <v>100</v>
      </c>
      <c r="I21" s="25" t="s">
        <v>121</v>
      </c>
      <c r="J21" s="127">
        <v>0</v>
      </c>
      <c r="K21" s="48" t="s">
        <v>494</v>
      </c>
      <c r="L21" s="27">
        <v>6000000</v>
      </c>
      <c r="M21" s="25" t="s">
        <v>122</v>
      </c>
      <c r="N21" s="25" t="s">
        <v>1428</v>
      </c>
      <c r="O21" s="25" t="s">
        <v>1389</v>
      </c>
      <c r="P21" s="125">
        <v>0</v>
      </c>
    </row>
    <row r="22" spans="1:17" ht="45" customHeight="1" x14ac:dyDescent="0.25">
      <c r="A22" s="46" t="s">
        <v>17</v>
      </c>
      <c r="B22" s="33" t="s">
        <v>339</v>
      </c>
      <c r="C22" s="33" t="s">
        <v>18</v>
      </c>
      <c r="D22" s="78" t="s">
        <v>501</v>
      </c>
      <c r="E22" s="25" t="s">
        <v>529</v>
      </c>
      <c r="F22" s="26">
        <v>44959</v>
      </c>
      <c r="G22" s="26">
        <v>45290</v>
      </c>
      <c r="H22" s="25">
        <v>100</v>
      </c>
      <c r="I22" s="25" t="s">
        <v>121</v>
      </c>
      <c r="J22" s="127">
        <v>0</v>
      </c>
      <c r="K22" s="48" t="s">
        <v>494</v>
      </c>
      <c r="L22" s="27">
        <v>5000000</v>
      </c>
      <c r="M22" s="25" t="s">
        <v>122</v>
      </c>
      <c r="N22" s="25" t="s">
        <v>1428</v>
      </c>
      <c r="O22" s="25" t="s">
        <v>1389</v>
      </c>
      <c r="P22" s="125">
        <v>0</v>
      </c>
    </row>
    <row r="23" spans="1:17" ht="45" customHeight="1" x14ac:dyDescent="0.25">
      <c r="A23" s="46" t="s">
        <v>17</v>
      </c>
      <c r="B23" s="33" t="s">
        <v>339</v>
      </c>
      <c r="C23" s="33" t="s">
        <v>18</v>
      </c>
      <c r="D23" s="78" t="s">
        <v>502</v>
      </c>
      <c r="E23" s="25" t="s">
        <v>529</v>
      </c>
      <c r="F23" s="26">
        <v>44959</v>
      </c>
      <c r="G23" s="26">
        <v>45290</v>
      </c>
      <c r="H23" s="25">
        <v>100</v>
      </c>
      <c r="I23" s="25" t="s">
        <v>121</v>
      </c>
      <c r="J23" s="127">
        <v>0</v>
      </c>
      <c r="K23" s="48" t="s">
        <v>494</v>
      </c>
      <c r="L23" s="27">
        <v>5000000</v>
      </c>
      <c r="M23" s="25" t="s">
        <v>122</v>
      </c>
      <c r="N23" s="25" t="s">
        <v>1428</v>
      </c>
      <c r="O23" s="25" t="s">
        <v>1389</v>
      </c>
      <c r="P23" s="125">
        <v>0</v>
      </c>
    </row>
    <row r="24" spans="1:17" ht="45" customHeight="1" x14ac:dyDescent="0.25">
      <c r="A24" s="46" t="s">
        <v>17</v>
      </c>
      <c r="B24" s="33" t="s">
        <v>339</v>
      </c>
      <c r="C24" s="33" t="s">
        <v>18</v>
      </c>
      <c r="D24" s="78" t="s">
        <v>503</v>
      </c>
      <c r="E24" s="25" t="s">
        <v>529</v>
      </c>
      <c r="F24" s="26">
        <v>44959</v>
      </c>
      <c r="G24" s="26">
        <v>45290</v>
      </c>
      <c r="H24" s="25">
        <v>100</v>
      </c>
      <c r="I24" s="25" t="s">
        <v>121</v>
      </c>
      <c r="J24" s="127">
        <v>0</v>
      </c>
      <c r="K24" s="48" t="s">
        <v>494</v>
      </c>
      <c r="L24" s="27">
        <v>5000000</v>
      </c>
      <c r="M24" s="25" t="s">
        <v>122</v>
      </c>
      <c r="N24" s="25" t="s">
        <v>1428</v>
      </c>
      <c r="O24" s="25" t="s">
        <v>1389</v>
      </c>
      <c r="P24" s="125">
        <v>0</v>
      </c>
    </row>
    <row r="25" spans="1:17" ht="45" customHeight="1" x14ac:dyDescent="0.25">
      <c r="A25" s="46" t="s">
        <v>17</v>
      </c>
      <c r="B25" s="33" t="s">
        <v>339</v>
      </c>
      <c r="C25" s="33" t="s">
        <v>18</v>
      </c>
      <c r="D25" s="78" t="s">
        <v>504</v>
      </c>
      <c r="E25" s="75" t="s">
        <v>529</v>
      </c>
      <c r="F25" s="26">
        <v>44959</v>
      </c>
      <c r="G25" s="26">
        <v>45290</v>
      </c>
      <c r="H25" s="25">
        <v>100</v>
      </c>
      <c r="I25" s="25" t="s">
        <v>121</v>
      </c>
      <c r="J25" s="127">
        <v>0</v>
      </c>
      <c r="K25" s="48" t="s">
        <v>494</v>
      </c>
      <c r="L25" s="27">
        <v>5000000</v>
      </c>
      <c r="M25" s="25" t="s">
        <v>122</v>
      </c>
      <c r="N25" s="25" t="s">
        <v>1428</v>
      </c>
      <c r="O25" s="25" t="s">
        <v>1389</v>
      </c>
      <c r="P25" s="125">
        <v>0</v>
      </c>
    </row>
    <row r="26" spans="1:17" ht="45" customHeight="1" x14ac:dyDescent="0.25">
      <c r="A26" s="46" t="s">
        <v>17</v>
      </c>
      <c r="B26" s="33" t="s">
        <v>339</v>
      </c>
      <c r="C26" s="33" t="s">
        <v>18</v>
      </c>
      <c r="D26" s="78" t="s">
        <v>505</v>
      </c>
      <c r="E26" s="25" t="s">
        <v>529</v>
      </c>
      <c r="F26" s="26">
        <v>44959</v>
      </c>
      <c r="G26" s="26">
        <v>45290</v>
      </c>
      <c r="H26" s="25">
        <v>100</v>
      </c>
      <c r="I26" s="25" t="s">
        <v>121</v>
      </c>
      <c r="J26" s="127">
        <v>0</v>
      </c>
      <c r="K26" s="48" t="s">
        <v>494</v>
      </c>
      <c r="L26" s="27">
        <v>5000000</v>
      </c>
      <c r="M26" s="25" t="s">
        <v>122</v>
      </c>
      <c r="N26" s="25" t="s">
        <v>1428</v>
      </c>
      <c r="O26" s="25" t="s">
        <v>1389</v>
      </c>
      <c r="P26" s="125">
        <v>0</v>
      </c>
    </row>
    <row r="27" spans="1:17" ht="45" customHeight="1" x14ac:dyDescent="0.25">
      <c r="A27" s="46" t="s">
        <v>17</v>
      </c>
      <c r="B27" s="33" t="s">
        <v>339</v>
      </c>
      <c r="C27" s="33" t="s">
        <v>18</v>
      </c>
      <c r="D27" s="78" t="s">
        <v>506</v>
      </c>
      <c r="E27" s="25" t="s">
        <v>529</v>
      </c>
      <c r="F27" s="26">
        <v>44959</v>
      </c>
      <c r="G27" s="26">
        <v>45290</v>
      </c>
      <c r="H27" s="25">
        <v>100</v>
      </c>
      <c r="I27" s="25" t="s">
        <v>121</v>
      </c>
      <c r="J27" s="127">
        <v>0</v>
      </c>
      <c r="K27" s="48" t="s">
        <v>494</v>
      </c>
      <c r="L27" s="27">
        <v>5000000</v>
      </c>
      <c r="M27" s="25" t="s">
        <v>122</v>
      </c>
      <c r="N27" s="25" t="s">
        <v>1428</v>
      </c>
      <c r="O27" s="25" t="s">
        <v>1389</v>
      </c>
      <c r="P27" s="125">
        <v>0</v>
      </c>
    </row>
    <row r="28" spans="1:17" ht="45" customHeight="1" x14ac:dyDescent="0.25">
      <c r="A28" s="46" t="s">
        <v>17</v>
      </c>
      <c r="B28" s="33" t="s">
        <v>339</v>
      </c>
      <c r="C28" s="33" t="s">
        <v>18</v>
      </c>
      <c r="D28" s="78" t="s">
        <v>507</v>
      </c>
      <c r="E28" s="25" t="s">
        <v>529</v>
      </c>
      <c r="F28" s="26">
        <v>44959</v>
      </c>
      <c r="G28" s="26">
        <v>45290</v>
      </c>
      <c r="H28" s="25">
        <v>100</v>
      </c>
      <c r="I28" s="25" t="s">
        <v>121</v>
      </c>
      <c r="J28" s="127">
        <v>0</v>
      </c>
      <c r="K28" s="48" t="s">
        <v>494</v>
      </c>
      <c r="L28" s="27">
        <v>5000000</v>
      </c>
      <c r="M28" s="25" t="s">
        <v>122</v>
      </c>
      <c r="N28" s="25" t="s">
        <v>124</v>
      </c>
      <c r="O28" s="25" t="s">
        <v>1389</v>
      </c>
      <c r="P28" s="125">
        <v>0</v>
      </c>
      <c r="Q28" s="2" t="s">
        <v>1410</v>
      </c>
    </row>
    <row r="29" spans="1:17" ht="45" customHeight="1" x14ac:dyDescent="0.25">
      <c r="A29" s="46" t="s">
        <v>17</v>
      </c>
      <c r="B29" s="33" t="s">
        <v>339</v>
      </c>
      <c r="C29" s="33" t="s">
        <v>18</v>
      </c>
      <c r="D29" s="78" t="s">
        <v>508</v>
      </c>
      <c r="E29" s="25" t="s">
        <v>529</v>
      </c>
      <c r="F29" s="26">
        <v>44959</v>
      </c>
      <c r="G29" s="26">
        <v>45290</v>
      </c>
      <c r="H29" s="25">
        <v>100</v>
      </c>
      <c r="I29" s="25" t="s">
        <v>121</v>
      </c>
      <c r="J29" s="127">
        <v>0</v>
      </c>
      <c r="K29" s="48" t="s">
        <v>494</v>
      </c>
      <c r="L29" s="27">
        <v>6000000</v>
      </c>
      <c r="M29" s="25" t="s">
        <v>122</v>
      </c>
      <c r="N29" s="25" t="s">
        <v>124</v>
      </c>
      <c r="O29" s="25" t="s">
        <v>1389</v>
      </c>
      <c r="P29" s="125">
        <v>0</v>
      </c>
      <c r="Q29" s="2" t="s">
        <v>1410</v>
      </c>
    </row>
    <row r="30" spans="1:17" ht="45" customHeight="1" x14ac:dyDescent="0.25">
      <c r="A30" s="46" t="s">
        <v>17</v>
      </c>
      <c r="B30" s="33" t="s">
        <v>339</v>
      </c>
      <c r="C30" s="33" t="s">
        <v>18</v>
      </c>
      <c r="D30" s="78" t="s">
        <v>509</v>
      </c>
      <c r="E30" s="25" t="s">
        <v>529</v>
      </c>
      <c r="F30" s="26">
        <v>44959</v>
      </c>
      <c r="G30" s="26">
        <v>45290</v>
      </c>
      <c r="H30" s="25">
        <v>100</v>
      </c>
      <c r="I30" s="25" t="s">
        <v>121</v>
      </c>
      <c r="J30" s="127">
        <v>0</v>
      </c>
      <c r="K30" s="48" t="s">
        <v>494</v>
      </c>
      <c r="L30" s="27">
        <v>5000000</v>
      </c>
      <c r="M30" s="25" t="s">
        <v>122</v>
      </c>
      <c r="N30" s="25" t="s">
        <v>124</v>
      </c>
      <c r="O30" s="25" t="s">
        <v>1389</v>
      </c>
      <c r="P30" s="125">
        <v>0</v>
      </c>
      <c r="Q30" s="2" t="s">
        <v>1410</v>
      </c>
    </row>
    <row r="31" spans="1:17" ht="45" customHeight="1" x14ac:dyDescent="0.25">
      <c r="A31" s="46" t="s">
        <v>17</v>
      </c>
      <c r="B31" s="33" t="s">
        <v>339</v>
      </c>
      <c r="C31" s="33" t="s">
        <v>18</v>
      </c>
      <c r="D31" s="78" t="s">
        <v>510</v>
      </c>
      <c r="E31" s="25" t="s">
        <v>529</v>
      </c>
      <c r="F31" s="26">
        <v>44959</v>
      </c>
      <c r="G31" s="26">
        <v>45290</v>
      </c>
      <c r="H31" s="25">
        <v>100</v>
      </c>
      <c r="I31" s="25" t="s">
        <v>121</v>
      </c>
      <c r="J31" s="127">
        <v>0</v>
      </c>
      <c r="K31" s="48" t="s">
        <v>494</v>
      </c>
      <c r="L31" s="27">
        <v>5000000</v>
      </c>
      <c r="M31" s="25" t="s">
        <v>122</v>
      </c>
      <c r="N31" s="25" t="s">
        <v>124</v>
      </c>
      <c r="O31" s="25" t="s">
        <v>1389</v>
      </c>
      <c r="P31" s="125">
        <v>0</v>
      </c>
      <c r="Q31" s="2" t="s">
        <v>1410</v>
      </c>
    </row>
    <row r="32" spans="1:17" ht="45" customHeight="1" x14ac:dyDescent="0.25">
      <c r="A32" s="46" t="s">
        <v>17</v>
      </c>
      <c r="B32" s="33" t="s">
        <v>339</v>
      </c>
      <c r="C32" s="33" t="s">
        <v>18</v>
      </c>
      <c r="D32" s="78" t="s">
        <v>511</v>
      </c>
      <c r="E32" s="25" t="s">
        <v>529</v>
      </c>
      <c r="F32" s="26">
        <v>44959</v>
      </c>
      <c r="G32" s="26">
        <v>45290</v>
      </c>
      <c r="H32" s="25">
        <v>100</v>
      </c>
      <c r="I32" s="25" t="s">
        <v>121</v>
      </c>
      <c r="J32" s="127">
        <v>0</v>
      </c>
      <c r="K32" s="48" t="s">
        <v>494</v>
      </c>
      <c r="L32" s="27">
        <v>5000000</v>
      </c>
      <c r="M32" s="25" t="s">
        <v>122</v>
      </c>
      <c r="N32" s="25" t="s">
        <v>124</v>
      </c>
      <c r="O32" s="25" t="s">
        <v>1389</v>
      </c>
      <c r="P32" s="125">
        <v>0</v>
      </c>
      <c r="Q32" s="2" t="s">
        <v>1410</v>
      </c>
    </row>
    <row r="33" spans="1:17" ht="45" customHeight="1" x14ac:dyDescent="0.25">
      <c r="A33" s="46" t="s">
        <v>17</v>
      </c>
      <c r="B33" s="33" t="s">
        <v>339</v>
      </c>
      <c r="C33" s="33" t="s">
        <v>18</v>
      </c>
      <c r="D33" s="78" t="s">
        <v>512</v>
      </c>
      <c r="E33" s="25" t="s">
        <v>529</v>
      </c>
      <c r="F33" s="26">
        <v>44959</v>
      </c>
      <c r="G33" s="26">
        <v>45290</v>
      </c>
      <c r="H33" s="25">
        <v>100</v>
      </c>
      <c r="I33" s="25" t="s">
        <v>121</v>
      </c>
      <c r="J33" s="127">
        <v>0</v>
      </c>
      <c r="K33" s="48" t="s">
        <v>494</v>
      </c>
      <c r="L33" s="27">
        <v>5000000</v>
      </c>
      <c r="M33" s="25" t="s">
        <v>122</v>
      </c>
      <c r="N33" s="25" t="s">
        <v>124</v>
      </c>
      <c r="O33" s="25" t="s">
        <v>1389</v>
      </c>
      <c r="P33" s="125">
        <v>0</v>
      </c>
      <c r="Q33" s="2" t="s">
        <v>1410</v>
      </c>
    </row>
    <row r="34" spans="1:17" ht="45" customHeight="1" x14ac:dyDescent="0.25">
      <c r="A34" s="46" t="s">
        <v>17</v>
      </c>
      <c r="B34" s="33" t="s">
        <v>339</v>
      </c>
      <c r="C34" s="33" t="s">
        <v>18</v>
      </c>
      <c r="D34" s="78" t="s">
        <v>513</v>
      </c>
      <c r="E34" s="25" t="s">
        <v>529</v>
      </c>
      <c r="F34" s="26">
        <v>44959</v>
      </c>
      <c r="G34" s="26">
        <v>45290</v>
      </c>
      <c r="H34" s="25">
        <v>100</v>
      </c>
      <c r="I34" s="25" t="s">
        <v>121</v>
      </c>
      <c r="J34" s="127">
        <v>0</v>
      </c>
      <c r="K34" s="48" t="s">
        <v>494</v>
      </c>
      <c r="L34" s="27">
        <v>5000000</v>
      </c>
      <c r="M34" s="25" t="s">
        <v>122</v>
      </c>
      <c r="N34" s="25" t="s">
        <v>124</v>
      </c>
      <c r="O34" s="25" t="s">
        <v>1389</v>
      </c>
      <c r="P34" s="125">
        <v>0</v>
      </c>
      <c r="Q34" s="2" t="s">
        <v>1410</v>
      </c>
    </row>
    <row r="35" spans="1:17" ht="45" customHeight="1" x14ac:dyDescent="0.25">
      <c r="A35" s="46" t="s">
        <v>17</v>
      </c>
      <c r="B35" s="33" t="s">
        <v>339</v>
      </c>
      <c r="C35" s="33" t="s">
        <v>18</v>
      </c>
      <c r="D35" s="78" t="s">
        <v>514</v>
      </c>
      <c r="E35" s="25" t="s">
        <v>529</v>
      </c>
      <c r="F35" s="26">
        <v>44959</v>
      </c>
      <c r="G35" s="26">
        <v>45290</v>
      </c>
      <c r="H35" s="25">
        <v>100</v>
      </c>
      <c r="I35" s="25" t="s">
        <v>121</v>
      </c>
      <c r="J35" s="127">
        <v>0</v>
      </c>
      <c r="K35" s="48" t="s">
        <v>494</v>
      </c>
      <c r="L35" s="27">
        <v>4000000</v>
      </c>
      <c r="M35" s="25" t="s">
        <v>122</v>
      </c>
      <c r="N35" s="25" t="s">
        <v>1428</v>
      </c>
      <c r="O35" s="25" t="s">
        <v>1389</v>
      </c>
      <c r="P35" s="125">
        <v>0</v>
      </c>
    </row>
    <row r="36" spans="1:17" ht="45" customHeight="1" x14ac:dyDescent="0.25">
      <c r="A36" s="46" t="s">
        <v>17</v>
      </c>
      <c r="B36" s="33" t="s">
        <v>339</v>
      </c>
      <c r="C36" s="33" t="s">
        <v>18</v>
      </c>
      <c r="D36" s="78" t="s">
        <v>515</v>
      </c>
      <c r="E36" s="25" t="s">
        <v>529</v>
      </c>
      <c r="F36" s="26">
        <v>44959</v>
      </c>
      <c r="G36" s="26">
        <v>45290</v>
      </c>
      <c r="H36" s="25">
        <v>100</v>
      </c>
      <c r="I36" s="25" t="s">
        <v>121</v>
      </c>
      <c r="J36" s="127">
        <v>0</v>
      </c>
      <c r="K36" s="48" t="s">
        <v>494</v>
      </c>
      <c r="L36" s="27">
        <v>4000000</v>
      </c>
      <c r="M36" s="25" t="s">
        <v>122</v>
      </c>
      <c r="N36" s="25" t="s">
        <v>1428</v>
      </c>
      <c r="O36" s="25" t="s">
        <v>1389</v>
      </c>
      <c r="P36" s="125">
        <v>0</v>
      </c>
    </row>
    <row r="37" spans="1:17" ht="45" customHeight="1" x14ac:dyDescent="0.25">
      <c r="A37" s="46" t="s">
        <v>17</v>
      </c>
      <c r="B37" s="33" t="s">
        <v>339</v>
      </c>
      <c r="C37" s="33" t="s">
        <v>18</v>
      </c>
      <c r="D37" s="78" t="s">
        <v>516</v>
      </c>
      <c r="E37" s="25" t="s">
        <v>529</v>
      </c>
      <c r="F37" s="26">
        <v>44959</v>
      </c>
      <c r="G37" s="26">
        <v>45290</v>
      </c>
      <c r="H37" s="25">
        <v>100</v>
      </c>
      <c r="I37" s="25" t="s">
        <v>121</v>
      </c>
      <c r="J37" s="127">
        <v>0</v>
      </c>
      <c r="K37" s="48" t="s">
        <v>494</v>
      </c>
      <c r="L37" s="27">
        <v>4000000</v>
      </c>
      <c r="M37" s="25" t="s">
        <v>122</v>
      </c>
      <c r="N37" s="25" t="s">
        <v>124</v>
      </c>
      <c r="O37" s="25" t="s">
        <v>1389</v>
      </c>
      <c r="P37" s="125">
        <v>0</v>
      </c>
      <c r="Q37" s="2" t="s">
        <v>1410</v>
      </c>
    </row>
    <row r="38" spans="1:17" ht="45" customHeight="1" x14ac:dyDescent="0.25">
      <c r="A38" s="46" t="s">
        <v>17</v>
      </c>
      <c r="B38" s="33" t="s">
        <v>339</v>
      </c>
      <c r="C38" s="33" t="s">
        <v>18</v>
      </c>
      <c r="D38" s="78" t="s">
        <v>517</v>
      </c>
      <c r="E38" s="25" t="s">
        <v>529</v>
      </c>
      <c r="F38" s="26">
        <v>44959</v>
      </c>
      <c r="G38" s="26">
        <v>45290</v>
      </c>
      <c r="H38" s="25">
        <v>100</v>
      </c>
      <c r="I38" s="25" t="s">
        <v>121</v>
      </c>
      <c r="J38" s="127">
        <v>0</v>
      </c>
      <c r="K38" s="48" t="s">
        <v>494</v>
      </c>
      <c r="L38" s="27">
        <v>4000000</v>
      </c>
      <c r="M38" s="25" t="s">
        <v>122</v>
      </c>
      <c r="N38" s="25" t="s">
        <v>124</v>
      </c>
      <c r="O38" s="25" t="s">
        <v>1389</v>
      </c>
      <c r="P38" s="125">
        <v>0</v>
      </c>
      <c r="Q38" s="2" t="s">
        <v>1410</v>
      </c>
    </row>
    <row r="39" spans="1:17" ht="45" customHeight="1" x14ac:dyDescent="0.25">
      <c r="A39" s="46" t="s">
        <v>17</v>
      </c>
      <c r="B39" s="33" t="s">
        <v>339</v>
      </c>
      <c r="C39" s="33" t="s">
        <v>18</v>
      </c>
      <c r="D39" s="78" t="s">
        <v>518</v>
      </c>
      <c r="E39" s="25" t="s">
        <v>529</v>
      </c>
      <c r="F39" s="26">
        <v>44959</v>
      </c>
      <c r="G39" s="26">
        <v>45290</v>
      </c>
      <c r="H39" s="25">
        <v>100</v>
      </c>
      <c r="I39" s="25" t="s">
        <v>121</v>
      </c>
      <c r="J39" s="127">
        <v>0</v>
      </c>
      <c r="K39" s="48" t="s">
        <v>494</v>
      </c>
      <c r="L39" s="27">
        <v>4000000</v>
      </c>
      <c r="M39" s="25" t="s">
        <v>122</v>
      </c>
      <c r="N39" s="25" t="s">
        <v>1428</v>
      </c>
      <c r="O39" s="25" t="s">
        <v>1389</v>
      </c>
      <c r="P39" s="125">
        <v>0</v>
      </c>
    </row>
    <row r="40" spans="1:17" ht="45" customHeight="1" x14ac:dyDescent="0.25">
      <c r="A40" s="46" t="s">
        <v>17</v>
      </c>
      <c r="B40" s="33" t="s">
        <v>339</v>
      </c>
      <c r="C40" s="33" t="s">
        <v>18</v>
      </c>
      <c r="D40" s="78" t="s">
        <v>518</v>
      </c>
      <c r="E40" s="25" t="s">
        <v>529</v>
      </c>
      <c r="F40" s="26">
        <v>44959</v>
      </c>
      <c r="G40" s="26">
        <v>45290</v>
      </c>
      <c r="H40" s="25">
        <v>100</v>
      </c>
      <c r="I40" s="25" t="s">
        <v>121</v>
      </c>
      <c r="J40" s="127">
        <v>0</v>
      </c>
      <c r="K40" s="48" t="s">
        <v>494</v>
      </c>
      <c r="L40" s="27">
        <v>4000000</v>
      </c>
      <c r="M40" s="25" t="s">
        <v>122</v>
      </c>
      <c r="N40" s="25" t="s">
        <v>1428</v>
      </c>
      <c r="O40" s="25" t="s">
        <v>1389</v>
      </c>
      <c r="P40" s="125">
        <v>0</v>
      </c>
    </row>
    <row r="41" spans="1:17" ht="45" customHeight="1" x14ac:dyDescent="0.25">
      <c r="A41" s="46" t="s">
        <v>17</v>
      </c>
      <c r="B41" s="33" t="s">
        <v>339</v>
      </c>
      <c r="C41" s="33" t="s">
        <v>18</v>
      </c>
      <c r="D41" s="78" t="s">
        <v>519</v>
      </c>
      <c r="E41" s="25" t="s">
        <v>529</v>
      </c>
      <c r="F41" s="26">
        <v>44959</v>
      </c>
      <c r="G41" s="26">
        <v>45290</v>
      </c>
      <c r="H41" s="25">
        <v>100</v>
      </c>
      <c r="I41" s="25" t="s">
        <v>121</v>
      </c>
      <c r="J41" s="127">
        <v>0</v>
      </c>
      <c r="K41" s="48" t="s">
        <v>494</v>
      </c>
      <c r="L41" s="27">
        <v>4000000</v>
      </c>
      <c r="M41" s="25" t="s">
        <v>122</v>
      </c>
      <c r="N41" s="25" t="s">
        <v>1428</v>
      </c>
      <c r="O41" s="25" t="s">
        <v>1389</v>
      </c>
      <c r="P41" s="125">
        <v>0</v>
      </c>
    </row>
    <row r="42" spans="1:17" ht="45" customHeight="1" x14ac:dyDescent="0.25">
      <c r="A42" s="46" t="s">
        <v>17</v>
      </c>
      <c r="B42" s="33" t="s">
        <v>339</v>
      </c>
      <c r="C42" s="33" t="s">
        <v>18</v>
      </c>
      <c r="D42" s="78" t="s">
        <v>520</v>
      </c>
      <c r="E42" s="25" t="s">
        <v>529</v>
      </c>
      <c r="F42" s="26">
        <v>44959</v>
      </c>
      <c r="G42" s="26">
        <v>45290</v>
      </c>
      <c r="H42" s="25">
        <v>100</v>
      </c>
      <c r="I42" s="25" t="s">
        <v>121</v>
      </c>
      <c r="J42" s="127">
        <v>0</v>
      </c>
      <c r="K42" s="48" t="s">
        <v>494</v>
      </c>
      <c r="L42" s="27">
        <v>4000000</v>
      </c>
      <c r="M42" s="25" t="s">
        <v>122</v>
      </c>
      <c r="N42" s="25" t="s">
        <v>1428</v>
      </c>
      <c r="O42" s="25" t="s">
        <v>1389</v>
      </c>
      <c r="P42" s="125">
        <v>0</v>
      </c>
    </row>
    <row r="43" spans="1:17" ht="45" customHeight="1" x14ac:dyDescent="0.25">
      <c r="A43" s="46" t="s">
        <v>17</v>
      </c>
      <c r="B43" s="33" t="s">
        <v>339</v>
      </c>
      <c r="C43" s="33" t="s">
        <v>18</v>
      </c>
      <c r="D43" s="78" t="s">
        <v>521</v>
      </c>
      <c r="E43" s="25" t="s">
        <v>529</v>
      </c>
      <c r="F43" s="26">
        <v>44959</v>
      </c>
      <c r="G43" s="26">
        <v>45290</v>
      </c>
      <c r="H43" s="25">
        <v>100</v>
      </c>
      <c r="I43" s="25" t="s">
        <v>121</v>
      </c>
      <c r="J43" s="127">
        <v>0</v>
      </c>
      <c r="K43" s="48" t="s">
        <v>526</v>
      </c>
      <c r="L43" s="27">
        <v>30000000</v>
      </c>
      <c r="M43" s="25" t="s">
        <v>122</v>
      </c>
      <c r="N43" s="25" t="s">
        <v>1428</v>
      </c>
      <c r="O43" s="25" t="s">
        <v>1389</v>
      </c>
      <c r="P43" s="125">
        <v>0</v>
      </c>
    </row>
    <row r="44" spans="1:17" ht="45" customHeight="1" x14ac:dyDescent="0.25">
      <c r="A44" s="46" t="s">
        <v>17</v>
      </c>
      <c r="B44" s="33" t="s">
        <v>339</v>
      </c>
      <c r="C44" s="33" t="s">
        <v>18</v>
      </c>
      <c r="D44" s="78" t="s">
        <v>522</v>
      </c>
      <c r="E44" s="25" t="s">
        <v>529</v>
      </c>
      <c r="F44" s="26">
        <v>44959</v>
      </c>
      <c r="G44" s="26">
        <v>45290</v>
      </c>
      <c r="H44" s="25">
        <v>100</v>
      </c>
      <c r="I44" s="25" t="s">
        <v>121</v>
      </c>
      <c r="J44" s="127">
        <v>0</v>
      </c>
      <c r="K44" s="48" t="s">
        <v>526</v>
      </c>
      <c r="L44" s="27">
        <v>50000000</v>
      </c>
      <c r="M44" s="25" t="s">
        <v>122</v>
      </c>
      <c r="N44" s="25" t="s">
        <v>1428</v>
      </c>
      <c r="O44" s="25" t="s">
        <v>1389</v>
      </c>
      <c r="P44" s="125">
        <v>0</v>
      </c>
    </row>
    <row r="45" spans="1:17" ht="45" customHeight="1" x14ac:dyDescent="0.25">
      <c r="A45" s="46" t="s">
        <v>17</v>
      </c>
      <c r="B45" s="33" t="s">
        <v>339</v>
      </c>
      <c r="C45" s="33" t="s">
        <v>18</v>
      </c>
      <c r="D45" s="78" t="s">
        <v>523</v>
      </c>
      <c r="E45" s="25" t="s">
        <v>529</v>
      </c>
      <c r="F45" s="26">
        <v>44959</v>
      </c>
      <c r="G45" s="26">
        <v>45290</v>
      </c>
      <c r="H45" s="25">
        <v>100</v>
      </c>
      <c r="I45" s="25" t="s">
        <v>121</v>
      </c>
      <c r="J45" s="127">
        <v>0</v>
      </c>
      <c r="K45" s="49" t="s">
        <v>527</v>
      </c>
      <c r="L45" s="27">
        <v>50000000</v>
      </c>
      <c r="M45" s="25" t="s">
        <v>122</v>
      </c>
      <c r="N45" s="25" t="s">
        <v>1428</v>
      </c>
      <c r="O45" s="25" t="s">
        <v>1389</v>
      </c>
      <c r="P45" s="125">
        <v>0</v>
      </c>
    </row>
    <row r="46" spans="1:17" ht="45" customHeight="1" x14ac:dyDescent="0.25">
      <c r="A46" s="46" t="s">
        <v>17</v>
      </c>
      <c r="B46" s="33" t="s">
        <v>339</v>
      </c>
      <c r="C46" s="33" t="s">
        <v>18</v>
      </c>
      <c r="D46" s="78" t="s">
        <v>524</v>
      </c>
      <c r="E46" s="25" t="s">
        <v>529</v>
      </c>
      <c r="F46" s="26">
        <v>44959</v>
      </c>
      <c r="G46" s="26">
        <v>45290</v>
      </c>
      <c r="H46" s="25">
        <v>100</v>
      </c>
      <c r="I46" s="25" t="s">
        <v>121</v>
      </c>
      <c r="J46" s="127">
        <v>0</v>
      </c>
      <c r="K46" s="49" t="s">
        <v>528</v>
      </c>
      <c r="L46" s="27">
        <v>20000000</v>
      </c>
      <c r="M46" s="25" t="s">
        <v>122</v>
      </c>
      <c r="N46" s="25" t="s">
        <v>1428</v>
      </c>
      <c r="O46" s="25" t="s">
        <v>1389</v>
      </c>
      <c r="P46" s="125">
        <v>0</v>
      </c>
    </row>
    <row r="47" spans="1:17" ht="45" customHeight="1" x14ac:dyDescent="0.25">
      <c r="A47" s="46" t="s">
        <v>17</v>
      </c>
      <c r="B47" s="33" t="s">
        <v>339</v>
      </c>
      <c r="C47" s="33" t="s">
        <v>18</v>
      </c>
      <c r="D47" s="78" t="s">
        <v>525</v>
      </c>
      <c r="E47" s="25" t="s">
        <v>529</v>
      </c>
      <c r="F47" s="26">
        <v>44959</v>
      </c>
      <c r="G47" s="26">
        <v>45290</v>
      </c>
      <c r="H47" s="25">
        <v>100</v>
      </c>
      <c r="I47" s="25" t="s">
        <v>121</v>
      </c>
      <c r="J47" s="127">
        <v>0</v>
      </c>
      <c r="K47" s="48" t="s">
        <v>527</v>
      </c>
      <c r="L47" s="27">
        <v>10000000</v>
      </c>
      <c r="M47" s="25" t="s">
        <v>122</v>
      </c>
      <c r="N47" s="25" t="s">
        <v>1428</v>
      </c>
      <c r="O47" s="25" t="s">
        <v>1389</v>
      </c>
      <c r="P47" s="125">
        <v>0</v>
      </c>
    </row>
    <row r="48" spans="1:17" ht="45" customHeight="1" x14ac:dyDescent="0.25">
      <c r="A48" s="50" t="s">
        <v>20</v>
      </c>
      <c r="B48" s="33" t="s">
        <v>340</v>
      </c>
      <c r="C48" s="33" t="s">
        <v>21</v>
      </c>
      <c r="D48" s="75" t="s">
        <v>222</v>
      </c>
      <c r="E48" s="25" t="s">
        <v>107</v>
      </c>
      <c r="F48" s="26">
        <v>44959</v>
      </c>
      <c r="G48" s="26">
        <v>45290</v>
      </c>
      <c r="H48" s="25">
        <v>100</v>
      </c>
      <c r="I48" s="25" t="s">
        <v>121</v>
      </c>
      <c r="J48" s="161">
        <v>25</v>
      </c>
      <c r="K48" s="25" t="s">
        <v>223</v>
      </c>
      <c r="L48" s="27">
        <v>39145928.799999997</v>
      </c>
      <c r="M48" s="25" t="s">
        <v>122</v>
      </c>
      <c r="N48" s="25" t="s">
        <v>1428</v>
      </c>
      <c r="O48" s="25" t="s">
        <v>1323</v>
      </c>
      <c r="P48" s="125">
        <v>1</v>
      </c>
    </row>
    <row r="49" spans="1:17" ht="45" customHeight="1" x14ac:dyDescent="0.25">
      <c r="A49" s="50" t="s">
        <v>20</v>
      </c>
      <c r="B49" s="33" t="s">
        <v>340</v>
      </c>
      <c r="C49" s="33" t="s">
        <v>235</v>
      </c>
      <c r="D49" s="75" t="s">
        <v>234</v>
      </c>
      <c r="E49" s="25" t="s">
        <v>107</v>
      </c>
      <c r="F49" s="26">
        <v>44959</v>
      </c>
      <c r="G49" s="26">
        <v>45290</v>
      </c>
      <c r="H49" s="25">
        <v>100</v>
      </c>
      <c r="I49" s="25" t="s">
        <v>121</v>
      </c>
      <c r="J49" s="127">
        <v>20</v>
      </c>
      <c r="K49" s="25" t="s">
        <v>236</v>
      </c>
      <c r="L49" s="27">
        <v>80000000</v>
      </c>
      <c r="M49" s="25" t="s">
        <v>122</v>
      </c>
      <c r="N49" s="25" t="s">
        <v>1428</v>
      </c>
      <c r="O49" s="120" t="s">
        <v>899</v>
      </c>
      <c r="P49" s="125">
        <v>0</v>
      </c>
    </row>
    <row r="50" spans="1:17" ht="45" customHeight="1" x14ac:dyDescent="0.25">
      <c r="A50" s="50" t="s">
        <v>20</v>
      </c>
      <c r="B50" s="33" t="s">
        <v>340</v>
      </c>
      <c r="C50" s="20" t="s">
        <v>21</v>
      </c>
      <c r="D50" s="79" t="s">
        <v>237</v>
      </c>
      <c r="E50" s="25" t="s">
        <v>107</v>
      </c>
      <c r="F50" s="26">
        <v>44959</v>
      </c>
      <c r="G50" s="26">
        <v>45290</v>
      </c>
      <c r="H50" s="25">
        <v>100</v>
      </c>
      <c r="I50" s="25" t="s">
        <v>121</v>
      </c>
      <c r="J50" s="127">
        <v>50</v>
      </c>
      <c r="K50" s="20" t="s">
        <v>240</v>
      </c>
      <c r="L50" s="27">
        <v>50000000</v>
      </c>
      <c r="M50" s="25" t="s">
        <v>122</v>
      </c>
      <c r="N50" s="25" t="s">
        <v>1428</v>
      </c>
      <c r="O50" s="25" t="s">
        <v>900</v>
      </c>
      <c r="P50" s="125">
        <v>0</v>
      </c>
    </row>
    <row r="51" spans="1:17" ht="45" customHeight="1" x14ac:dyDescent="0.25">
      <c r="A51" s="50" t="s">
        <v>20</v>
      </c>
      <c r="B51" s="33" t="s">
        <v>340</v>
      </c>
      <c r="C51" s="20" t="s">
        <v>239</v>
      </c>
      <c r="D51" s="79" t="s">
        <v>238</v>
      </c>
      <c r="E51" s="25" t="s">
        <v>107</v>
      </c>
      <c r="F51" s="26">
        <v>44959</v>
      </c>
      <c r="G51" s="26">
        <v>45290</v>
      </c>
      <c r="H51" s="25">
        <v>100</v>
      </c>
      <c r="I51" s="25" t="s">
        <v>121</v>
      </c>
      <c r="J51" s="127">
        <v>80</v>
      </c>
      <c r="K51" s="20" t="s">
        <v>241</v>
      </c>
      <c r="L51" s="27" t="s">
        <v>106</v>
      </c>
      <c r="M51" s="25" t="s">
        <v>122</v>
      </c>
      <c r="N51" s="25" t="s">
        <v>1428</v>
      </c>
      <c r="O51" s="25" t="s">
        <v>898</v>
      </c>
      <c r="P51" s="125">
        <v>0</v>
      </c>
    </row>
    <row r="52" spans="1:17" ht="45" customHeight="1" x14ac:dyDescent="0.25">
      <c r="A52" s="50" t="s">
        <v>20</v>
      </c>
      <c r="B52" s="33" t="s">
        <v>340</v>
      </c>
      <c r="C52" s="18" t="s">
        <v>263</v>
      </c>
      <c r="D52" s="79" t="s">
        <v>787</v>
      </c>
      <c r="E52" s="25" t="s">
        <v>259</v>
      </c>
      <c r="F52" s="26">
        <v>44959</v>
      </c>
      <c r="G52" s="26">
        <v>45290</v>
      </c>
      <c r="H52" s="25">
        <v>100</v>
      </c>
      <c r="I52" s="25" t="s">
        <v>121</v>
      </c>
      <c r="J52" s="127">
        <v>25</v>
      </c>
      <c r="K52" s="20" t="s">
        <v>264</v>
      </c>
      <c r="L52" s="28">
        <v>1600000</v>
      </c>
      <c r="M52" s="25" t="s">
        <v>122</v>
      </c>
      <c r="N52" s="25" t="s">
        <v>1428</v>
      </c>
      <c r="O52" s="25" t="s">
        <v>788</v>
      </c>
      <c r="P52" s="125">
        <v>0</v>
      </c>
    </row>
    <row r="53" spans="1:17" ht="45" customHeight="1" x14ac:dyDescent="0.25">
      <c r="A53" s="50" t="s">
        <v>20</v>
      </c>
      <c r="B53" s="33" t="s">
        <v>340</v>
      </c>
      <c r="C53" s="18" t="s">
        <v>34</v>
      </c>
      <c r="D53" s="76" t="s">
        <v>290</v>
      </c>
      <c r="E53" s="25" t="s">
        <v>275</v>
      </c>
      <c r="F53" s="26">
        <v>44959</v>
      </c>
      <c r="G53" s="26">
        <v>45290</v>
      </c>
      <c r="H53" s="25">
        <v>100</v>
      </c>
      <c r="I53" s="25" t="s">
        <v>121</v>
      </c>
      <c r="J53" s="127">
        <v>25</v>
      </c>
      <c r="K53" s="20" t="s">
        <v>700</v>
      </c>
      <c r="L53" s="28">
        <v>1000000</v>
      </c>
      <c r="M53" s="25" t="s">
        <v>122</v>
      </c>
      <c r="N53" s="25" t="s">
        <v>1428</v>
      </c>
      <c r="O53" s="25" t="s">
        <v>1302</v>
      </c>
      <c r="P53" s="125">
        <v>0</v>
      </c>
    </row>
    <row r="54" spans="1:17" ht="45" customHeight="1" x14ac:dyDescent="0.25">
      <c r="A54" s="46" t="s">
        <v>22</v>
      </c>
      <c r="B54" s="34" t="s">
        <v>341</v>
      </c>
      <c r="C54" s="34" t="s">
        <v>23</v>
      </c>
      <c r="D54" s="75" t="s">
        <v>1415</v>
      </c>
      <c r="E54" s="25" t="s">
        <v>108</v>
      </c>
      <c r="F54" s="26">
        <v>44959</v>
      </c>
      <c r="G54" s="26">
        <v>45290</v>
      </c>
      <c r="H54" s="25">
        <v>100</v>
      </c>
      <c r="I54" s="25" t="s">
        <v>121</v>
      </c>
      <c r="J54" s="161">
        <v>0</v>
      </c>
      <c r="K54" s="25" t="s">
        <v>131</v>
      </c>
      <c r="L54" s="27">
        <v>0</v>
      </c>
      <c r="M54" s="25" t="s">
        <v>106</v>
      </c>
      <c r="N54" s="25" t="s">
        <v>124</v>
      </c>
      <c r="O54" s="25" t="s">
        <v>1330</v>
      </c>
      <c r="P54" s="125">
        <v>1</v>
      </c>
      <c r="Q54" s="2" t="s">
        <v>1410</v>
      </c>
    </row>
    <row r="55" spans="1:17" ht="45" customHeight="1" x14ac:dyDescent="0.25">
      <c r="A55" s="46" t="s">
        <v>22</v>
      </c>
      <c r="B55" s="120" t="s">
        <v>341</v>
      </c>
      <c r="C55" s="120" t="s">
        <v>126</v>
      </c>
      <c r="D55" s="75" t="s">
        <v>127</v>
      </c>
      <c r="E55" s="25" t="s">
        <v>108</v>
      </c>
      <c r="F55" s="26">
        <v>44959</v>
      </c>
      <c r="G55" s="26">
        <v>45290</v>
      </c>
      <c r="H55" s="25">
        <v>100</v>
      </c>
      <c r="I55" s="25" t="s">
        <v>121</v>
      </c>
      <c r="J55" s="127">
        <v>25</v>
      </c>
      <c r="K55" s="25" t="s">
        <v>132</v>
      </c>
      <c r="L55" s="27">
        <v>0</v>
      </c>
      <c r="M55" s="25"/>
      <c r="N55" s="25" t="s">
        <v>1428</v>
      </c>
      <c r="O55" s="25" t="s">
        <v>1391</v>
      </c>
      <c r="P55" s="125">
        <v>0</v>
      </c>
    </row>
    <row r="56" spans="1:17" ht="45" customHeight="1" x14ac:dyDescent="0.25">
      <c r="A56" s="46" t="s">
        <v>22</v>
      </c>
      <c r="B56" s="34" t="s">
        <v>341</v>
      </c>
      <c r="C56" s="34" t="s">
        <v>130</v>
      </c>
      <c r="D56" s="75" t="s">
        <v>128</v>
      </c>
      <c r="E56" s="25" t="s">
        <v>108</v>
      </c>
      <c r="F56" s="26">
        <v>44959</v>
      </c>
      <c r="G56" s="26">
        <v>45290</v>
      </c>
      <c r="H56" s="25">
        <v>100</v>
      </c>
      <c r="I56" s="25" t="s">
        <v>121</v>
      </c>
      <c r="J56" s="127">
        <v>25</v>
      </c>
      <c r="K56" s="25" t="s">
        <v>133</v>
      </c>
      <c r="L56" s="27">
        <v>0</v>
      </c>
      <c r="M56" s="25" t="s">
        <v>106</v>
      </c>
      <c r="N56" s="25" t="s">
        <v>1428</v>
      </c>
      <c r="O56" s="25" t="s">
        <v>1392</v>
      </c>
      <c r="P56" s="125">
        <v>0</v>
      </c>
    </row>
    <row r="57" spans="1:17" ht="45" customHeight="1" x14ac:dyDescent="0.25">
      <c r="A57" s="46" t="s">
        <v>22</v>
      </c>
      <c r="B57" s="34" t="s">
        <v>341</v>
      </c>
      <c r="C57" s="34" t="s">
        <v>156</v>
      </c>
      <c r="D57" s="74" t="s">
        <v>153</v>
      </c>
      <c r="E57" s="25" t="s">
        <v>155</v>
      </c>
      <c r="F57" s="26">
        <v>44959</v>
      </c>
      <c r="G57" s="26">
        <v>45290</v>
      </c>
      <c r="H57" s="25">
        <v>100</v>
      </c>
      <c r="I57" s="25" t="s">
        <v>121</v>
      </c>
      <c r="J57" s="127">
        <v>25</v>
      </c>
      <c r="K57" s="25" t="s">
        <v>154</v>
      </c>
      <c r="L57" s="27">
        <v>39853275</v>
      </c>
      <c r="M57" s="25" t="s">
        <v>106</v>
      </c>
      <c r="N57" s="25" t="s">
        <v>1428</v>
      </c>
      <c r="O57" s="25" t="s">
        <v>769</v>
      </c>
      <c r="P57" s="125">
        <v>0</v>
      </c>
    </row>
    <row r="58" spans="1:17" ht="45" customHeight="1" x14ac:dyDescent="0.25">
      <c r="A58" s="46" t="s">
        <v>22</v>
      </c>
      <c r="B58" s="34" t="s">
        <v>341</v>
      </c>
      <c r="C58" s="21" t="s">
        <v>212</v>
      </c>
      <c r="D58" s="74" t="s">
        <v>211</v>
      </c>
      <c r="E58" s="25" t="s">
        <v>155</v>
      </c>
      <c r="F58" s="26">
        <v>44959</v>
      </c>
      <c r="G58" s="26">
        <v>45290</v>
      </c>
      <c r="H58" s="25">
        <v>100</v>
      </c>
      <c r="I58" s="25" t="s">
        <v>121</v>
      </c>
      <c r="J58" s="127">
        <v>25</v>
      </c>
      <c r="K58" s="21" t="s">
        <v>212</v>
      </c>
      <c r="L58" s="27">
        <v>0</v>
      </c>
      <c r="M58" s="25" t="s">
        <v>106</v>
      </c>
      <c r="N58" s="25" t="s">
        <v>1428</v>
      </c>
      <c r="O58" s="25" t="s">
        <v>772</v>
      </c>
      <c r="P58" s="125">
        <v>0</v>
      </c>
    </row>
    <row r="59" spans="1:17" ht="45" customHeight="1" x14ac:dyDescent="0.25">
      <c r="A59" s="46" t="s">
        <v>22</v>
      </c>
      <c r="B59" s="34" t="s">
        <v>341</v>
      </c>
      <c r="C59" s="22" t="s">
        <v>213</v>
      </c>
      <c r="D59" s="74" t="s">
        <v>768</v>
      </c>
      <c r="E59" s="25" t="s">
        <v>155</v>
      </c>
      <c r="F59" s="26">
        <v>44959</v>
      </c>
      <c r="G59" s="26">
        <v>45290</v>
      </c>
      <c r="H59" s="25">
        <v>100</v>
      </c>
      <c r="I59" s="25" t="s">
        <v>121</v>
      </c>
      <c r="J59" s="127">
        <v>25</v>
      </c>
      <c r="K59" s="22" t="s">
        <v>213</v>
      </c>
      <c r="L59" s="27">
        <v>0</v>
      </c>
      <c r="M59" s="25" t="s">
        <v>106</v>
      </c>
      <c r="N59" s="25" t="s">
        <v>1428</v>
      </c>
      <c r="O59" s="25" t="s">
        <v>770</v>
      </c>
      <c r="P59" s="125">
        <v>0</v>
      </c>
    </row>
    <row r="60" spans="1:17" ht="45" customHeight="1" x14ac:dyDescent="0.25">
      <c r="A60" s="46" t="s">
        <v>22</v>
      </c>
      <c r="B60" s="34" t="s">
        <v>341</v>
      </c>
      <c r="C60" s="22" t="s">
        <v>213</v>
      </c>
      <c r="D60" s="74" t="s">
        <v>214</v>
      </c>
      <c r="E60" s="25" t="s">
        <v>155</v>
      </c>
      <c r="F60" s="26">
        <v>44959</v>
      </c>
      <c r="G60" s="26">
        <v>45290</v>
      </c>
      <c r="H60" s="25">
        <v>100</v>
      </c>
      <c r="I60" s="25" t="s">
        <v>121</v>
      </c>
      <c r="J60" s="127">
        <v>25</v>
      </c>
      <c r="K60" s="21" t="s">
        <v>215</v>
      </c>
      <c r="L60" s="27">
        <v>0</v>
      </c>
      <c r="M60" s="25" t="s">
        <v>106</v>
      </c>
      <c r="N60" s="25" t="s">
        <v>1428</v>
      </c>
      <c r="O60" s="25" t="s">
        <v>771</v>
      </c>
      <c r="P60" s="125">
        <v>0</v>
      </c>
    </row>
    <row r="61" spans="1:17" ht="45" customHeight="1" x14ac:dyDescent="0.25">
      <c r="A61" s="46" t="s">
        <v>22</v>
      </c>
      <c r="B61" s="34" t="s">
        <v>341</v>
      </c>
      <c r="C61" s="22" t="s">
        <v>188</v>
      </c>
      <c r="D61" s="75" t="s">
        <v>722</v>
      </c>
      <c r="E61" s="25" t="s">
        <v>195</v>
      </c>
      <c r="F61" s="26">
        <v>44959</v>
      </c>
      <c r="G61" s="26">
        <v>45290</v>
      </c>
      <c r="H61" s="25">
        <v>100</v>
      </c>
      <c r="I61" s="25" t="s">
        <v>121</v>
      </c>
      <c r="J61" s="127">
        <v>25</v>
      </c>
      <c r="K61" s="22" t="s">
        <v>188</v>
      </c>
      <c r="L61" s="23">
        <v>1500000</v>
      </c>
      <c r="M61" s="25" t="s">
        <v>106</v>
      </c>
      <c r="N61" s="25" t="s">
        <v>124</v>
      </c>
      <c r="O61" s="25" t="s">
        <v>723</v>
      </c>
      <c r="P61" s="125">
        <v>0</v>
      </c>
      <c r="Q61" s="2">
        <v>4</v>
      </c>
    </row>
    <row r="62" spans="1:17" ht="45" customHeight="1" x14ac:dyDescent="0.25">
      <c r="A62" s="46" t="s">
        <v>22</v>
      </c>
      <c r="B62" s="34" t="s">
        <v>341</v>
      </c>
      <c r="C62" s="22" t="s">
        <v>189</v>
      </c>
      <c r="D62" s="75" t="s">
        <v>184</v>
      </c>
      <c r="E62" s="25" t="s">
        <v>195</v>
      </c>
      <c r="F62" s="26">
        <v>44959</v>
      </c>
      <c r="G62" s="26">
        <v>45290</v>
      </c>
      <c r="H62" s="25">
        <v>100</v>
      </c>
      <c r="I62" s="25" t="s">
        <v>121</v>
      </c>
      <c r="J62" s="127">
        <v>0</v>
      </c>
      <c r="K62" s="22" t="s">
        <v>189</v>
      </c>
      <c r="L62" s="23">
        <v>2200000</v>
      </c>
      <c r="M62" s="25" t="s">
        <v>106</v>
      </c>
      <c r="N62" s="25" t="s">
        <v>124</v>
      </c>
      <c r="O62" s="25" t="s">
        <v>724</v>
      </c>
      <c r="P62" s="125">
        <v>0</v>
      </c>
      <c r="Q62" s="2" t="s">
        <v>1410</v>
      </c>
    </row>
    <row r="63" spans="1:17" ht="45" customHeight="1" x14ac:dyDescent="0.25">
      <c r="A63" s="46" t="s">
        <v>22</v>
      </c>
      <c r="B63" s="34" t="s">
        <v>341</v>
      </c>
      <c r="C63" s="22" t="s">
        <v>194</v>
      </c>
      <c r="D63" s="75" t="s">
        <v>185</v>
      </c>
      <c r="E63" s="25" t="s">
        <v>195</v>
      </c>
      <c r="F63" s="26">
        <v>44959</v>
      </c>
      <c r="G63" s="26">
        <v>45290</v>
      </c>
      <c r="H63" s="25">
        <v>100</v>
      </c>
      <c r="I63" s="25" t="s">
        <v>121</v>
      </c>
      <c r="J63" s="127">
        <v>0</v>
      </c>
      <c r="K63" s="22" t="s">
        <v>190</v>
      </c>
      <c r="L63" s="23">
        <v>8000000</v>
      </c>
      <c r="M63" s="25" t="s">
        <v>106</v>
      </c>
      <c r="N63" s="25" t="s">
        <v>1428</v>
      </c>
      <c r="O63" s="25" t="s">
        <v>1297</v>
      </c>
      <c r="P63" s="125">
        <v>0</v>
      </c>
    </row>
    <row r="64" spans="1:17" ht="45" customHeight="1" x14ac:dyDescent="0.25">
      <c r="A64" s="46" t="s">
        <v>22</v>
      </c>
      <c r="B64" s="34" t="s">
        <v>341</v>
      </c>
      <c r="C64" s="22" t="s">
        <v>193</v>
      </c>
      <c r="D64" s="75" t="s">
        <v>186</v>
      </c>
      <c r="E64" s="25" t="s">
        <v>195</v>
      </c>
      <c r="F64" s="26">
        <v>44959</v>
      </c>
      <c r="G64" s="26">
        <v>45290</v>
      </c>
      <c r="H64" s="25">
        <v>100</v>
      </c>
      <c r="I64" s="25" t="s">
        <v>121</v>
      </c>
      <c r="J64" s="127">
        <v>0</v>
      </c>
      <c r="K64" s="22" t="s">
        <v>191</v>
      </c>
      <c r="L64" s="23">
        <v>2000000</v>
      </c>
      <c r="M64" s="25" t="s">
        <v>106</v>
      </c>
      <c r="N64" s="25" t="s">
        <v>124</v>
      </c>
      <c r="O64" s="25" t="s">
        <v>725</v>
      </c>
      <c r="P64" s="125">
        <v>0</v>
      </c>
      <c r="Q64" s="2" t="s">
        <v>1410</v>
      </c>
    </row>
    <row r="65" spans="1:17" ht="45" customHeight="1" x14ac:dyDescent="0.25">
      <c r="A65" s="46" t="s">
        <v>22</v>
      </c>
      <c r="B65" s="105" t="s">
        <v>341</v>
      </c>
      <c r="C65" s="22" t="s">
        <v>734</v>
      </c>
      <c r="D65" s="75" t="s">
        <v>729</v>
      </c>
      <c r="E65" s="25" t="s">
        <v>195</v>
      </c>
      <c r="F65" s="26">
        <v>44959</v>
      </c>
      <c r="G65" s="26">
        <v>45290</v>
      </c>
      <c r="H65" s="25">
        <v>100</v>
      </c>
      <c r="I65" s="25" t="s">
        <v>121</v>
      </c>
      <c r="J65" s="127">
        <v>25</v>
      </c>
      <c r="K65" s="22" t="s">
        <v>732</v>
      </c>
      <c r="L65" s="23">
        <v>0</v>
      </c>
      <c r="M65" s="25" t="s">
        <v>106</v>
      </c>
      <c r="N65" s="25" t="s">
        <v>1428</v>
      </c>
      <c r="O65" s="25" t="s">
        <v>736</v>
      </c>
      <c r="P65" s="125">
        <v>0</v>
      </c>
    </row>
    <row r="66" spans="1:17" ht="45" customHeight="1" x14ac:dyDescent="0.25">
      <c r="A66" s="46" t="s">
        <v>22</v>
      </c>
      <c r="B66" s="105" t="s">
        <v>341</v>
      </c>
      <c r="C66" s="22" t="s">
        <v>735</v>
      </c>
      <c r="D66" s="75" t="s">
        <v>728</v>
      </c>
      <c r="E66" s="25" t="s">
        <v>195</v>
      </c>
      <c r="F66" s="26">
        <v>44959</v>
      </c>
      <c r="G66" s="26">
        <v>45290</v>
      </c>
      <c r="H66" s="25">
        <v>100</v>
      </c>
      <c r="I66" s="25" t="s">
        <v>121</v>
      </c>
      <c r="J66" s="127">
        <v>25</v>
      </c>
      <c r="K66" s="22" t="s">
        <v>733</v>
      </c>
      <c r="L66" s="23">
        <v>0</v>
      </c>
      <c r="M66" s="25" t="s">
        <v>106</v>
      </c>
      <c r="N66" s="25" t="s">
        <v>1428</v>
      </c>
      <c r="O66" s="25" t="s">
        <v>730</v>
      </c>
      <c r="P66" s="125">
        <v>0</v>
      </c>
    </row>
    <row r="67" spans="1:17" ht="45" customHeight="1" x14ac:dyDescent="0.25">
      <c r="A67" s="46" t="s">
        <v>22</v>
      </c>
      <c r="B67" s="105" t="s">
        <v>341</v>
      </c>
      <c r="C67" s="22" t="s">
        <v>727</v>
      </c>
      <c r="D67" s="75" t="s">
        <v>726</v>
      </c>
      <c r="E67" s="25" t="s">
        <v>195</v>
      </c>
      <c r="F67" s="26">
        <v>44959</v>
      </c>
      <c r="G67" s="26">
        <v>45290</v>
      </c>
      <c r="H67" s="25">
        <v>100</v>
      </c>
      <c r="I67" s="25" t="s">
        <v>121</v>
      </c>
      <c r="J67" s="127">
        <v>70</v>
      </c>
      <c r="K67" s="22" t="s">
        <v>731</v>
      </c>
      <c r="L67" s="23">
        <v>0</v>
      </c>
      <c r="M67" s="25" t="s">
        <v>106</v>
      </c>
      <c r="N67" s="25" t="s">
        <v>1428</v>
      </c>
      <c r="O67" s="25" t="s">
        <v>737</v>
      </c>
      <c r="P67" s="125">
        <v>0</v>
      </c>
    </row>
    <row r="68" spans="1:17" ht="45" customHeight="1" x14ac:dyDescent="0.25">
      <c r="A68" s="46" t="s">
        <v>22</v>
      </c>
      <c r="B68" s="34" t="s">
        <v>341</v>
      </c>
      <c r="C68" s="22" t="s">
        <v>192</v>
      </c>
      <c r="D68" s="75" t="s">
        <v>187</v>
      </c>
      <c r="E68" s="25" t="s">
        <v>195</v>
      </c>
      <c r="F68" s="26">
        <v>44959</v>
      </c>
      <c r="G68" s="26">
        <v>45290</v>
      </c>
      <c r="H68" s="25">
        <v>100</v>
      </c>
      <c r="I68" s="25" t="s">
        <v>121</v>
      </c>
      <c r="J68" s="127">
        <v>25</v>
      </c>
      <c r="K68" s="22" t="s">
        <v>192</v>
      </c>
      <c r="L68" s="23">
        <v>12000000</v>
      </c>
      <c r="M68" s="25" t="s">
        <v>106</v>
      </c>
      <c r="N68" s="25" t="s">
        <v>1428</v>
      </c>
      <c r="O68" s="25" t="s">
        <v>738</v>
      </c>
      <c r="P68" s="125">
        <v>0</v>
      </c>
    </row>
    <row r="69" spans="1:17" ht="73.5" customHeight="1" x14ac:dyDescent="0.25">
      <c r="A69" s="46" t="s">
        <v>22</v>
      </c>
      <c r="B69" s="34" t="s">
        <v>341</v>
      </c>
      <c r="C69" s="19" t="s">
        <v>207</v>
      </c>
      <c r="D69" s="74" t="s">
        <v>196</v>
      </c>
      <c r="E69" s="25" t="s">
        <v>701</v>
      </c>
      <c r="F69" s="26">
        <v>44959</v>
      </c>
      <c r="G69" s="26">
        <v>45290</v>
      </c>
      <c r="H69" s="25">
        <v>101</v>
      </c>
      <c r="I69" s="25" t="s">
        <v>121</v>
      </c>
      <c r="J69" s="127">
        <v>100</v>
      </c>
      <c r="K69" s="19" t="s">
        <v>201</v>
      </c>
      <c r="L69" s="27">
        <v>0</v>
      </c>
      <c r="M69" s="25" t="s">
        <v>106</v>
      </c>
      <c r="N69" s="25" t="s">
        <v>1428</v>
      </c>
      <c r="O69" s="25" t="s">
        <v>776</v>
      </c>
      <c r="P69" s="125">
        <v>0</v>
      </c>
    </row>
    <row r="70" spans="1:17" ht="60" customHeight="1" x14ac:dyDescent="0.25">
      <c r="A70" s="46" t="s">
        <v>22</v>
      </c>
      <c r="B70" s="34" t="s">
        <v>341</v>
      </c>
      <c r="C70" s="19" t="s">
        <v>208</v>
      </c>
      <c r="D70" s="74" t="s">
        <v>711</v>
      </c>
      <c r="E70" s="25" t="s">
        <v>701</v>
      </c>
      <c r="F70" s="26">
        <v>44959</v>
      </c>
      <c r="G70" s="26">
        <v>45290</v>
      </c>
      <c r="H70" s="25">
        <v>102</v>
      </c>
      <c r="I70" s="25" t="s">
        <v>121</v>
      </c>
      <c r="J70" s="127">
        <v>25</v>
      </c>
      <c r="K70" s="19" t="s">
        <v>202</v>
      </c>
      <c r="L70" s="27">
        <v>0</v>
      </c>
      <c r="M70" s="25" t="s">
        <v>106</v>
      </c>
      <c r="N70" s="25" t="s">
        <v>1428</v>
      </c>
      <c r="O70" s="25" t="s">
        <v>777</v>
      </c>
      <c r="P70" s="125">
        <v>0</v>
      </c>
    </row>
    <row r="71" spans="1:17" ht="45" customHeight="1" x14ac:dyDescent="0.25">
      <c r="A71" s="46" t="s">
        <v>22</v>
      </c>
      <c r="B71" s="34" t="s">
        <v>341</v>
      </c>
      <c r="C71" s="19" t="s">
        <v>203</v>
      </c>
      <c r="D71" s="74" t="s">
        <v>197</v>
      </c>
      <c r="E71" s="25" t="s">
        <v>701</v>
      </c>
      <c r="F71" s="26">
        <v>44959</v>
      </c>
      <c r="G71" s="26">
        <v>45290</v>
      </c>
      <c r="H71" s="25">
        <v>104</v>
      </c>
      <c r="I71" s="25" t="s">
        <v>121</v>
      </c>
      <c r="J71" s="127">
        <v>25</v>
      </c>
      <c r="K71" s="19" t="s">
        <v>203</v>
      </c>
      <c r="L71" s="27">
        <v>0</v>
      </c>
      <c r="M71" s="25" t="s">
        <v>106</v>
      </c>
      <c r="N71" s="25" t="s">
        <v>1428</v>
      </c>
      <c r="O71" s="25" t="s">
        <v>778</v>
      </c>
      <c r="P71" s="125">
        <v>0</v>
      </c>
    </row>
    <row r="72" spans="1:17" ht="45" customHeight="1" x14ac:dyDescent="0.25">
      <c r="A72" s="46" t="s">
        <v>22</v>
      </c>
      <c r="B72" s="34" t="s">
        <v>341</v>
      </c>
      <c r="C72" s="19" t="s">
        <v>204</v>
      </c>
      <c r="D72" s="74" t="s">
        <v>198</v>
      </c>
      <c r="E72" s="25" t="s">
        <v>701</v>
      </c>
      <c r="F72" s="26">
        <v>44959</v>
      </c>
      <c r="G72" s="26">
        <v>45290</v>
      </c>
      <c r="H72" s="25">
        <v>105</v>
      </c>
      <c r="I72" s="25" t="s">
        <v>121</v>
      </c>
      <c r="J72" s="127">
        <v>0</v>
      </c>
      <c r="K72" s="19" t="s">
        <v>204</v>
      </c>
      <c r="L72" s="27">
        <v>0</v>
      </c>
      <c r="M72" s="25" t="s">
        <v>106</v>
      </c>
      <c r="N72" s="25" t="s">
        <v>124</v>
      </c>
      <c r="O72" s="25" t="s">
        <v>779</v>
      </c>
      <c r="P72" s="125">
        <v>0</v>
      </c>
      <c r="Q72" s="2" t="s">
        <v>1410</v>
      </c>
    </row>
    <row r="73" spans="1:17" ht="33" customHeight="1" x14ac:dyDescent="0.25">
      <c r="A73" s="46" t="s">
        <v>22</v>
      </c>
      <c r="B73" s="34" t="s">
        <v>341</v>
      </c>
      <c r="C73" s="19" t="s">
        <v>205</v>
      </c>
      <c r="D73" s="74" t="s">
        <v>199</v>
      </c>
      <c r="E73" s="25" t="s">
        <v>701</v>
      </c>
      <c r="F73" s="26">
        <v>44959</v>
      </c>
      <c r="G73" s="26">
        <v>45290</v>
      </c>
      <c r="H73" s="25">
        <v>106</v>
      </c>
      <c r="I73" s="25" t="s">
        <v>121</v>
      </c>
      <c r="J73" s="127">
        <v>20</v>
      </c>
      <c r="K73" s="19" t="s">
        <v>205</v>
      </c>
      <c r="L73" s="27">
        <v>0</v>
      </c>
      <c r="M73" s="25" t="s">
        <v>106</v>
      </c>
      <c r="N73" s="25" t="s">
        <v>1428</v>
      </c>
      <c r="O73" s="25" t="s">
        <v>780</v>
      </c>
      <c r="P73" s="125">
        <v>0</v>
      </c>
    </row>
    <row r="74" spans="1:17" ht="27.75" customHeight="1" x14ac:dyDescent="0.25">
      <c r="A74" s="46" t="s">
        <v>22</v>
      </c>
      <c r="B74" s="34" t="s">
        <v>341</v>
      </c>
      <c r="C74" s="19" t="s">
        <v>206</v>
      </c>
      <c r="D74" s="74" t="s">
        <v>200</v>
      </c>
      <c r="E74" s="25" t="s">
        <v>701</v>
      </c>
      <c r="F74" s="26">
        <v>44959</v>
      </c>
      <c r="G74" s="26">
        <v>45290</v>
      </c>
      <c r="H74" s="25">
        <v>107</v>
      </c>
      <c r="I74" s="25" t="s">
        <v>121</v>
      </c>
      <c r="J74" s="127">
        <v>0</v>
      </c>
      <c r="K74" s="19" t="s">
        <v>206</v>
      </c>
      <c r="L74" s="27">
        <v>0</v>
      </c>
      <c r="M74" s="25" t="s">
        <v>106</v>
      </c>
      <c r="N74" s="25" t="s">
        <v>124</v>
      </c>
      <c r="O74" s="25" t="s">
        <v>781</v>
      </c>
      <c r="P74" s="125">
        <v>0</v>
      </c>
      <c r="Q74" s="2" t="s">
        <v>1410</v>
      </c>
    </row>
    <row r="75" spans="1:17" ht="45" customHeight="1" x14ac:dyDescent="0.25">
      <c r="A75" s="46" t="s">
        <v>22</v>
      </c>
      <c r="B75" s="72" t="s">
        <v>342</v>
      </c>
      <c r="C75" s="34" t="s">
        <v>24</v>
      </c>
      <c r="D75" s="75" t="s">
        <v>644</v>
      </c>
      <c r="E75" s="25" t="s">
        <v>108</v>
      </c>
      <c r="F75" s="26">
        <v>44959</v>
      </c>
      <c r="G75" s="26">
        <v>45290</v>
      </c>
      <c r="H75" s="25">
        <v>70</v>
      </c>
      <c r="I75" s="25" t="s">
        <v>121</v>
      </c>
      <c r="J75" s="161">
        <v>15</v>
      </c>
      <c r="K75" s="25" t="s">
        <v>135</v>
      </c>
      <c r="L75" s="27">
        <v>0</v>
      </c>
      <c r="M75" s="25" t="s">
        <v>106</v>
      </c>
      <c r="N75" s="25" t="s">
        <v>1428</v>
      </c>
      <c r="O75" s="25" t="s">
        <v>1390</v>
      </c>
      <c r="P75" s="125">
        <v>1</v>
      </c>
    </row>
    <row r="76" spans="1:17" ht="45" customHeight="1" x14ac:dyDescent="0.25">
      <c r="A76" s="46" t="s">
        <v>22</v>
      </c>
      <c r="B76" s="33" t="s">
        <v>342</v>
      </c>
      <c r="C76" s="34" t="s">
        <v>24</v>
      </c>
      <c r="D76" s="75" t="s">
        <v>134</v>
      </c>
      <c r="E76" s="25" t="s">
        <v>100</v>
      </c>
      <c r="F76" s="26">
        <v>44959</v>
      </c>
      <c r="G76" s="26">
        <v>45290</v>
      </c>
      <c r="H76" s="25">
        <v>100</v>
      </c>
      <c r="I76" s="25" t="s">
        <v>121</v>
      </c>
      <c r="J76" s="127">
        <v>20</v>
      </c>
      <c r="K76" s="25" t="s">
        <v>136</v>
      </c>
      <c r="L76" s="27">
        <v>0</v>
      </c>
      <c r="M76" s="25" t="s">
        <v>106</v>
      </c>
      <c r="N76" s="25" t="s">
        <v>124</v>
      </c>
      <c r="O76" s="112" t="s">
        <v>1393</v>
      </c>
      <c r="P76" s="125">
        <v>0</v>
      </c>
      <c r="Q76" s="2" t="s">
        <v>1410</v>
      </c>
    </row>
    <row r="77" spans="1:17" ht="45" customHeight="1" x14ac:dyDescent="0.25">
      <c r="A77" s="46" t="s">
        <v>22</v>
      </c>
      <c r="B77" s="34" t="s">
        <v>343</v>
      </c>
      <c r="C77" s="34" t="s">
        <v>25</v>
      </c>
      <c r="D77" s="75" t="s">
        <v>1314</v>
      </c>
      <c r="E77" s="25" t="s">
        <v>109</v>
      </c>
      <c r="F77" s="26">
        <v>44959</v>
      </c>
      <c r="G77" s="26">
        <v>45290</v>
      </c>
      <c r="H77" s="25">
        <v>89</v>
      </c>
      <c r="I77" s="25" t="s">
        <v>121</v>
      </c>
      <c r="J77" s="161">
        <v>25</v>
      </c>
      <c r="K77" s="25" t="s">
        <v>137</v>
      </c>
      <c r="L77" s="27">
        <v>0</v>
      </c>
      <c r="M77" s="25" t="s">
        <v>106</v>
      </c>
      <c r="N77" s="25" t="s">
        <v>1428</v>
      </c>
      <c r="O77" s="25" t="s">
        <v>1315</v>
      </c>
      <c r="P77" s="125">
        <v>1</v>
      </c>
    </row>
    <row r="78" spans="1:17" ht="45" customHeight="1" x14ac:dyDescent="0.25">
      <c r="A78" s="46" t="s">
        <v>22</v>
      </c>
      <c r="B78" s="34" t="s">
        <v>343</v>
      </c>
      <c r="C78" s="34" t="s">
        <v>25</v>
      </c>
      <c r="D78" s="74" t="s">
        <v>138</v>
      </c>
      <c r="E78" s="25" t="s">
        <v>109</v>
      </c>
      <c r="F78" s="26">
        <v>44959</v>
      </c>
      <c r="G78" s="26">
        <v>45290</v>
      </c>
      <c r="H78" s="25">
        <v>100</v>
      </c>
      <c r="I78" s="25" t="s">
        <v>121</v>
      </c>
      <c r="J78" s="127">
        <v>15</v>
      </c>
      <c r="K78" s="21" t="s">
        <v>139</v>
      </c>
      <c r="L78" s="27">
        <v>0</v>
      </c>
      <c r="M78" s="25" t="s">
        <v>122</v>
      </c>
      <c r="N78" s="25" t="s">
        <v>1428</v>
      </c>
      <c r="O78" s="25" t="s">
        <v>1394</v>
      </c>
      <c r="P78" s="125">
        <v>0</v>
      </c>
    </row>
    <row r="79" spans="1:17" ht="45" customHeight="1" x14ac:dyDescent="0.25">
      <c r="A79" s="46" t="s">
        <v>22</v>
      </c>
      <c r="B79" s="34" t="s">
        <v>344</v>
      </c>
      <c r="C79" s="34" t="s">
        <v>26</v>
      </c>
      <c r="D79" s="75" t="s">
        <v>613</v>
      </c>
      <c r="E79" s="25" t="s">
        <v>110</v>
      </c>
      <c r="F79" s="26">
        <v>44959</v>
      </c>
      <c r="G79" s="26">
        <v>45290</v>
      </c>
      <c r="H79" s="25">
        <v>100</v>
      </c>
      <c r="I79" s="25" t="s">
        <v>121</v>
      </c>
      <c r="J79" s="161">
        <v>20</v>
      </c>
      <c r="K79" s="25" t="s">
        <v>614</v>
      </c>
      <c r="L79" s="27">
        <v>0</v>
      </c>
      <c r="M79" s="25" t="s">
        <v>122</v>
      </c>
      <c r="N79" s="25" t="s">
        <v>1428</v>
      </c>
      <c r="O79" s="25" t="s">
        <v>1332</v>
      </c>
      <c r="P79" s="125">
        <v>1</v>
      </c>
    </row>
    <row r="80" spans="1:17" ht="45" customHeight="1" x14ac:dyDescent="0.25">
      <c r="A80" s="46" t="s">
        <v>22</v>
      </c>
      <c r="B80" s="33" t="s">
        <v>345</v>
      </c>
      <c r="C80" s="33" t="s">
        <v>27</v>
      </c>
      <c r="D80" s="75" t="s">
        <v>129</v>
      </c>
      <c r="E80" s="25" t="s">
        <v>108</v>
      </c>
      <c r="F80" s="26">
        <v>44959</v>
      </c>
      <c r="G80" s="26">
        <v>45290</v>
      </c>
      <c r="H80" s="25">
        <v>80</v>
      </c>
      <c r="I80" s="25" t="s">
        <v>121</v>
      </c>
      <c r="J80" s="161">
        <v>10</v>
      </c>
      <c r="K80" s="25" t="s">
        <v>615</v>
      </c>
      <c r="L80" s="27">
        <v>0</v>
      </c>
      <c r="M80" s="25" t="s">
        <v>122</v>
      </c>
      <c r="N80" s="25" t="s">
        <v>1428</v>
      </c>
      <c r="O80" s="25" t="s">
        <v>1333</v>
      </c>
      <c r="P80" s="125">
        <v>1</v>
      </c>
    </row>
    <row r="81" spans="1:16" ht="45" customHeight="1" x14ac:dyDescent="0.25">
      <c r="A81" s="46" t="s">
        <v>22</v>
      </c>
      <c r="B81" s="71" t="s">
        <v>346</v>
      </c>
      <c r="C81" s="33" t="s">
        <v>28</v>
      </c>
      <c r="D81" s="80" t="s">
        <v>544</v>
      </c>
      <c r="E81" s="25" t="s">
        <v>110</v>
      </c>
      <c r="F81" s="26">
        <v>44959</v>
      </c>
      <c r="G81" s="26">
        <v>45290</v>
      </c>
      <c r="H81" s="25">
        <v>100</v>
      </c>
      <c r="I81" s="25" t="s">
        <v>121</v>
      </c>
      <c r="J81" s="161">
        <v>25</v>
      </c>
      <c r="K81" s="54" t="s">
        <v>545</v>
      </c>
      <c r="L81" s="27">
        <v>200000000</v>
      </c>
      <c r="M81" s="25" t="s">
        <v>122</v>
      </c>
      <c r="N81" s="25" t="s">
        <v>1428</v>
      </c>
      <c r="O81" s="25" t="s">
        <v>1334</v>
      </c>
      <c r="P81" s="125">
        <v>1</v>
      </c>
    </row>
    <row r="82" spans="1:16" ht="45" customHeight="1" x14ac:dyDescent="0.25">
      <c r="A82" s="46" t="s">
        <v>22</v>
      </c>
      <c r="B82" s="71" t="s">
        <v>346</v>
      </c>
      <c r="C82" s="18" t="s">
        <v>266</v>
      </c>
      <c r="D82" s="80" t="s">
        <v>817</v>
      </c>
      <c r="E82" s="25" t="s">
        <v>110</v>
      </c>
      <c r="F82" s="26">
        <v>44959</v>
      </c>
      <c r="G82" s="26">
        <v>45290</v>
      </c>
      <c r="H82" s="25">
        <v>100</v>
      </c>
      <c r="I82" s="25" t="s">
        <v>121</v>
      </c>
      <c r="J82" s="127">
        <v>25</v>
      </c>
      <c r="K82" s="54" t="s">
        <v>546</v>
      </c>
      <c r="L82" s="27">
        <v>15000000</v>
      </c>
      <c r="M82" s="25" t="s">
        <v>122</v>
      </c>
      <c r="N82" s="25" t="s">
        <v>1428</v>
      </c>
      <c r="O82" s="25" t="s">
        <v>819</v>
      </c>
      <c r="P82" s="125">
        <v>0</v>
      </c>
    </row>
    <row r="83" spans="1:16" ht="45" customHeight="1" x14ac:dyDescent="0.25">
      <c r="A83" s="46" t="s">
        <v>29</v>
      </c>
      <c r="B83" s="34" t="s">
        <v>489</v>
      </c>
      <c r="C83" s="34" t="s">
        <v>30</v>
      </c>
      <c r="D83" s="81" t="s">
        <v>687</v>
      </c>
      <c r="E83" s="25" t="s">
        <v>488</v>
      </c>
      <c r="F83" s="26">
        <v>44959</v>
      </c>
      <c r="G83" s="26">
        <v>45290</v>
      </c>
      <c r="H83" s="25">
        <v>100</v>
      </c>
      <c r="I83" s="25" t="s">
        <v>121</v>
      </c>
      <c r="J83" s="161">
        <v>0</v>
      </c>
      <c r="K83" s="51" t="s">
        <v>418</v>
      </c>
      <c r="L83" s="27">
        <v>12000000</v>
      </c>
      <c r="M83" s="25" t="s">
        <v>122</v>
      </c>
      <c r="N83" s="25" t="s">
        <v>1428</v>
      </c>
      <c r="O83" s="25" t="s">
        <v>1316</v>
      </c>
      <c r="P83" s="125">
        <v>1</v>
      </c>
    </row>
    <row r="84" spans="1:16" ht="45" customHeight="1" x14ac:dyDescent="0.25">
      <c r="A84" s="46" t="s">
        <v>29</v>
      </c>
      <c r="B84" s="65" t="s">
        <v>489</v>
      </c>
      <c r="C84" s="65" t="s">
        <v>690</v>
      </c>
      <c r="D84" s="81" t="s">
        <v>689</v>
      </c>
      <c r="E84" s="25" t="s">
        <v>488</v>
      </c>
      <c r="F84" s="26">
        <v>44959</v>
      </c>
      <c r="G84" s="26">
        <v>45290</v>
      </c>
      <c r="H84" s="25">
        <v>100</v>
      </c>
      <c r="I84" s="25" t="s">
        <v>121</v>
      </c>
      <c r="J84" s="127">
        <v>0</v>
      </c>
      <c r="K84" s="51" t="s">
        <v>418</v>
      </c>
      <c r="L84" s="27">
        <v>12000000</v>
      </c>
      <c r="M84" s="25" t="s">
        <v>122</v>
      </c>
      <c r="N84" s="25" t="s">
        <v>1428</v>
      </c>
      <c r="O84" s="25" t="s">
        <v>1389</v>
      </c>
      <c r="P84" s="125">
        <v>0</v>
      </c>
    </row>
    <row r="85" spans="1:16" ht="45" customHeight="1" x14ac:dyDescent="0.25">
      <c r="A85" s="46" t="s">
        <v>29</v>
      </c>
      <c r="B85" s="65" t="s">
        <v>489</v>
      </c>
      <c r="C85" s="65" t="s">
        <v>30</v>
      </c>
      <c r="D85" s="78" t="s">
        <v>490</v>
      </c>
      <c r="E85" s="25" t="s">
        <v>488</v>
      </c>
      <c r="F85" s="26">
        <v>44959</v>
      </c>
      <c r="G85" s="26">
        <v>45290</v>
      </c>
      <c r="H85" s="25">
        <v>100</v>
      </c>
      <c r="I85" s="25" t="s">
        <v>121</v>
      </c>
      <c r="J85" s="127">
        <v>0</v>
      </c>
      <c r="K85" s="51" t="s">
        <v>494</v>
      </c>
      <c r="L85" s="27">
        <v>12000000</v>
      </c>
      <c r="M85" s="25" t="s">
        <v>122</v>
      </c>
      <c r="N85" s="25" t="s">
        <v>1428</v>
      </c>
      <c r="O85" s="25" t="s">
        <v>1389</v>
      </c>
      <c r="P85" s="125">
        <v>0</v>
      </c>
    </row>
    <row r="86" spans="1:16" ht="45" customHeight="1" x14ac:dyDescent="0.25">
      <c r="A86" s="46" t="s">
        <v>29</v>
      </c>
      <c r="B86" s="34" t="s">
        <v>489</v>
      </c>
      <c r="C86" s="34" t="s">
        <v>30</v>
      </c>
      <c r="D86" s="78" t="s">
        <v>491</v>
      </c>
      <c r="E86" s="25" t="s">
        <v>488</v>
      </c>
      <c r="F86" s="26">
        <v>44959</v>
      </c>
      <c r="G86" s="26">
        <v>45290</v>
      </c>
      <c r="H86" s="25">
        <v>100</v>
      </c>
      <c r="I86" s="25" t="s">
        <v>121</v>
      </c>
      <c r="J86" s="127">
        <v>0</v>
      </c>
      <c r="K86" s="51" t="s">
        <v>495</v>
      </c>
      <c r="L86" s="27">
        <v>10000000</v>
      </c>
      <c r="M86" s="25" t="s">
        <v>122</v>
      </c>
      <c r="N86" s="25" t="s">
        <v>1428</v>
      </c>
      <c r="O86" s="25" t="s">
        <v>1389</v>
      </c>
      <c r="P86" s="125">
        <v>0</v>
      </c>
    </row>
    <row r="87" spans="1:16" ht="45" customHeight="1" x14ac:dyDescent="0.25">
      <c r="A87" s="46" t="s">
        <v>29</v>
      </c>
      <c r="B87" s="34" t="s">
        <v>489</v>
      </c>
      <c r="C87" s="34" t="s">
        <v>30</v>
      </c>
      <c r="D87" s="77" t="s">
        <v>492</v>
      </c>
      <c r="E87" s="25" t="s">
        <v>488</v>
      </c>
      <c r="F87" s="26">
        <v>44959</v>
      </c>
      <c r="G87" s="26">
        <v>45290</v>
      </c>
      <c r="H87" s="25">
        <v>100</v>
      </c>
      <c r="I87" s="25" t="s">
        <v>121</v>
      </c>
      <c r="J87" s="127">
        <v>0</v>
      </c>
      <c r="K87" s="51" t="s">
        <v>494</v>
      </c>
      <c r="L87" s="27">
        <v>30000000</v>
      </c>
      <c r="M87" s="25" t="s">
        <v>122</v>
      </c>
      <c r="N87" s="25" t="s">
        <v>1428</v>
      </c>
      <c r="O87" s="25" t="s">
        <v>1389</v>
      </c>
      <c r="P87" s="125">
        <v>0</v>
      </c>
    </row>
    <row r="88" spans="1:16" ht="45" customHeight="1" x14ac:dyDescent="0.25">
      <c r="A88" s="46" t="s">
        <v>29</v>
      </c>
      <c r="B88" s="34" t="s">
        <v>489</v>
      </c>
      <c r="C88" s="34" t="s">
        <v>30</v>
      </c>
      <c r="D88" s="77" t="s">
        <v>493</v>
      </c>
      <c r="E88" s="25" t="s">
        <v>488</v>
      </c>
      <c r="F88" s="26">
        <v>44959</v>
      </c>
      <c r="G88" s="26">
        <v>45290</v>
      </c>
      <c r="H88" s="25">
        <v>100</v>
      </c>
      <c r="I88" s="25" t="s">
        <v>121</v>
      </c>
      <c r="J88" s="127">
        <v>0</v>
      </c>
      <c r="K88" s="51" t="s">
        <v>496</v>
      </c>
      <c r="L88" s="27">
        <v>50000000</v>
      </c>
      <c r="M88" s="25" t="s">
        <v>122</v>
      </c>
      <c r="N88" s="25" t="s">
        <v>1428</v>
      </c>
      <c r="O88" s="25" t="s">
        <v>1389</v>
      </c>
      <c r="P88" s="125">
        <v>0</v>
      </c>
    </row>
    <row r="89" spans="1:16" ht="45" customHeight="1" x14ac:dyDescent="0.25">
      <c r="A89" s="46" t="s">
        <v>31</v>
      </c>
      <c r="B89" s="34" t="s">
        <v>32</v>
      </c>
      <c r="C89" s="34" t="s">
        <v>33</v>
      </c>
      <c r="D89" s="75" t="s">
        <v>818</v>
      </c>
      <c r="E89" s="25" t="s">
        <v>110</v>
      </c>
      <c r="F89" s="26">
        <v>44959</v>
      </c>
      <c r="G89" s="26">
        <v>45290</v>
      </c>
      <c r="H89" s="25">
        <v>100</v>
      </c>
      <c r="I89" s="25" t="s">
        <v>121</v>
      </c>
      <c r="J89" s="161">
        <v>25</v>
      </c>
      <c r="K89" s="25" t="s">
        <v>615</v>
      </c>
      <c r="L89" s="27">
        <v>0</v>
      </c>
      <c r="M89" s="25" t="s">
        <v>122</v>
      </c>
      <c r="N89" s="25" t="s">
        <v>1428</v>
      </c>
      <c r="O89" s="25" t="s">
        <v>820</v>
      </c>
      <c r="P89" s="125">
        <v>1</v>
      </c>
    </row>
    <row r="90" spans="1:16" ht="60.75" customHeight="1" x14ac:dyDescent="0.25">
      <c r="A90" s="46" t="s">
        <v>31</v>
      </c>
      <c r="B90" s="73" t="s">
        <v>32</v>
      </c>
      <c r="C90" s="73" t="s">
        <v>719</v>
      </c>
      <c r="D90" s="75" t="s">
        <v>715</v>
      </c>
      <c r="E90" s="25" t="s">
        <v>717</v>
      </c>
      <c r="F90" s="26">
        <v>44959</v>
      </c>
      <c r="G90" s="26">
        <v>45290</v>
      </c>
      <c r="H90" s="25">
        <v>100</v>
      </c>
      <c r="I90" s="25" t="s">
        <v>121</v>
      </c>
      <c r="J90" s="127">
        <v>25</v>
      </c>
      <c r="K90" s="25" t="s">
        <v>718</v>
      </c>
      <c r="L90" s="27">
        <v>0</v>
      </c>
      <c r="M90" s="25" t="s">
        <v>122</v>
      </c>
      <c r="N90" s="25" t="s">
        <v>1428</v>
      </c>
      <c r="O90" s="25" t="s">
        <v>760</v>
      </c>
      <c r="P90" s="125">
        <v>0</v>
      </c>
    </row>
    <row r="91" spans="1:16" ht="45" customHeight="1" x14ac:dyDescent="0.25">
      <c r="A91" s="46" t="s">
        <v>31</v>
      </c>
      <c r="B91" s="73" t="s">
        <v>32</v>
      </c>
      <c r="C91" s="73" t="s">
        <v>719</v>
      </c>
      <c r="D91" s="75" t="s">
        <v>761</v>
      </c>
      <c r="E91" s="25" t="s">
        <v>717</v>
      </c>
      <c r="F91" s="26">
        <v>44959</v>
      </c>
      <c r="G91" s="26">
        <v>45290</v>
      </c>
      <c r="H91" s="25">
        <v>100</v>
      </c>
      <c r="I91" s="25" t="s">
        <v>121</v>
      </c>
      <c r="J91" s="127">
        <v>25</v>
      </c>
      <c r="K91" s="25" t="s">
        <v>718</v>
      </c>
      <c r="L91" s="27">
        <v>0</v>
      </c>
      <c r="M91" s="25" t="s">
        <v>122</v>
      </c>
      <c r="N91" s="25" t="s">
        <v>1428</v>
      </c>
      <c r="O91" s="25" t="s">
        <v>762</v>
      </c>
      <c r="P91" s="125">
        <v>0</v>
      </c>
    </row>
    <row r="92" spans="1:16" ht="45" customHeight="1" x14ac:dyDescent="0.25">
      <c r="A92" s="46" t="s">
        <v>31</v>
      </c>
      <c r="B92" s="73" t="s">
        <v>32</v>
      </c>
      <c r="C92" s="73" t="s">
        <v>719</v>
      </c>
      <c r="D92" s="75" t="s">
        <v>716</v>
      </c>
      <c r="E92" s="25" t="s">
        <v>717</v>
      </c>
      <c r="F92" s="26">
        <v>44959</v>
      </c>
      <c r="G92" s="26">
        <v>45290</v>
      </c>
      <c r="H92" s="25">
        <v>100</v>
      </c>
      <c r="I92" s="25" t="s">
        <v>121</v>
      </c>
      <c r="J92" s="127">
        <v>25</v>
      </c>
      <c r="K92" s="25" t="s">
        <v>718</v>
      </c>
      <c r="L92" s="27">
        <v>0</v>
      </c>
      <c r="M92" s="25" t="s">
        <v>122</v>
      </c>
      <c r="N92" s="25" t="s">
        <v>1428</v>
      </c>
      <c r="O92" s="25" t="s">
        <v>763</v>
      </c>
      <c r="P92" s="125">
        <v>0</v>
      </c>
    </row>
    <row r="93" spans="1:16" ht="45" customHeight="1" x14ac:dyDescent="0.25">
      <c r="A93" s="46" t="s">
        <v>31</v>
      </c>
      <c r="B93" s="73" t="s">
        <v>32</v>
      </c>
      <c r="C93" s="73" t="s">
        <v>750</v>
      </c>
      <c r="D93" s="75" t="s">
        <v>748</v>
      </c>
      <c r="E93" s="25" t="s">
        <v>717</v>
      </c>
      <c r="F93" s="26">
        <v>44959</v>
      </c>
      <c r="G93" s="26">
        <v>45290</v>
      </c>
      <c r="H93" s="25">
        <v>100</v>
      </c>
      <c r="I93" s="25" t="s">
        <v>121</v>
      </c>
      <c r="J93" s="127">
        <v>25</v>
      </c>
      <c r="K93" s="25" t="s">
        <v>190</v>
      </c>
      <c r="L93" s="27">
        <v>0</v>
      </c>
      <c r="M93" s="25" t="s">
        <v>122</v>
      </c>
      <c r="N93" s="25" t="s">
        <v>1428</v>
      </c>
      <c r="O93" s="25" t="s">
        <v>764</v>
      </c>
      <c r="P93" s="125">
        <v>0</v>
      </c>
    </row>
    <row r="94" spans="1:16" ht="45" customHeight="1" x14ac:dyDescent="0.25">
      <c r="A94" s="46" t="s">
        <v>31</v>
      </c>
      <c r="B94" s="73" t="s">
        <v>32</v>
      </c>
      <c r="C94" s="73" t="s">
        <v>719</v>
      </c>
      <c r="D94" s="75" t="s">
        <v>749</v>
      </c>
      <c r="E94" s="25" t="s">
        <v>717</v>
      </c>
      <c r="F94" s="26">
        <v>44959</v>
      </c>
      <c r="G94" s="26">
        <v>45290</v>
      </c>
      <c r="H94" s="25">
        <v>100</v>
      </c>
      <c r="I94" s="25" t="s">
        <v>121</v>
      </c>
      <c r="J94" s="127">
        <v>25</v>
      </c>
      <c r="K94" s="25" t="s">
        <v>752</v>
      </c>
      <c r="L94" s="27">
        <v>0</v>
      </c>
      <c r="M94" s="25" t="s">
        <v>122</v>
      </c>
      <c r="N94" s="25" t="s">
        <v>1428</v>
      </c>
      <c r="O94" s="25" t="s">
        <v>765</v>
      </c>
      <c r="P94" s="125">
        <v>0</v>
      </c>
    </row>
    <row r="95" spans="1:16" ht="45" customHeight="1" x14ac:dyDescent="0.25">
      <c r="A95" s="46" t="s">
        <v>31</v>
      </c>
      <c r="B95" s="73" t="s">
        <v>32</v>
      </c>
      <c r="C95" s="73" t="s">
        <v>751</v>
      </c>
      <c r="D95" s="75" t="s">
        <v>766</v>
      </c>
      <c r="E95" s="25" t="s">
        <v>717</v>
      </c>
      <c r="F95" s="26">
        <v>44959</v>
      </c>
      <c r="G95" s="26">
        <v>45290</v>
      </c>
      <c r="H95" s="25">
        <v>100</v>
      </c>
      <c r="I95" s="25" t="s">
        <v>121</v>
      </c>
      <c r="J95" s="127">
        <v>25</v>
      </c>
      <c r="K95" s="25" t="s">
        <v>752</v>
      </c>
      <c r="L95" s="27">
        <v>0</v>
      </c>
      <c r="M95" s="25" t="s">
        <v>122</v>
      </c>
      <c r="N95" s="25" t="s">
        <v>1428</v>
      </c>
      <c r="O95" s="25" t="s">
        <v>767</v>
      </c>
      <c r="P95" s="125">
        <v>0</v>
      </c>
    </row>
    <row r="96" spans="1:16" ht="45" customHeight="1" x14ac:dyDescent="0.25">
      <c r="A96" s="46" t="s">
        <v>31</v>
      </c>
      <c r="B96" s="34" t="s">
        <v>347</v>
      </c>
      <c r="C96" s="34" t="s">
        <v>34</v>
      </c>
      <c r="D96" s="75" t="s">
        <v>547</v>
      </c>
      <c r="E96" s="25" t="s">
        <v>110</v>
      </c>
      <c r="F96" s="26">
        <v>44959</v>
      </c>
      <c r="G96" s="26">
        <v>45290</v>
      </c>
      <c r="H96" s="25">
        <v>100</v>
      </c>
      <c r="I96" s="25" t="s">
        <v>121</v>
      </c>
      <c r="J96" s="161">
        <v>5</v>
      </c>
      <c r="K96" s="25" t="s">
        <v>548</v>
      </c>
      <c r="L96" s="27">
        <v>0</v>
      </c>
      <c r="M96" s="25" t="s">
        <v>122</v>
      </c>
      <c r="N96" s="25" t="s">
        <v>1428</v>
      </c>
      <c r="O96" s="25" t="s">
        <v>1335</v>
      </c>
      <c r="P96" s="125">
        <v>1</v>
      </c>
    </row>
    <row r="97" spans="1:16" ht="45" customHeight="1" x14ac:dyDescent="0.25">
      <c r="A97" s="46" t="s">
        <v>31</v>
      </c>
      <c r="B97" s="33" t="s">
        <v>348</v>
      </c>
      <c r="C97" s="34" t="s">
        <v>35</v>
      </c>
      <c r="D97" s="75" t="s">
        <v>227</v>
      </c>
      <c r="E97" s="25" t="s">
        <v>110</v>
      </c>
      <c r="F97" s="26">
        <v>44959</v>
      </c>
      <c r="G97" s="26">
        <v>45290</v>
      </c>
      <c r="H97" s="25">
        <v>100</v>
      </c>
      <c r="I97" s="25" t="s">
        <v>121</v>
      </c>
      <c r="J97" s="161">
        <v>10</v>
      </c>
      <c r="K97" s="25" t="s">
        <v>228</v>
      </c>
      <c r="L97" s="27">
        <v>320015000</v>
      </c>
      <c r="M97" s="25" t="s">
        <v>122</v>
      </c>
      <c r="N97" s="25" t="s">
        <v>1428</v>
      </c>
      <c r="O97" s="25" t="s">
        <v>1336</v>
      </c>
      <c r="P97" s="125">
        <v>1</v>
      </c>
    </row>
    <row r="98" spans="1:16" ht="45" customHeight="1" x14ac:dyDescent="0.25">
      <c r="A98" s="46" t="s">
        <v>36</v>
      </c>
      <c r="B98" s="33" t="s">
        <v>349</v>
      </c>
      <c r="C98" s="33" t="s">
        <v>37</v>
      </c>
      <c r="D98" s="75" t="s">
        <v>230</v>
      </c>
      <c r="E98" s="25" t="s">
        <v>107</v>
      </c>
      <c r="F98" s="26">
        <v>44959</v>
      </c>
      <c r="G98" s="26">
        <v>45290</v>
      </c>
      <c r="H98" s="25">
        <v>80</v>
      </c>
      <c r="I98" s="25" t="s">
        <v>121</v>
      </c>
      <c r="J98" s="161">
        <v>25</v>
      </c>
      <c r="K98" s="25" t="s">
        <v>231</v>
      </c>
      <c r="L98" s="27">
        <v>100000000</v>
      </c>
      <c r="M98" s="25" t="s">
        <v>122</v>
      </c>
      <c r="N98" s="25" t="s">
        <v>1428</v>
      </c>
      <c r="O98" s="25" t="s">
        <v>1337</v>
      </c>
      <c r="P98" s="125">
        <v>1</v>
      </c>
    </row>
    <row r="99" spans="1:16" ht="45" customHeight="1" x14ac:dyDescent="0.25">
      <c r="A99" s="46" t="s">
        <v>36</v>
      </c>
      <c r="B99" s="33" t="s">
        <v>349</v>
      </c>
      <c r="C99" s="33" t="s">
        <v>233</v>
      </c>
      <c r="D99" s="75" t="s">
        <v>229</v>
      </c>
      <c r="E99" s="25" t="s">
        <v>107</v>
      </c>
      <c r="F99" s="26">
        <v>44959</v>
      </c>
      <c r="G99" s="26">
        <v>45290</v>
      </c>
      <c r="H99" s="25">
        <v>100</v>
      </c>
      <c r="I99" s="25" t="s">
        <v>121</v>
      </c>
      <c r="J99" s="127">
        <v>25</v>
      </c>
      <c r="K99" s="25" t="s">
        <v>232</v>
      </c>
      <c r="L99" s="27">
        <v>50000000</v>
      </c>
      <c r="M99" s="25" t="s">
        <v>122</v>
      </c>
      <c r="N99" s="25" t="s">
        <v>1428</v>
      </c>
      <c r="O99" s="25" t="s">
        <v>902</v>
      </c>
      <c r="P99" s="125">
        <v>0</v>
      </c>
    </row>
    <row r="100" spans="1:16" ht="103.5" customHeight="1" x14ac:dyDescent="0.25">
      <c r="A100" s="46" t="s">
        <v>36</v>
      </c>
      <c r="B100" s="33" t="s">
        <v>350</v>
      </c>
      <c r="C100" s="33" t="s">
        <v>38</v>
      </c>
      <c r="D100" s="75" t="s">
        <v>703</v>
      </c>
      <c r="E100" s="25" t="s">
        <v>112</v>
      </c>
      <c r="F100" s="26">
        <v>44959</v>
      </c>
      <c r="G100" s="26">
        <v>45290</v>
      </c>
      <c r="H100" s="25">
        <v>50</v>
      </c>
      <c r="I100" s="25" t="s">
        <v>121</v>
      </c>
      <c r="J100" s="161">
        <v>25</v>
      </c>
      <c r="K100" s="25"/>
      <c r="L100" s="27">
        <v>0</v>
      </c>
      <c r="M100" s="25" t="s">
        <v>122</v>
      </c>
      <c r="N100" s="25" t="s">
        <v>1428</v>
      </c>
      <c r="O100" s="25" t="s">
        <v>1338</v>
      </c>
      <c r="P100" s="125">
        <v>1</v>
      </c>
    </row>
    <row r="101" spans="1:16" ht="45" customHeight="1" x14ac:dyDescent="0.25">
      <c r="A101" s="46" t="s">
        <v>39</v>
      </c>
      <c r="B101" s="34" t="s">
        <v>351</v>
      </c>
      <c r="C101" s="34" t="s">
        <v>40</v>
      </c>
      <c r="D101" s="75" t="s">
        <v>549</v>
      </c>
      <c r="E101" s="75" t="s">
        <v>103</v>
      </c>
      <c r="F101" s="26">
        <v>44959</v>
      </c>
      <c r="G101" s="26">
        <v>45290</v>
      </c>
      <c r="H101" s="25">
        <v>70</v>
      </c>
      <c r="I101" s="25" t="s">
        <v>121</v>
      </c>
      <c r="J101" s="161">
        <v>20</v>
      </c>
      <c r="K101" s="25" t="s">
        <v>454</v>
      </c>
      <c r="L101" s="27">
        <v>0</v>
      </c>
      <c r="M101" s="25" t="s">
        <v>122</v>
      </c>
      <c r="N101" s="25" t="s">
        <v>1428</v>
      </c>
      <c r="O101" s="25" t="s">
        <v>1339</v>
      </c>
      <c r="P101" s="125">
        <v>1</v>
      </c>
    </row>
    <row r="102" spans="1:16" ht="45" customHeight="1" x14ac:dyDescent="0.25">
      <c r="A102" s="46" t="s">
        <v>39</v>
      </c>
      <c r="B102" s="34" t="s">
        <v>351</v>
      </c>
      <c r="C102" s="34" t="s">
        <v>243</v>
      </c>
      <c r="D102" s="75" t="s">
        <v>242</v>
      </c>
      <c r="E102" s="25" t="s">
        <v>107</v>
      </c>
      <c r="F102" s="26">
        <v>44959</v>
      </c>
      <c r="G102" s="26">
        <v>45290</v>
      </c>
      <c r="H102" s="25">
        <v>100</v>
      </c>
      <c r="I102" s="25" t="s">
        <v>121</v>
      </c>
      <c r="J102" s="127">
        <v>25</v>
      </c>
      <c r="K102" s="25" t="s">
        <v>244</v>
      </c>
      <c r="L102" s="27">
        <v>100000000</v>
      </c>
      <c r="M102" s="25" t="s">
        <v>122</v>
      </c>
      <c r="N102" s="25" t="s">
        <v>1428</v>
      </c>
      <c r="O102" s="25" t="s">
        <v>901</v>
      </c>
      <c r="P102" s="125">
        <v>0</v>
      </c>
    </row>
    <row r="103" spans="1:16" ht="45" customHeight="1" x14ac:dyDescent="0.25">
      <c r="A103" s="46" t="s">
        <v>39</v>
      </c>
      <c r="B103" s="34" t="s">
        <v>351</v>
      </c>
      <c r="C103" s="20" t="s">
        <v>248</v>
      </c>
      <c r="D103" s="79" t="s">
        <v>247</v>
      </c>
      <c r="E103" s="25" t="s">
        <v>249</v>
      </c>
      <c r="F103" s="26">
        <v>44959</v>
      </c>
      <c r="G103" s="26">
        <v>45290</v>
      </c>
      <c r="H103" s="25">
        <v>100</v>
      </c>
      <c r="I103" s="25" t="s">
        <v>121</v>
      </c>
      <c r="J103" s="127">
        <v>10</v>
      </c>
      <c r="K103" s="20" t="s">
        <v>250</v>
      </c>
      <c r="L103" s="27">
        <v>100000000</v>
      </c>
      <c r="M103" s="25" t="s">
        <v>122</v>
      </c>
      <c r="N103" s="25" t="s">
        <v>1428</v>
      </c>
      <c r="O103" s="25" t="s">
        <v>789</v>
      </c>
      <c r="P103" s="125">
        <v>0</v>
      </c>
    </row>
    <row r="104" spans="1:16" ht="45" customHeight="1" x14ac:dyDescent="0.25">
      <c r="A104" s="46" t="s">
        <v>39</v>
      </c>
      <c r="B104" s="34" t="s">
        <v>351</v>
      </c>
      <c r="C104" s="20" t="s">
        <v>248</v>
      </c>
      <c r="D104" s="79" t="s">
        <v>251</v>
      </c>
      <c r="E104" s="25" t="s">
        <v>249</v>
      </c>
      <c r="F104" s="26">
        <v>44959</v>
      </c>
      <c r="G104" s="26">
        <v>45290</v>
      </c>
      <c r="H104" s="25">
        <v>100</v>
      </c>
      <c r="I104" s="25" t="s">
        <v>121</v>
      </c>
      <c r="J104" s="127">
        <v>10</v>
      </c>
      <c r="K104" s="20" t="s">
        <v>250</v>
      </c>
      <c r="L104" s="27">
        <v>20000000</v>
      </c>
      <c r="M104" s="25" t="s">
        <v>122</v>
      </c>
      <c r="N104" s="25" t="s">
        <v>1428</v>
      </c>
      <c r="O104" s="25" t="s">
        <v>789</v>
      </c>
      <c r="P104" s="125">
        <v>0</v>
      </c>
    </row>
    <row r="105" spans="1:16" ht="45" customHeight="1" x14ac:dyDescent="0.25">
      <c r="A105" s="46" t="s">
        <v>39</v>
      </c>
      <c r="B105" s="34" t="s">
        <v>351</v>
      </c>
      <c r="C105" s="20" t="s">
        <v>40</v>
      </c>
      <c r="D105" s="79" t="s">
        <v>252</v>
      </c>
      <c r="E105" s="25" t="s">
        <v>249</v>
      </c>
      <c r="F105" s="26">
        <v>44959</v>
      </c>
      <c r="G105" s="26">
        <v>45290</v>
      </c>
      <c r="H105" s="25">
        <v>100</v>
      </c>
      <c r="I105" s="25" t="s">
        <v>121</v>
      </c>
      <c r="J105" s="127">
        <v>25</v>
      </c>
      <c r="K105" s="20" t="s">
        <v>254</v>
      </c>
      <c r="L105" s="27">
        <v>0</v>
      </c>
      <c r="M105" s="25" t="s">
        <v>122</v>
      </c>
      <c r="N105" s="25" t="s">
        <v>1428</v>
      </c>
      <c r="O105" s="25" t="s">
        <v>790</v>
      </c>
      <c r="P105" s="125">
        <v>0</v>
      </c>
    </row>
    <row r="106" spans="1:16" ht="45" customHeight="1" x14ac:dyDescent="0.25">
      <c r="A106" s="46" t="s">
        <v>39</v>
      </c>
      <c r="B106" s="34" t="s">
        <v>351</v>
      </c>
      <c r="C106" s="20" t="s">
        <v>40</v>
      </c>
      <c r="D106" s="79" t="s">
        <v>253</v>
      </c>
      <c r="E106" s="25" t="s">
        <v>249</v>
      </c>
      <c r="F106" s="26">
        <v>44959</v>
      </c>
      <c r="G106" s="26">
        <v>45290</v>
      </c>
      <c r="H106" s="25">
        <v>100</v>
      </c>
      <c r="I106" s="25" t="s">
        <v>121</v>
      </c>
      <c r="J106" s="127">
        <v>25</v>
      </c>
      <c r="K106" s="20" t="s">
        <v>255</v>
      </c>
      <c r="L106" s="27">
        <v>0</v>
      </c>
      <c r="M106" s="25" t="s">
        <v>122</v>
      </c>
      <c r="N106" s="25" t="s">
        <v>1428</v>
      </c>
      <c r="O106" s="25" t="s">
        <v>790</v>
      </c>
      <c r="P106" s="125">
        <v>0</v>
      </c>
    </row>
    <row r="107" spans="1:16" ht="45" customHeight="1" x14ac:dyDescent="0.25">
      <c r="A107" s="46" t="s">
        <v>39</v>
      </c>
      <c r="B107" s="34" t="s">
        <v>351</v>
      </c>
      <c r="C107" s="34" t="s">
        <v>40</v>
      </c>
      <c r="D107" s="75" t="s">
        <v>291</v>
      </c>
      <c r="E107" s="25" t="s">
        <v>293</v>
      </c>
      <c r="F107" s="26">
        <v>44959</v>
      </c>
      <c r="G107" s="26">
        <v>45290</v>
      </c>
      <c r="H107" s="25">
        <v>100</v>
      </c>
      <c r="I107" s="25" t="s">
        <v>121</v>
      </c>
      <c r="J107" s="127">
        <v>15</v>
      </c>
      <c r="K107" s="25" t="s">
        <v>148</v>
      </c>
      <c r="L107" s="27">
        <v>250000000</v>
      </c>
      <c r="M107" s="25" t="s">
        <v>122</v>
      </c>
      <c r="N107" s="25" t="s">
        <v>1428</v>
      </c>
      <c r="O107" s="25" t="s">
        <v>907</v>
      </c>
      <c r="P107" s="125">
        <v>0</v>
      </c>
    </row>
    <row r="108" spans="1:16" ht="45" customHeight="1" x14ac:dyDescent="0.25">
      <c r="A108" s="46" t="s">
        <v>39</v>
      </c>
      <c r="B108" s="34" t="s">
        <v>351</v>
      </c>
      <c r="C108" s="34" t="s">
        <v>40</v>
      </c>
      <c r="D108" s="75" t="s">
        <v>292</v>
      </c>
      <c r="E108" s="25" t="s">
        <v>293</v>
      </c>
      <c r="F108" s="26">
        <v>44959</v>
      </c>
      <c r="G108" s="26">
        <v>45290</v>
      </c>
      <c r="H108" s="25">
        <v>100</v>
      </c>
      <c r="I108" s="25" t="s">
        <v>121</v>
      </c>
      <c r="J108" s="127">
        <v>0</v>
      </c>
      <c r="K108" s="25" t="s">
        <v>148</v>
      </c>
      <c r="L108" s="27">
        <v>644000000</v>
      </c>
      <c r="M108" s="25" t="s">
        <v>122</v>
      </c>
      <c r="N108" s="25" t="s">
        <v>1428</v>
      </c>
      <c r="O108" s="25" t="s">
        <v>908</v>
      </c>
      <c r="P108" s="125">
        <v>0</v>
      </c>
    </row>
    <row r="109" spans="1:16" ht="54" customHeight="1" x14ac:dyDescent="0.25">
      <c r="A109" s="46" t="s">
        <v>39</v>
      </c>
      <c r="B109" s="34" t="s">
        <v>351</v>
      </c>
      <c r="C109" s="34" t="s">
        <v>40</v>
      </c>
      <c r="D109" s="75" t="s">
        <v>415</v>
      </c>
      <c r="E109" s="25" t="s">
        <v>105</v>
      </c>
      <c r="F109" s="26">
        <v>44959</v>
      </c>
      <c r="G109" s="26">
        <v>45290</v>
      </c>
      <c r="H109" s="25">
        <v>100</v>
      </c>
      <c r="I109" s="25" t="s">
        <v>121</v>
      </c>
      <c r="J109" s="127">
        <v>15</v>
      </c>
      <c r="K109" s="36" t="s">
        <v>417</v>
      </c>
      <c r="L109" s="27">
        <v>90000000</v>
      </c>
      <c r="M109" s="25" t="s">
        <v>122</v>
      </c>
      <c r="N109" s="25" t="s">
        <v>1428</v>
      </c>
      <c r="O109" s="25" t="s">
        <v>867</v>
      </c>
      <c r="P109" s="125">
        <v>0</v>
      </c>
    </row>
    <row r="110" spans="1:16" ht="60" customHeight="1" x14ac:dyDescent="0.25">
      <c r="A110" s="46" t="s">
        <v>39</v>
      </c>
      <c r="B110" s="34" t="s">
        <v>351</v>
      </c>
      <c r="C110" s="34" t="s">
        <v>40</v>
      </c>
      <c r="D110" s="75" t="s">
        <v>868</v>
      </c>
      <c r="E110" s="25" t="s">
        <v>105</v>
      </c>
      <c r="F110" s="26">
        <v>44959</v>
      </c>
      <c r="G110" s="26">
        <v>45290</v>
      </c>
      <c r="H110" s="25">
        <v>100</v>
      </c>
      <c r="I110" s="25" t="s">
        <v>121</v>
      </c>
      <c r="J110" s="127">
        <v>15</v>
      </c>
      <c r="K110" s="35" t="s">
        <v>419</v>
      </c>
      <c r="L110" s="27">
        <v>70000000</v>
      </c>
      <c r="M110" s="25" t="s">
        <v>122</v>
      </c>
      <c r="N110" s="25" t="s">
        <v>1428</v>
      </c>
      <c r="O110" s="25" t="s">
        <v>867</v>
      </c>
      <c r="P110" s="125">
        <v>0</v>
      </c>
    </row>
    <row r="111" spans="1:16" ht="64.5" customHeight="1" x14ac:dyDescent="0.25">
      <c r="A111" s="46" t="s">
        <v>39</v>
      </c>
      <c r="B111" s="34" t="s">
        <v>351</v>
      </c>
      <c r="C111" s="34" t="s">
        <v>40</v>
      </c>
      <c r="D111" s="75" t="s">
        <v>869</v>
      </c>
      <c r="E111" s="25" t="s">
        <v>105</v>
      </c>
      <c r="F111" s="26">
        <v>44959</v>
      </c>
      <c r="G111" s="26">
        <v>45290</v>
      </c>
      <c r="H111" s="25">
        <v>100</v>
      </c>
      <c r="I111" s="25" t="s">
        <v>121</v>
      </c>
      <c r="J111" s="127">
        <v>15</v>
      </c>
      <c r="K111" s="36" t="s">
        <v>417</v>
      </c>
      <c r="L111" s="27">
        <v>77000000</v>
      </c>
      <c r="M111" s="25" t="s">
        <v>122</v>
      </c>
      <c r="N111" s="25" t="s">
        <v>1428</v>
      </c>
      <c r="O111" s="25" t="s">
        <v>867</v>
      </c>
      <c r="P111" s="125">
        <v>0</v>
      </c>
    </row>
    <row r="112" spans="1:16" ht="45" customHeight="1" x14ac:dyDescent="0.25">
      <c r="A112" s="46" t="s">
        <v>39</v>
      </c>
      <c r="B112" s="34" t="s">
        <v>351</v>
      </c>
      <c r="C112" s="34" t="s">
        <v>40</v>
      </c>
      <c r="D112" s="75" t="s">
        <v>870</v>
      </c>
      <c r="E112" s="25" t="s">
        <v>105</v>
      </c>
      <c r="F112" s="26">
        <v>44959</v>
      </c>
      <c r="G112" s="26">
        <v>45290</v>
      </c>
      <c r="H112" s="25">
        <v>100</v>
      </c>
      <c r="I112" s="25" t="s">
        <v>121</v>
      </c>
      <c r="J112" s="127">
        <v>20</v>
      </c>
      <c r="K112" s="36" t="s">
        <v>417</v>
      </c>
      <c r="L112" s="27">
        <v>519000000</v>
      </c>
      <c r="M112" s="25" t="s">
        <v>122</v>
      </c>
      <c r="N112" s="25" t="s">
        <v>1428</v>
      </c>
      <c r="O112" s="25" t="s">
        <v>871</v>
      </c>
      <c r="P112" s="125">
        <v>0</v>
      </c>
    </row>
    <row r="113" spans="1:17" ht="45" customHeight="1" x14ac:dyDescent="0.25">
      <c r="A113" s="46" t="s">
        <v>39</v>
      </c>
      <c r="B113" s="34" t="s">
        <v>351</v>
      </c>
      <c r="C113" s="34" t="s">
        <v>40</v>
      </c>
      <c r="D113" s="82" t="s">
        <v>420</v>
      </c>
      <c r="E113" s="25" t="s">
        <v>105</v>
      </c>
      <c r="F113" s="26">
        <v>44959</v>
      </c>
      <c r="G113" s="26">
        <v>45290</v>
      </c>
      <c r="H113" s="25">
        <v>100</v>
      </c>
      <c r="I113" s="25" t="s">
        <v>121</v>
      </c>
      <c r="J113" s="127">
        <v>0</v>
      </c>
      <c r="K113" s="55" t="s">
        <v>424</v>
      </c>
      <c r="L113" s="27">
        <v>4850000</v>
      </c>
      <c r="M113" s="25" t="s">
        <v>122</v>
      </c>
      <c r="N113" s="25" t="s">
        <v>124</v>
      </c>
      <c r="O113" s="25" t="s">
        <v>872</v>
      </c>
      <c r="P113" s="125">
        <v>0</v>
      </c>
      <c r="Q113" s="2" t="s">
        <v>1410</v>
      </c>
    </row>
    <row r="114" spans="1:17" ht="45" customHeight="1" x14ac:dyDescent="0.25">
      <c r="A114" s="46" t="s">
        <v>39</v>
      </c>
      <c r="B114" s="34" t="s">
        <v>351</v>
      </c>
      <c r="C114" s="34" t="s">
        <v>40</v>
      </c>
      <c r="D114" s="82" t="s">
        <v>421</v>
      </c>
      <c r="E114" s="25" t="s">
        <v>105</v>
      </c>
      <c r="F114" s="26">
        <v>44959</v>
      </c>
      <c r="G114" s="26">
        <v>45290</v>
      </c>
      <c r="H114" s="25">
        <v>100</v>
      </c>
      <c r="I114" s="25" t="s">
        <v>121</v>
      </c>
      <c r="J114" s="127">
        <v>0</v>
      </c>
      <c r="K114" s="55" t="s">
        <v>424</v>
      </c>
      <c r="L114" s="27">
        <v>230000000</v>
      </c>
      <c r="M114" s="25" t="s">
        <v>122</v>
      </c>
      <c r="N114" s="25" t="s">
        <v>124</v>
      </c>
      <c r="O114" s="25" t="s">
        <v>872</v>
      </c>
      <c r="P114" s="125">
        <v>0</v>
      </c>
      <c r="Q114" s="2" t="s">
        <v>1410</v>
      </c>
    </row>
    <row r="115" spans="1:17" ht="45" customHeight="1" x14ac:dyDescent="0.25">
      <c r="A115" s="46" t="s">
        <v>39</v>
      </c>
      <c r="B115" s="34" t="s">
        <v>351</v>
      </c>
      <c r="C115" s="34" t="s">
        <v>40</v>
      </c>
      <c r="D115" s="82" t="s">
        <v>422</v>
      </c>
      <c r="E115" s="25" t="s">
        <v>105</v>
      </c>
      <c r="F115" s="26">
        <v>44959</v>
      </c>
      <c r="G115" s="26">
        <v>45290</v>
      </c>
      <c r="H115" s="25">
        <v>100</v>
      </c>
      <c r="I115" s="25" t="s">
        <v>121</v>
      </c>
      <c r="J115" s="127">
        <v>0</v>
      </c>
      <c r="K115" s="55" t="s">
        <v>424</v>
      </c>
      <c r="L115" s="27">
        <v>37000000</v>
      </c>
      <c r="M115" s="25" t="s">
        <v>122</v>
      </c>
      <c r="N115" s="25" t="s">
        <v>124</v>
      </c>
      <c r="O115" s="25" t="s">
        <v>872</v>
      </c>
      <c r="P115" s="125">
        <v>0</v>
      </c>
      <c r="Q115" s="2" t="s">
        <v>1410</v>
      </c>
    </row>
    <row r="116" spans="1:17" ht="45" customHeight="1" x14ac:dyDescent="0.25">
      <c r="A116" s="46" t="s">
        <v>39</v>
      </c>
      <c r="B116" s="34" t="s">
        <v>351</v>
      </c>
      <c r="C116" s="34" t="s">
        <v>40</v>
      </c>
      <c r="D116" s="82" t="s">
        <v>423</v>
      </c>
      <c r="E116" s="25" t="s">
        <v>105</v>
      </c>
      <c r="F116" s="26">
        <v>44959</v>
      </c>
      <c r="G116" s="26">
        <v>45290</v>
      </c>
      <c r="H116" s="25">
        <v>100</v>
      </c>
      <c r="I116" s="25" t="s">
        <v>121</v>
      </c>
      <c r="J116" s="127">
        <v>0</v>
      </c>
      <c r="K116" s="55" t="s">
        <v>424</v>
      </c>
      <c r="L116" s="27">
        <v>25000000</v>
      </c>
      <c r="M116" s="25" t="s">
        <v>122</v>
      </c>
      <c r="N116" s="25" t="s">
        <v>124</v>
      </c>
      <c r="O116" s="25" t="s">
        <v>872</v>
      </c>
      <c r="P116" s="125">
        <v>0</v>
      </c>
      <c r="Q116" s="2" t="s">
        <v>1410</v>
      </c>
    </row>
    <row r="117" spans="1:17" ht="45" customHeight="1" x14ac:dyDescent="0.25">
      <c r="A117" s="46" t="s">
        <v>39</v>
      </c>
      <c r="B117" s="34" t="s">
        <v>351</v>
      </c>
      <c r="C117" s="34" t="s">
        <v>40</v>
      </c>
      <c r="D117" s="75" t="s">
        <v>425</v>
      </c>
      <c r="E117" s="25" t="s">
        <v>105</v>
      </c>
      <c r="F117" s="26">
        <v>44959</v>
      </c>
      <c r="G117" s="26">
        <v>45290</v>
      </c>
      <c r="H117" s="25">
        <v>100</v>
      </c>
      <c r="I117" s="25" t="s">
        <v>121</v>
      </c>
      <c r="J117" s="127">
        <v>30</v>
      </c>
      <c r="K117" s="36" t="s">
        <v>417</v>
      </c>
      <c r="L117" s="27">
        <v>985806000</v>
      </c>
      <c r="M117" s="25" t="s">
        <v>122</v>
      </c>
      <c r="N117" s="25" t="s">
        <v>1428</v>
      </c>
      <c r="O117" s="25" t="s">
        <v>873</v>
      </c>
      <c r="P117" s="125">
        <v>0</v>
      </c>
    </row>
    <row r="118" spans="1:17" ht="45" customHeight="1" x14ac:dyDescent="0.25">
      <c r="A118" s="46" t="s">
        <v>39</v>
      </c>
      <c r="B118" s="34" t="s">
        <v>351</v>
      </c>
      <c r="C118" s="34" t="s">
        <v>40</v>
      </c>
      <c r="D118" s="75" t="s">
        <v>426</v>
      </c>
      <c r="E118" s="25" t="s">
        <v>105</v>
      </c>
      <c r="F118" s="26">
        <v>44959</v>
      </c>
      <c r="G118" s="26">
        <v>45290</v>
      </c>
      <c r="H118" s="25">
        <v>100</v>
      </c>
      <c r="I118" s="25" t="s">
        <v>121</v>
      </c>
      <c r="J118" s="127">
        <v>30</v>
      </c>
      <c r="K118" s="36" t="s">
        <v>417</v>
      </c>
      <c r="L118" s="27">
        <v>145000000</v>
      </c>
      <c r="M118" s="25" t="s">
        <v>122</v>
      </c>
      <c r="N118" s="25" t="s">
        <v>1428</v>
      </c>
      <c r="O118" s="25" t="s">
        <v>874</v>
      </c>
      <c r="P118" s="125">
        <v>0</v>
      </c>
    </row>
    <row r="119" spans="1:17" ht="45" customHeight="1" x14ac:dyDescent="0.25">
      <c r="A119" s="46" t="s">
        <v>39</v>
      </c>
      <c r="B119" s="34" t="s">
        <v>351</v>
      </c>
      <c r="C119" s="34" t="s">
        <v>40</v>
      </c>
      <c r="D119" s="75" t="s">
        <v>427</v>
      </c>
      <c r="E119" s="25" t="s">
        <v>105</v>
      </c>
      <c r="F119" s="26">
        <v>44959</v>
      </c>
      <c r="G119" s="26">
        <v>45290</v>
      </c>
      <c r="H119" s="25">
        <v>100</v>
      </c>
      <c r="I119" s="25" t="s">
        <v>121</v>
      </c>
      <c r="J119" s="127">
        <v>30</v>
      </c>
      <c r="K119" s="36" t="s">
        <v>417</v>
      </c>
      <c r="L119" s="27">
        <v>1071006299</v>
      </c>
      <c r="M119" s="25" t="s">
        <v>122</v>
      </c>
      <c r="N119" s="25" t="s">
        <v>1428</v>
      </c>
      <c r="O119" s="25" t="s">
        <v>875</v>
      </c>
      <c r="P119" s="125">
        <v>0</v>
      </c>
    </row>
    <row r="120" spans="1:17" ht="45" customHeight="1" x14ac:dyDescent="0.25">
      <c r="A120" s="46" t="s">
        <v>39</v>
      </c>
      <c r="B120" s="34" t="s">
        <v>351</v>
      </c>
      <c r="C120" s="34" t="s">
        <v>40</v>
      </c>
      <c r="D120" s="75" t="s">
        <v>428</v>
      </c>
      <c r="E120" s="25" t="s">
        <v>105</v>
      </c>
      <c r="F120" s="26">
        <v>44959</v>
      </c>
      <c r="G120" s="26">
        <v>45290</v>
      </c>
      <c r="H120" s="25">
        <v>100</v>
      </c>
      <c r="I120" s="25" t="s">
        <v>121</v>
      </c>
      <c r="J120" s="127">
        <v>40</v>
      </c>
      <c r="K120" s="36" t="s">
        <v>417</v>
      </c>
      <c r="L120" s="27">
        <v>86740000</v>
      </c>
      <c r="M120" s="25" t="s">
        <v>122</v>
      </c>
      <c r="N120" s="25" t="s">
        <v>1428</v>
      </c>
      <c r="O120" s="25" t="s">
        <v>876</v>
      </c>
      <c r="P120" s="125">
        <v>0</v>
      </c>
    </row>
    <row r="121" spans="1:17" ht="45" customHeight="1" x14ac:dyDescent="0.25">
      <c r="A121" s="46" t="s">
        <v>39</v>
      </c>
      <c r="B121" s="34" t="s">
        <v>351</v>
      </c>
      <c r="C121" s="34" t="s">
        <v>40</v>
      </c>
      <c r="D121" s="75" t="s">
        <v>429</v>
      </c>
      <c r="E121" s="25" t="s">
        <v>105</v>
      </c>
      <c r="F121" s="26">
        <v>44959</v>
      </c>
      <c r="G121" s="26">
        <v>45290</v>
      </c>
      <c r="H121" s="25">
        <v>100</v>
      </c>
      <c r="I121" s="25" t="s">
        <v>121</v>
      </c>
      <c r="J121" s="127">
        <v>30</v>
      </c>
      <c r="K121" s="36" t="s">
        <v>417</v>
      </c>
      <c r="L121" s="27">
        <v>25200000</v>
      </c>
      <c r="M121" s="25" t="s">
        <v>122</v>
      </c>
      <c r="N121" s="25" t="s">
        <v>1428</v>
      </c>
      <c r="O121" s="25" t="s">
        <v>877</v>
      </c>
      <c r="P121" s="125">
        <v>0</v>
      </c>
    </row>
    <row r="122" spans="1:17" ht="45" customHeight="1" x14ac:dyDescent="0.25">
      <c r="A122" s="46" t="s">
        <v>39</v>
      </c>
      <c r="B122" s="34" t="s">
        <v>351</v>
      </c>
      <c r="C122" s="34" t="s">
        <v>40</v>
      </c>
      <c r="D122" s="75" t="s">
        <v>431</v>
      </c>
      <c r="E122" s="25" t="s">
        <v>105</v>
      </c>
      <c r="F122" s="26">
        <v>44959</v>
      </c>
      <c r="G122" s="26">
        <v>45290</v>
      </c>
      <c r="H122" s="25">
        <v>100</v>
      </c>
      <c r="I122" s="25" t="s">
        <v>121</v>
      </c>
      <c r="J122" s="127">
        <v>5</v>
      </c>
      <c r="K122" s="55" t="s">
        <v>416</v>
      </c>
      <c r="L122" s="27">
        <v>3735400</v>
      </c>
      <c r="M122" s="25" t="s">
        <v>122</v>
      </c>
      <c r="N122" s="25" t="s">
        <v>1428</v>
      </c>
      <c r="O122" s="25" t="s">
        <v>878</v>
      </c>
      <c r="P122" s="125">
        <v>0</v>
      </c>
    </row>
    <row r="123" spans="1:17" ht="45" customHeight="1" x14ac:dyDescent="0.25">
      <c r="A123" s="46" t="s">
        <v>39</v>
      </c>
      <c r="B123" s="34" t="s">
        <v>351</v>
      </c>
      <c r="C123" s="34" t="s">
        <v>40</v>
      </c>
      <c r="D123" s="75" t="s">
        <v>430</v>
      </c>
      <c r="E123" s="25" t="s">
        <v>105</v>
      </c>
      <c r="F123" s="26">
        <v>44959</v>
      </c>
      <c r="G123" s="26">
        <v>45290</v>
      </c>
      <c r="H123" s="25">
        <v>100</v>
      </c>
      <c r="I123" s="25" t="s">
        <v>121</v>
      </c>
      <c r="J123" s="127">
        <v>30</v>
      </c>
      <c r="K123" s="25" t="s">
        <v>424</v>
      </c>
      <c r="L123" s="27">
        <v>89382000</v>
      </c>
      <c r="M123" s="25" t="s">
        <v>122</v>
      </c>
      <c r="N123" s="25" t="s">
        <v>1428</v>
      </c>
      <c r="O123" s="25" t="s">
        <v>879</v>
      </c>
      <c r="P123" s="125">
        <v>0</v>
      </c>
    </row>
    <row r="124" spans="1:17" ht="45" customHeight="1" x14ac:dyDescent="0.25">
      <c r="A124" s="46" t="s">
        <v>39</v>
      </c>
      <c r="B124" s="34" t="s">
        <v>351</v>
      </c>
      <c r="C124" s="34" t="s">
        <v>40</v>
      </c>
      <c r="D124" s="83" t="s">
        <v>432</v>
      </c>
      <c r="E124" s="25" t="s">
        <v>105</v>
      </c>
      <c r="F124" s="26">
        <v>44959</v>
      </c>
      <c r="G124" s="26">
        <v>45290</v>
      </c>
      <c r="H124" s="25">
        <v>100</v>
      </c>
      <c r="I124" s="25" t="s">
        <v>121</v>
      </c>
      <c r="J124" s="127">
        <v>30</v>
      </c>
      <c r="K124" s="55" t="s">
        <v>424</v>
      </c>
      <c r="L124" s="27">
        <v>268396800</v>
      </c>
      <c r="M124" s="25" t="s">
        <v>122</v>
      </c>
      <c r="N124" s="25" t="s">
        <v>1428</v>
      </c>
      <c r="O124" s="25" t="s">
        <v>880</v>
      </c>
      <c r="P124" s="125">
        <v>0</v>
      </c>
    </row>
    <row r="125" spans="1:17" ht="45" customHeight="1" x14ac:dyDescent="0.25">
      <c r="A125" s="46" t="s">
        <v>39</v>
      </c>
      <c r="B125" s="34" t="s">
        <v>351</v>
      </c>
      <c r="C125" s="34" t="s">
        <v>40</v>
      </c>
      <c r="D125" s="82" t="s">
        <v>433</v>
      </c>
      <c r="E125" s="25" t="s">
        <v>105</v>
      </c>
      <c r="F125" s="26">
        <v>44959</v>
      </c>
      <c r="G125" s="26">
        <v>45290</v>
      </c>
      <c r="H125" s="25">
        <v>100</v>
      </c>
      <c r="I125" s="25" t="s">
        <v>121</v>
      </c>
      <c r="J125" s="127">
        <v>15</v>
      </c>
      <c r="K125" s="55" t="s">
        <v>436</v>
      </c>
      <c r="L125" s="27">
        <v>132480750</v>
      </c>
      <c r="M125" s="25" t="s">
        <v>122</v>
      </c>
      <c r="N125" s="25" t="s">
        <v>1428</v>
      </c>
      <c r="O125" s="25" t="s">
        <v>867</v>
      </c>
      <c r="P125" s="125">
        <v>0</v>
      </c>
    </row>
    <row r="126" spans="1:17" ht="45" customHeight="1" x14ac:dyDescent="0.25">
      <c r="A126" s="46" t="s">
        <v>39</v>
      </c>
      <c r="B126" s="34" t="s">
        <v>351</v>
      </c>
      <c r="C126" s="34" t="s">
        <v>40</v>
      </c>
      <c r="D126" s="82" t="s">
        <v>434</v>
      </c>
      <c r="E126" s="25" t="s">
        <v>105</v>
      </c>
      <c r="F126" s="26">
        <v>44959</v>
      </c>
      <c r="G126" s="26">
        <v>45290</v>
      </c>
      <c r="H126" s="25">
        <v>100</v>
      </c>
      <c r="I126" s="25" t="s">
        <v>121</v>
      </c>
      <c r="J126" s="127">
        <v>0</v>
      </c>
      <c r="K126" s="55" t="s">
        <v>424</v>
      </c>
      <c r="L126" s="27">
        <v>403188660</v>
      </c>
      <c r="M126" s="25" t="s">
        <v>122</v>
      </c>
      <c r="N126" s="25" t="s">
        <v>1428</v>
      </c>
      <c r="O126" s="25" t="s">
        <v>881</v>
      </c>
      <c r="P126" s="125">
        <v>0</v>
      </c>
    </row>
    <row r="127" spans="1:17" ht="45" customHeight="1" x14ac:dyDescent="0.25">
      <c r="A127" s="46" t="s">
        <v>39</v>
      </c>
      <c r="B127" s="34" t="s">
        <v>351</v>
      </c>
      <c r="C127" s="34" t="s">
        <v>40</v>
      </c>
      <c r="D127" s="82" t="s">
        <v>435</v>
      </c>
      <c r="E127" s="25" t="s">
        <v>105</v>
      </c>
      <c r="F127" s="26">
        <v>44959</v>
      </c>
      <c r="G127" s="26">
        <v>45290</v>
      </c>
      <c r="H127" s="25">
        <v>100</v>
      </c>
      <c r="I127" s="25" t="s">
        <v>121</v>
      </c>
      <c r="J127" s="127">
        <v>10</v>
      </c>
      <c r="K127" s="55" t="s">
        <v>424</v>
      </c>
      <c r="L127" s="27">
        <v>750000000</v>
      </c>
      <c r="M127" s="25" t="s">
        <v>122</v>
      </c>
      <c r="N127" s="25" t="s">
        <v>1428</v>
      </c>
      <c r="O127" s="25" t="s">
        <v>867</v>
      </c>
      <c r="P127" s="125">
        <v>0</v>
      </c>
    </row>
    <row r="128" spans="1:17" ht="45" customHeight="1" x14ac:dyDescent="0.25">
      <c r="A128" s="46" t="s">
        <v>39</v>
      </c>
      <c r="B128" s="34" t="s">
        <v>351</v>
      </c>
      <c r="C128" s="34" t="s">
        <v>40</v>
      </c>
      <c r="D128" s="75" t="s">
        <v>437</v>
      </c>
      <c r="E128" s="25" t="s">
        <v>105</v>
      </c>
      <c r="F128" s="26">
        <v>44959</v>
      </c>
      <c r="G128" s="26">
        <v>45290</v>
      </c>
      <c r="H128" s="25">
        <v>100</v>
      </c>
      <c r="I128" s="25" t="s">
        <v>121</v>
      </c>
      <c r="J128" s="127">
        <v>30</v>
      </c>
      <c r="K128" s="36" t="s">
        <v>417</v>
      </c>
      <c r="L128" s="27">
        <v>650000000</v>
      </c>
      <c r="M128" s="25" t="s">
        <v>122</v>
      </c>
      <c r="N128" s="25" t="s">
        <v>1428</v>
      </c>
      <c r="O128" s="25" t="s">
        <v>882</v>
      </c>
      <c r="P128" s="125">
        <v>0</v>
      </c>
    </row>
    <row r="129" spans="1:17" ht="45" customHeight="1" x14ac:dyDescent="0.25">
      <c r="A129" s="46" t="s">
        <v>39</v>
      </c>
      <c r="B129" s="34" t="s">
        <v>351</v>
      </c>
      <c r="C129" s="34" t="s">
        <v>40</v>
      </c>
      <c r="D129" s="75" t="s">
        <v>438</v>
      </c>
      <c r="E129" s="25" t="s">
        <v>105</v>
      </c>
      <c r="F129" s="26">
        <v>44959</v>
      </c>
      <c r="G129" s="26">
        <v>45290</v>
      </c>
      <c r="H129" s="25">
        <v>100</v>
      </c>
      <c r="I129" s="25" t="s">
        <v>121</v>
      </c>
      <c r="J129" s="127">
        <v>35</v>
      </c>
      <c r="K129" s="35" t="s">
        <v>416</v>
      </c>
      <c r="L129" s="27">
        <v>88760028</v>
      </c>
      <c r="M129" s="25" t="s">
        <v>122</v>
      </c>
      <c r="N129" s="25" t="s">
        <v>1428</v>
      </c>
      <c r="O129" s="25" t="s">
        <v>883</v>
      </c>
      <c r="P129" s="125">
        <v>0</v>
      </c>
    </row>
    <row r="130" spans="1:17" ht="45" customHeight="1" x14ac:dyDescent="0.25">
      <c r="A130" s="46" t="s">
        <v>39</v>
      </c>
      <c r="B130" s="34" t="s">
        <v>351</v>
      </c>
      <c r="C130" s="34" t="s">
        <v>40</v>
      </c>
      <c r="D130" s="75" t="s">
        <v>439</v>
      </c>
      <c r="E130" s="25" t="s">
        <v>105</v>
      </c>
      <c r="F130" s="26">
        <v>44959</v>
      </c>
      <c r="G130" s="26">
        <v>45290</v>
      </c>
      <c r="H130" s="25">
        <v>100</v>
      </c>
      <c r="I130" s="25" t="s">
        <v>121</v>
      </c>
      <c r="J130" s="127">
        <v>35</v>
      </c>
      <c r="K130" s="36" t="s">
        <v>417</v>
      </c>
      <c r="L130" s="27">
        <v>805000000</v>
      </c>
      <c r="M130" s="25" t="s">
        <v>122</v>
      </c>
      <c r="N130" s="25" t="s">
        <v>1428</v>
      </c>
      <c r="O130" s="25" t="s">
        <v>884</v>
      </c>
      <c r="P130" s="125">
        <v>0</v>
      </c>
    </row>
    <row r="131" spans="1:17" ht="45" customHeight="1" x14ac:dyDescent="0.25">
      <c r="A131" s="46" t="s">
        <v>39</v>
      </c>
      <c r="B131" s="34" t="s">
        <v>351</v>
      </c>
      <c r="C131" s="34" t="s">
        <v>40</v>
      </c>
      <c r="D131" s="83" t="s">
        <v>440</v>
      </c>
      <c r="E131" s="25" t="s">
        <v>105</v>
      </c>
      <c r="F131" s="26">
        <v>44959</v>
      </c>
      <c r="G131" s="26">
        <v>45290</v>
      </c>
      <c r="H131" s="25">
        <v>100</v>
      </c>
      <c r="I131" s="25" t="s">
        <v>121</v>
      </c>
      <c r="J131" s="127">
        <v>10</v>
      </c>
      <c r="K131" s="55" t="s">
        <v>424</v>
      </c>
      <c r="L131" s="27">
        <v>400000000</v>
      </c>
      <c r="M131" s="25" t="s">
        <v>122</v>
      </c>
      <c r="N131" s="25" t="s">
        <v>1428</v>
      </c>
      <c r="O131" s="25" t="s">
        <v>886</v>
      </c>
      <c r="P131" s="125">
        <v>0</v>
      </c>
    </row>
    <row r="132" spans="1:17" ht="45" customHeight="1" x14ac:dyDescent="0.25">
      <c r="A132" s="46" t="s">
        <v>39</v>
      </c>
      <c r="B132" s="34" t="s">
        <v>351</v>
      </c>
      <c r="C132" s="34" t="s">
        <v>40</v>
      </c>
      <c r="D132" s="83" t="s">
        <v>441</v>
      </c>
      <c r="E132" s="25" t="s">
        <v>105</v>
      </c>
      <c r="F132" s="26">
        <v>44959</v>
      </c>
      <c r="G132" s="26">
        <v>45290</v>
      </c>
      <c r="H132" s="25">
        <v>100</v>
      </c>
      <c r="I132" s="25" t="s">
        <v>121</v>
      </c>
      <c r="J132" s="127">
        <v>10</v>
      </c>
      <c r="K132" s="55" t="s">
        <v>424</v>
      </c>
      <c r="L132" s="27">
        <v>70000000</v>
      </c>
      <c r="M132" s="25" t="s">
        <v>122</v>
      </c>
      <c r="N132" s="25" t="s">
        <v>1428</v>
      </c>
      <c r="O132" s="25" t="s">
        <v>885</v>
      </c>
      <c r="P132" s="125">
        <v>0</v>
      </c>
    </row>
    <row r="133" spans="1:17" ht="45" customHeight="1" x14ac:dyDescent="0.25">
      <c r="A133" s="46" t="s">
        <v>39</v>
      </c>
      <c r="B133" s="34" t="s">
        <v>351</v>
      </c>
      <c r="C133" s="34" t="s">
        <v>40</v>
      </c>
      <c r="D133" s="75" t="s">
        <v>741</v>
      </c>
      <c r="E133" s="25" t="s">
        <v>442</v>
      </c>
      <c r="F133" s="26">
        <v>44959</v>
      </c>
      <c r="G133" s="26">
        <v>45290</v>
      </c>
      <c r="H133" s="25">
        <v>100</v>
      </c>
      <c r="I133" s="25" t="s">
        <v>121</v>
      </c>
      <c r="J133" s="127">
        <v>25</v>
      </c>
      <c r="K133" s="25" t="s">
        <v>450</v>
      </c>
      <c r="L133" s="27">
        <v>143191125</v>
      </c>
      <c r="M133" s="25" t="s">
        <v>122</v>
      </c>
      <c r="N133" s="25" t="s">
        <v>1428</v>
      </c>
      <c r="O133" s="25" t="s">
        <v>743</v>
      </c>
      <c r="P133" s="125">
        <v>0</v>
      </c>
    </row>
    <row r="134" spans="1:17" ht="45" customHeight="1" x14ac:dyDescent="0.25">
      <c r="A134" s="46" t="s">
        <v>39</v>
      </c>
      <c r="B134" s="34" t="s">
        <v>351</v>
      </c>
      <c r="C134" s="34" t="s">
        <v>40</v>
      </c>
      <c r="D134" s="83" t="s">
        <v>742</v>
      </c>
      <c r="E134" s="25" t="s">
        <v>442</v>
      </c>
      <c r="F134" s="26">
        <v>44959</v>
      </c>
      <c r="G134" s="26">
        <v>45290</v>
      </c>
      <c r="H134" s="25">
        <v>100</v>
      </c>
      <c r="I134" s="25" t="s">
        <v>121</v>
      </c>
      <c r="J134" s="127">
        <v>0</v>
      </c>
      <c r="K134" s="25" t="s">
        <v>450</v>
      </c>
      <c r="L134" s="27">
        <v>16000000</v>
      </c>
      <c r="M134" s="25" t="s">
        <v>122</v>
      </c>
      <c r="N134" s="25" t="s">
        <v>124</v>
      </c>
      <c r="O134" s="25" t="s">
        <v>744</v>
      </c>
      <c r="P134" s="125">
        <v>0</v>
      </c>
      <c r="Q134" s="2" t="s">
        <v>1410</v>
      </c>
    </row>
    <row r="135" spans="1:17" ht="45" customHeight="1" x14ac:dyDescent="0.25">
      <c r="A135" s="46" t="s">
        <v>39</v>
      </c>
      <c r="B135" s="34" t="s">
        <v>351</v>
      </c>
      <c r="C135" s="34" t="s">
        <v>40</v>
      </c>
      <c r="D135" s="83" t="s">
        <v>443</v>
      </c>
      <c r="E135" s="25" t="s">
        <v>442</v>
      </c>
      <c r="F135" s="26">
        <v>44959</v>
      </c>
      <c r="G135" s="26">
        <v>45290</v>
      </c>
      <c r="H135" s="25">
        <v>100</v>
      </c>
      <c r="I135" s="25" t="s">
        <v>121</v>
      </c>
      <c r="J135" s="127">
        <v>0</v>
      </c>
      <c r="K135" s="25" t="s">
        <v>450</v>
      </c>
      <c r="L135" s="27">
        <v>20000000</v>
      </c>
      <c r="M135" s="25" t="s">
        <v>122</v>
      </c>
      <c r="N135" s="25" t="s">
        <v>124</v>
      </c>
      <c r="O135" s="25" t="s">
        <v>744</v>
      </c>
      <c r="P135" s="125">
        <v>0</v>
      </c>
      <c r="Q135" s="2" t="s">
        <v>1410</v>
      </c>
    </row>
    <row r="136" spans="1:17" ht="45" customHeight="1" x14ac:dyDescent="0.25">
      <c r="A136" s="46" t="s">
        <v>39</v>
      </c>
      <c r="B136" s="34" t="s">
        <v>351</v>
      </c>
      <c r="C136" s="34" t="s">
        <v>40</v>
      </c>
      <c r="D136" s="83" t="s">
        <v>444</v>
      </c>
      <c r="E136" s="25" t="s">
        <v>442</v>
      </c>
      <c r="F136" s="26">
        <v>44959</v>
      </c>
      <c r="G136" s="26">
        <v>45290</v>
      </c>
      <c r="H136" s="25">
        <v>100</v>
      </c>
      <c r="I136" s="25" t="s">
        <v>121</v>
      </c>
      <c r="J136" s="127">
        <v>0</v>
      </c>
      <c r="K136" s="25" t="s">
        <v>450</v>
      </c>
      <c r="L136" s="27">
        <v>80000000</v>
      </c>
      <c r="M136" s="25" t="s">
        <v>122</v>
      </c>
      <c r="N136" s="25" t="s">
        <v>124</v>
      </c>
      <c r="O136" s="25" t="s">
        <v>745</v>
      </c>
      <c r="P136" s="125">
        <v>0</v>
      </c>
      <c r="Q136" s="2" t="s">
        <v>1410</v>
      </c>
    </row>
    <row r="137" spans="1:17" ht="45" customHeight="1" x14ac:dyDescent="0.25">
      <c r="A137" s="46" t="s">
        <v>39</v>
      </c>
      <c r="B137" s="34" t="s">
        <v>351</v>
      </c>
      <c r="C137" s="34" t="s">
        <v>40</v>
      </c>
      <c r="D137" s="83" t="s">
        <v>445</v>
      </c>
      <c r="E137" s="25" t="s">
        <v>442</v>
      </c>
      <c r="F137" s="26">
        <v>44959</v>
      </c>
      <c r="G137" s="26">
        <v>45290</v>
      </c>
      <c r="H137" s="25">
        <v>100</v>
      </c>
      <c r="I137" s="25" t="s">
        <v>121</v>
      </c>
      <c r="J137" s="127">
        <v>0</v>
      </c>
      <c r="K137" s="25" t="s">
        <v>450</v>
      </c>
      <c r="L137" s="27">
        <v>18000000</v>
      </c>
      <c r="M137" s="25" t="s">
        <v>122</v>
      </c>
      <c r="N137" s="25" t="s">
        <v>124</v>
      </c>
      <c r="O137" s="25" t="s">
        <v>745</v>
      </c>
      <c r="P137" s="125">
        <v>0</v>
      </c>
      <c r="Q137" s="2" t="s">
        <v>1410</v>
      </c>
    </row>
    <row r="138" spans="1:17" ht="45" customHeight="1" x14ac:dyDescent="0.25">
      <c r="A138" s="46" t="s">
        <v>39</v>
      </c>
      <c r="B138" s="34" t="s">
        <v>351</v>
      </c>
      <c r="C138" s="34" t="s">
        <v>40</v>
      </c>
      <c r="D138" s="83" t="s">
        <v>446</v>
      </c>
      <c r="E138" s="25" t="s">
        <v>442</v>
      </c>
      <c r="F138" s="26">
        <v>44959</v>
      </c>
      <c r="G138" s="26">
        <v>45290</v>
      </c>
      <c r="H138" s="25">
        <v>100</v>
      </c>
      <c r="I138" s="25" t="s">
        <v>121</v>
      </c>
      <c r="J138" s="127">
        <v>0</v>
      </c>
      <c r="K138" s="25" t="s">
        <v>450</v>
      </c>
      <c r="L138" s="27">
        <v>55000000</v>
      </c>
      <c r="M138" s="25" t="s">
        <v>122</v>
      </c>
      <c r="N138" s="25" t="s">
        <v>124</v>
      </c>
      <c r="O138" s="25" t="s">
        <v>745</v>
      </c>
      <c r="P138" s="125">
        <v>0</v>
      </c>
      <c r="Q138" s="2" t="s">
        <v>1410</v>
      </c>
    </row>
    <row r="139" spans="1:17" ht="45" customHeight="1" x14ac:dyDescent="0.25">
      <c r="A139" s="46" t="s">
        <v>39</v>
      </c>
      <c r="B139" s="34" t="s">
        <v>351</v>
      </c>
      <c r="C139" s="34" t="s">
        <v>40</v>
      </c>
      <c r="D139" s="83" t="s">
        <v>447</v>
      </c>
      <c r="E139" s="25" t="s">
        <v>442</v>
      </c>
      <c r="F139" s="26">
        <v>44959</v>
      </c>
      <c r="G139" s="26">
        <v>45290</v>
      </c>
      <c r="H139" s="25">
        <v>100</v>
      </c>
      <c r="I139" s="25" t="s">
        <v>121</v>
      </c>
      <c r="J139" s="127">
        <v>0</v>
      </c>
      <c r="K139" s="25" t="s">
        <v>450</v>
      </c>
      <c r="L139" s="27">
        <v>30000000</v>
      </c>
      <c r="M139" s="25" t="s">
        <v>122</v>
      </c>
      <c r="N139" s="25" t="s">
        <v>124</v>
      </c>
      <c r="O139" s="25" t="s">
        <v>745</v>
      </c>
      <c r="P139" s="125">
        <v>0</v>
      </c>
      <c r="Q139" s="2" t="s">
        <v>1410</v>
      </c>
    </row>
    <row r="140" spans="1:17" ht="45" customHeight="1" x14ac:dyDescent="0.25">
      <c r="A140" s="46" t="s">
        <v>39</v>
      </c>
      <c r="B140" s="34" t="s">
        <v>351</v>
      </c>
      <c r="C140" s="34" t="s">
        <v>40</v>
      </c>
      <c r="D140" s="83" t="s">
        <v>448</v>
      </c>
      <c r="E140" s="25" t="s">
        <v>442</v>
      </c>
      <c r="F140" s="26">
        <v>44959</v>
      </c>
      <c r="G140" s="26">
        <v>45290</v>
      </c>
      <c r="H140" s="25">
        <v>100</v>
      </c>
      <c r="I140" s="25" t="s">
        <v>121</v>
      </c>
      <c r="J140" s="127">
        <v>0</v>
      </c>
      <c r="K140" s="25" t="s">
        <v>450</v>
      </c>
      <c r="L140" s="27">
        <v>130000000</v>
      </c>
      <c r="M140" s="25" t="s">
        <v>122</v>
      </c>
      <c r="N140" s="25" t="s">
        <v>124</v>
      </c>
      <c r="O140" s="25" t="s">
        <v>746</v>
      </c>
      <c r="P140" s="125">
        <v>0</v>
      </c>
      <c r="Q140" s="2" t="s">
        <v>1410</v>
      </c>
    </row>
    <row r="141" spans="1:17" ht="45" customHeight="1" x14ac:dyDescent="0.25">
      <c r="A141" s="46" t="s">
        <v>39</v>
      </c>
      <c r="B141" s="34" t="s">
        <v>351</v>
      </c>
      <c r="C141" s="34" t="s">
        <v>40</v>
      </c>
      <c r="D141" s="83" t="s">
        <v>449</v>
      </c>
      <c r="E141" s="25" t="s">
        <v>442</v>
      </c>
      <c r="F141" s="26">
        <v>44959</v>
      </c>
      <c r="G141" s="26">
        <v>45290</v>
      </c>
      <c r="H141" s="25">
        <v>100</v>
      </c>
      <c r="I141" s="25" t="s">
        <v>121</v>
      </c>
      <c r="J141" s="127">
        <v>0</v>
      </c>
      <c r="K141" s="25" t="s">
        <v>450</v>
      </c>
      <c r="L141" s="27">
        <v>35000000</v>
      </c>
      <c r="M141" s="25" t="s">
        <v>122</v>
      </c>
      <c r="N141" s="25" t="s">
        <v>124</v>
      </c>
      <c r="O141" s="25" t="s">
        <v>747</v>
      </c>
      <c r="P141" s="125">
        <v>0</v>
      </c>
      <c r="Q141" s="2" t="s">
        <v>1410</v>
      </c>
    </row>
    <row r="142" spans="1:17" ht="45" customHeight="1" x14ac:dyDescent="0.25">
      <c r="A142" s="46" t="s">
        <v>39</v>
      </c>
      <c r="B142" s="34" t="s">
        <v>351</v>
      </c>
      <c r="C142" s="34" t="s">
        <v>40</v>
      </c>
      <c r="D142" s="83" t="s">
        <v>530</v>
      </c>
      <c r="E142" s="25" t="s">
        <v>102</v>
      </c>
      <c r="F142" s="26">
        <v>44959</v>
      </c>
      <c r="G142" s="26">
        <v>45290</v>
      </c>
      <c r="H142" s="25">
        <v>100</v>
      </c>
      <c r="I142" s="25" t="s">
        <v>121</v>
      </c>
      <c r="J142" s="127">
        <v>25</v>
      </c>
      <c r="K142" s="25" t="s">
        <v>418</v>
      </c>
      <c r="L142" s="27">
        <v>191400000</v>
      </c>
      <c r="M142" s="25" t="s">
        <v>122</v>
      </c>
      <c r="N142" s="25" t="s">
        <v>1428</v>
      </c>
      <c r="O142" s="25" t="s">
        <v>800</v>
      </c>
      <c r="P142" s="125">
        <v>0</v>
      </c>
    </row>
    <row r="143" spans="1:17" ht="45" customHeight="1" x14ac:dyDescent="0.25">
      <c r="A143" s="46" t="s">
        <v>39</v>
      </c>
      <c r="B143" s="34" t="s">
        <v>351</v>
      </c>
      <c r="C143" s="34" t="s">
        <v>40</v>
      </c>
      <c r="D143" s="80" t="s">
        <v>531</v>
      </c>
      <c r="E143" s="25" t="s">
        <v>102</v>
      </c>
      <c r="F143" s="26">
        <v>44959</v>
      </c>
      <c r="G143" s="26">
        <v>45290</v>
      </c>
      <c r="H143" s="25">
        <v>100</v>
      </c>
      <c r="I143" s="25" t="s">
        <v>121</v>
      </c>
      <c r="J143" s="127">
        <v>20</v>
      </c>
      <c r="K143" s="25" t="s">
        <v>418</v>
      </c>
      <c r="L143" s="27">
        <v>191400000</v>
      </c>
      <c r="M143" s="25" t="s">
        <v>122</v>
      </c>
      <c r="N143" s="25" t="s">
        <v>1428</v>
      </c>
      <c r="O143" s="25" t="s">
        <v>802</v>
      </c>
      <c r="P143" s="125">
        <v>0</v>
      </c>
    </row>
    <row r="144" spans="1:17" ht="45" customHeight="1" x14ac:dyDescent="0.25">
      <c r="A144" s="46" t="s">
        <v>39</v>
      </c>
      <c r="B144" s="34" t="s">
        <v>351</v>
      </c>
      <c r="C144" s="34" t="s">
        <v>40</v>
      </c>
      <c r="D144" s="80" t="s">
        <v>532</v>
      </c>
      <c r="E144" s="25" t="s">
        <v>102</v>
      </c>
      <c r="F144" s="26">
        <v>44959</v>
      </c>
      <c r="G144" s="26">
        <v>45290</v>
      </c>
      <c r="H144" s="25">
        <v>100</v>
      </c>
      <c r="I144" s="25" t="s">
        <v>121</v>
      </c>
      <c r="J144" s="127">
        <v>20</v>
      </c>
      <c r="K144" s="25" t="s">
        <v>418</v>
      </c>
      <c r="L144" s="27">
        <v>70000000</v>
      </c>
      <c r="M144" s="25" t="s">
        <v>122</v>
      </c>
      <c r="N144" s="25" t="s">
        <v>1428</v>
      </c>
      <c r="O144" s="25" t="s">
        <v>802</v>
      </c>
      <c r="P144" s="125">
        <v>0</v>
      </c>
    </row>
    <row r="145" spans="1:17" ht="45" customHeight="1" x14ac:dyDescent="0.25">
      <c r="A145" s="46" t="s">
        <v>39</v>
      </c>
      <c r="B145" s="34" t="s">
        <v>351</v>
      </c>
      <c r="C145" s="34" t="s">
        <v>40</v>
      </c>
      <c r="D145" s="80" t="s">
        <v>533</v>
      </c>
      <c r="E145" s="25" t="s">
        <v>102</v>
      </c>
      <c r="F145" s="26">
        <v>44959</v>
      </c>
      <c r="G145" s="26">
        <v>45290</v>
      </c>
      <c r="H145" s="25">
        <v>100</v>
      </c>
      <c r="I145" s="25" t="s">
        <v>121</v>
      </c>
      <c r="J145" s="127">
        <v>0</v>
      </c>
      <c r="K145" s="25" t="s">
        <v>418</v>
      </c>
      <c r="L145" s="27">
        <v>18000000</v>
      </c>
      <c r="M145" s="25" t="s">
        <v>122</v>
      </c>
      <c r="N145" s="25" t="s">
        <v>124</v>
      </c>
      <c r="O145" s="25" t="s">
        <v>801</v>
      </c>
      <c r="P145" s="125">
        <v>0</v>
      </c>
      <c r="Q145" s="2" t="s">
        <v>1410</v>
      </c>
    </row>
    <row r="146" spans="1:17" ht="45" customHeight="1" x14ac:dyDescent="0.25">
      <c r="A146" s="46" t="s">
        <v>39</v>
      </c>
      <c r="B146" s="34" t="s">
        <v>351</v>
      </c>
      <c r="C146" s="34" t="s">
        <v>40</v>
      </c>
      <c r="D146" s="80" t="s">
        <v>534</v>
      </c>
      <c r="E146" s="25" t="s">
        <v>102</v>
      </c>
      <c r="F146" s="26">
        <v>44959</v>
      </c>
      <c r="G146" s="26">
        <v>45290</v>
      </c>
      <c r="H146" s="25">
        <v>100</v>
      </c>
      <c r="I146" s="25" t="s">
        <v>121</v>
      </c>
      <c r="J146" s="127">
        <v>20</v>
      </c>
      <c r="K146" s="25" t="s">
        <v>418</v>
      </c>
      <c r="L146" s="27">
        <v>35200000</v>
      </c>
      <c r="M146" s="25" t="s">
        <v>122</v>
      </c>
      <c r="N146" s="25" t="s">
        <v>1428</v>
      </c>
      <c r="O146" s="25" t="s">
        <v>802</v>
      </c>
      <c r="P146" s="125">
        <v>0</v>
      </c>
    </row>
    <row r="147" spans="1:17" ht="45" customHeight="1" x14ac:dyDescent="0.25">
      <c r="A147" s="46" t="s">
        <v>39</v>
      </c>
      <c r="B147" s="34" t="s">
        <v>351</v>
      </c>
      <c r="C147" s="34" t="s">
        <v>40</v>
      </c>
      <c r="D147" s="80" t="s">
        <v>535</v>
      </c>
      <c r="E147" s="25" t="s">
        <v>102</v>
      </c>
      <c r="F147" s="26">
        <v>44959</v>
      </c>
      <c r="G147" s="26">
        <v>45290</v>
      </c>
      <c r="H147" s="25">
        <v>100</v>
      </c>
      <c r="I147" s="25" t="s">
        <v>121</v>
      </c>
      <c r="J147" s="127">
        <v>10</v>
      </c>
      <c r="K147" s="25" t="s">
        <v>418</v>
      </c>
      <c r="L147" s="27">
        <v>90000000</v>
      </c>
      <c r="M147" s="25" t="s">
        <v>122</v>
      </c>
      <c r="N147" s="25" t="s">
        <v>1428</v>
      </c>
      <c r="O147" s="25" t="s">
        <v>803</v>
      </c>
      <c r="P147" s="125">
        <v>0</v>
      </c>
    </row>
    <row r="148" spans="1:17" ht="45" customHeight="1" x14ac:dyDescent="0.25">
      <c r="A148" s="46" t="s">
        <v>39</v>
      </c>
      <c r="B148" s="34" t="s">
        <v>351</v>
      </c>
      <c r="C148" s="34" t="s">
        <v>40</v>
      </c>
      <c r="D148" s="80" t="s">
        <v>536</v>
      </c>
      <c r="E148" s="25" t="s">
        <v>102</v>
      </c>
      <c r="F148" s="26">
        <v>44959</v>
      </c>
      <c r="G148" s="26">
        <v>45290</v>
      </c>
      <c r="H148" s="25">
        <v>100</v>
      </c>
      <c r="I148" s="25" t="s">
        <v>121</v>
      </c>
      <c r="J148" s="127">
        <v>35</v>
      </c>
      <c r="K148" s="25" t="s">
        <v>418</v>
      </c>
      <c r="L148" s="27">
        <v>25080697</v>
      </c>
      <c r="M148" s="25" t="s">
        <v>122</v>
      </c>
      <c r="N148" s="25" t="s">
        <v>1428</v>
      </c>
      <c r="O148" s="25" t="s">
        <v>804</v>
      </c>
      <c r="P148" s="125">
        <v>0</v>
      </c>
    </row>
    <row r="149" spans="1:17" ht="45" customHeight="1" x14ac:dyDescent="0.25">
      <c r="A149" s="46" t="s">
        <v>39</v>
      </c>
      <c r="B149" s="34" t="s">
        <v>351</v>
      </c>
      <c r="C149" s="34" t="s">
        <v>40</v>
      </c>
      <c r="D149" s="80" t="s">
        <v>537</v>
      </c>
      <c r="E149" s="25" t="s">
        <v>102</v>
      </c>
      <c r="F149" s="26">
        <v>44959</v>
      </c>
      <c r="G149" s="26">
        <v>45290</v>
      </c>
      <c r="H149" s="25">
        <v>100</v>
      </c>
      <c r="I149" s="25" t="s">
        <v>121</v>
      </c>
      <c r="J149" s="127">
        <v>20</v>
      </c>
      <c r="K149" s="25" t="s">
        <v>418</v>
      </c>
      <c r="L149" s="27">
        <v>91827939</v>
      </c>
      <c r="M149" s="25" t="s">
        <v>122</v>
      </c>
      <c r="N149" s="25" t="s">
        <v>1428</v>
      </c>
      <c r="O149" s="25" t="s">
        <v>805</v>
      </c>
      <c r="P149" s="125">
        <v>0</v>
      </c>
    </row>
    <row r="150" spans="1:17" ht="45" customHeight="1" x14ac:dyDescent="0.25">
      <c r="A150" s="46" t="s">
        <v>39</v>
      </c>
      <c r="B150" s="34" t="s">
        <v>351</v>
      </c>
      <c r="C150" s="34" t="s">
        <v>40</v>
      </c>
      <c r="D150" s="80" t="s">
        <v>806</v>
      </c>
      <c r="E150" s="25" t="s">
        <v>102</v>
      </c>
      <c r="F150" s="26">
        <v>44959</v>
      </c>
      <c r="G150" s="26">
        <v>45290</v>
      </c>
      <c r="H150" s="25">
        <v>100</v>
      </c>
      <c r="I150" s="25" t="s">
        <v>121</v>
      </c>
      <c r="J150" s="127">
        <v>0</v>
      </c>
      <c r="K150" s="25" t="s">
        <v>418</v>
      </c>
      <c r="L150" s="27">
        <v>150000000</v>
      </c>
      <c r="M150" s="25" t="s">
        <v>122</v>
      </c>
      <c r="N150" s="25" t="s">
        <v>124</v>
      </c>
      <c r="O150" s="25" t="s">
        <v>801</v>
      </c>
      <c r="P150" s="125">
        <v>0</v>
      </c>
      <c r="Q150" s="2" t="s">
        <v>1410</v>
      </c>
    </row>
    <row r="151" spans="1:17" ht="45" customHeight="1" x14ac:dyDescent="0.25">
      <c r="A151" s="46" t="s">
        <v>39</v>
      </c>
      <c r="B151" s="34" t="s">
        <v>351</v>
      </c>
      <c r="C151" s="34" t="s">
        <v>40</v>
      </c>
      <c r="D151" s="80" t="s">
        <v>807</v>
      </c>
      <c r="E151" s="25" t="s">
        <v>102</v>
      </c>
      <c r="F151" s="26">
        <v>44959</v>
      </c>
      <c r="G151" s="26">
        <v>45290</v>
      </c>
      <c r="H151" s="25">
        <v>100</v>
      </c>
      <c r="I151" s="25" t="s">
        <v>121</v>
      </c>
      <c r="J151" s="127">
        <v>0</v>
      </c>
      <c r="K151" s="25" t="s">
        <v>418</v>
      </c>
      <c r="L151" s="27">
        <v>120000000</v>
      </c>
      <c r="M151" s="25" t="s">
        <v>122</v>
      </c>
      <c r="N151" s="25" t="s">
        <v>124</v>
      </c>
      <c r="O151" s="25" t="s">
        <v>801</v>
      </c>
      <c r="P151" s="125">
        <v>0</v>
      </c>
      <c r="Q151" s="2" t="s">
        <v>1410</v>
      </c>
    </row>
    <row r="152" spans="1:17" ht="45" customHeight="1" x14ac:dyDescent="0.25">
      <c r="A152" s="46" t="s">
        <v>39</v>
      </c>
      <c r="B152" s="34" t="s">
        <v>351</v>
      </c>
      <c r="C152" s="34" t="s">
        <v>40</v>
      </c>
      <c r="D152" s="80" t="s">
        <v>808</v>
      </c>
      <c r="E152" s="72" t="s">
        <v>102</v>
      </c>
      <c r="F152" s="26">
        <v>44959</v>
      </c>
      <c r="G152" s="26">
        <v>45290</v>
      </c>
      <c r="H152" s="25">
        <v>100</v>
      </c>
      <c r="I152" s="25" t="s">
        <v>121</v>
      </c>
      <c r="J152" s="127">
        <v>0</v>
      </c>
      <c r="K152" s="25" t="s">
        <v>418</v>
      </c>
      <c r="L152" s="27">
        <v>210000000</v>
      </c>
      <c r="M152" s="25" t="s">
        <v>122</v>
      </c>
      <c r="N152" s="25" t="s">
        <v>124</v>
      </c>
      <c r="O152" s="25" t="s">
        <v>801</v>
      </c>
      <c r="P152" s="125">
        <v>0</v>
      </c>
      <c r="Q152" s="2" t="s">
        <v>1410</v>
      </c>
    </row>
    <row r="153" spans="1:17" ht="45" customHeight="1" x14ac:dyDescent="0.25">
      <c r="A153" s="46" t="s">
        <v>39</v>
      </c>
      <c r="B153" s="34" t="s">
        <v>351</v>
      </c>
      <c r="C153" s="34" t="s">
        <v>40</v>
      </c>
      <c r="D153" s="80" t="s">
        <v>809</v>
      </c>
      <c r="E153" s="25" t="s">
        <v>102</v>
      </c>
      <c r="F153" s="26">
        <v>44959</v>
      </c>
      <c r="G153" s="26">
        <v>45290</v>
      </c>
      <c r="H153" s="25">
        <v>100</v>
      </c>
      <c r="I153" s="25" t="s">
        <v>121</v>
      </c>
      <c r="J153" s="127">
        <v>0</v>
      </c>
      <c r="K153" s="25" t="s">
        <v>418</v>
      </c>
      <c r="L153" s="27">
        <v>180000000</v>
      </c>
      <c r="M153" s="25" t="s">
        <v>122</v>
      </c>
      <c r="N153" s="25" t="s">
        <v>124</v>
      </c>
      <c r="O153" s="25" t="s">
        <v>801</v>
      </c>
      <c r="P153" s="125">
        <v>0</v>
      </c>
      <c r="Q153" s="2" t="s">
        <v>1410</v>
      </c>
    </row>
    <row r="154" spans="1:17" ht="45" customHeight="1" x14ac:dyDescent="0.25">
      <c r="A154" s="46" t="s">
        <v>39</v>
      </c>
      <c r="B154" s="34" t="s">
        <v>351</v>
      </c>
      <c r="C154" s="34" t="s">
        <v>40</v>
      </c>
      <c r="D154" s="80" t="s">
        <v>810</v>
      </c>
      <c r="E154" s="25" t="s">
        <v>102</v>
      </c>
      <c r="F154" s="26">
        <v>44959</v>
      </c>
      <c r="G154" s="26">
        <v>45290</v>
      </c>
      <c r="H154" s="25">
        <v>100</v>
      </c>
      <c r="I154" s="25" t="s">
        <v>121</v>
      </c>
      <c r="J154" s="127">
        <v>0</v>
      </c>
      <c r="K154" s="25" t="s">
        <v>418</v>
      </c>
      <c r="L154" s="27">
        <v>150000000</v>
      </c>
      <c r="M154" s="25" t="s">
        <v>122</v>
      </c>
      <c r="N154" s="25" t="s">
        <v>124</v>
      </c>
      <c r="O154" s="25" t="s">
        <v>811</v>
      </c>
      <c r="P154" s="125">
        <v>0</v>
      </c>
      <c r="Q154" s="2" t="s">
        <v>1410</v>
      </c>
    </row>
    <row r="155" spans="1:17" ht="45" customHeight="1" x14ac:dyDescent="0.25">
      <c r="A155" s="46" t="s">
        <v>39</v>
      </c>
      <c r="B155" s="34" t="s">
        <v>351</v>
      </c>
      <c r="C155" s="34" t="s">
        <v>40</v>
      </c>
      <c r="D155" s="80" t="s">
        <v>813</v>
      </c>
      <c r="E155" s="25" t="s">
        <v>102</v>
      </c>
      <c r="F155" s="26">
        <v>44959</v>
      </c>
      <c r="G155" s="26">
        <v>45290</v>
      </c>
      <c r="H155" s="25">
        <v>100</v>
      </c>
      <c r="I155" s="25" t="s">
        <v>121</v>
      </c>
      <c r="J155" s="127">
        <v>0</v>
      </c>
      <c r="K155" s="25" t="s">
        <v>418</v>
      </c>
      <c r="L155" s="27">
        <v>150000000</v>
      </c>
      <c r="M155" s="25" t="s">
        <v>122</v>
      </c>
      <c r="N155" s="25" t="s">
        <v>124</v>
      </c>
      <c r="O155" s="25" t="s">
        <v>801</v>
      </c>
      <c r="P155" s="125">
        <v>0</v>
      </c>
      <c r="Q155" s="2" t="s">
        <v>1410</v>
      </c>
    </row>
    <row r="156" spans="1:17" ht="45" customHeight="1" x14ac:dyDescent="0.25">
      <c r="A156" s="46" t="s">
        <v>39</v>
      </c>
      <c r="B156" s="34" t="s">
        <v>351</v>
      </c>
      <c r="C156" s="34" t="s">
        <v>40</v>
      </c>
      <c r="D156" s="80" t="s">
        <v>814</v>
      </c>
      <c r="E156" s="25" t="s">
        <v>102</v>
      </c>
      <c r="F156" s="26">
        <v>44959</v>
      </c>
      <c r="G156" s="26">
        <v>45290</v>
      </c>
      <c r="H156" s="25">
        <v>100</v>
      </c>
      <c r="I156" s="25" t="s">
        <v>121</v>
      </c>
      <c r="J156" s="127">
        <v>10</v>
      </c>
      <c r="K156" s="25" t="s">
        <v>418</v>
      </c>
      <c r="L156" s="27">
        <v>250000000</v>
      </c>
      <c r="M156" s="25" t="s">
        <v>122</v>
      </c>
      <c r="N156" s="25" t="s">
        <v>1428</v>
      </c>
      <c r="O156" s="25" t="s">
        <v>812</v>
      </c>
      <c r="P156" s="125">
        <v>0</v>
      </c>
    </row>
    <row r="157" spans="1:17" ht="45" customHeight="1" x14ac:dyDescent="0.25">
      <c r="A157" s="46" t="s">
        <v>39</v>
      </c>
      <c r="B157" s="34" t="s">
        <v>351</v>
      </c>
      <c r="C157" s="34" t="s">
        <v>40</v>
      </c>
      <c r="D157" s="83" t="s">
        <v>815</v>
      </c>
      <c r="E157" s="25" t="s">
        <v>102</v>
      </c>
      <c r="F157" s="26">
        <v>44959</v>
      </c>
      <c r="G157" s="26">
        <v>45290</v>
      </c>
      <c r="H157" s="25">
        <v>100</v>
      </c>
      <c r="I157" s="25" t="s">
        <v>121</v>
      </c>
      <c r="J157" s="127">
        <v>0</v>
      </c>
      <c r="K157" s="25" t="s">
        <v>418</v>
      </c>
      <c r="L157" s="27">
        <v>250000000</v>
      </c>
      <c r="M157" s="25" t="s">
        <v>122</v>
      </c>
      <c r="N157" s="25" t="s">
        <v>124</v>
      </c>
      <c r="O157" s="25" t="s">
        <v>801</v>
      </c>
      <c r="P157" s="125">
        <v>0</v>
      </c>
      <c r="Q157" s="2" t="s">
        <v>1410</v>
      </c>
    </row>
    <row r="158" spans="1:17" ht="45" customHeight="1" x14ac:dyDescent="0.25">
      <c r="A158" s="46" t="s">
        <v>39</v>
      </c>
      <c r="B158" s="34" t="s">
        <v>351</v>
      </c>
      <c r="C158" s="34" t="s">
        <v>40</v>
      </c>
      <c r="D158" s="80" t="s">
        <v>551</v>
      </c>
      <c r="E158" s="25" t="s">
        <v>550</v>
      </c>
      <c r="F158" s="26">
        <v>44956</v>
      </c>
      <c r="G158" s="26">
        <v>45044</v>
      </c>
      <c r="H158" s="25">
        <v>100</v>
      </c>
      <c r="I158" s="25" t="s">
        <v>121</v>
      </c>
      <c r="J158" s="127">
        <v>40</v>
      </c>
      <c r="K158" s="54" t="s">
        <v>589</v>
      </c>
      <c r="L158" s="27">
        <v>630000000</v>
      </c>
      <c r="M158" s="25" t="s">
        <v>122</v>
      </c>
      <c r="N158" s="25" t="s">
        <v>1428</v>
      </c>
      <c r="O158" s="25" t="s">
        <v>839</v>
      </c>
      <c r="P158" s="125">
        <v>0</v>
      </c>
    </row>
    <row r="159" spans="1:17" ht="45" customHeight="1" x14ac:dyDescent="0.25">
      <c r="A159" s="46" t="s">
        <v>39</v>
      </c>
      <c r="B159" s="34" t="s">
        <v>351</v>
      </c>
      <c r="C159" s="34" t="s">
        <v>40</v>
      </c>
      <c r="D159" s="80" t="s">
        <v>552</v>
      </c>
      <c r="E159" s="25" t="s">
        <v>550</v>
      </c>
      <c r="F159" s="56">
        <v>44986</v>
      </c>
      <c r="G159" s="56">
        <v>45168</v>
      </c>
      <c r="H159" s="25">
        <v>100</v>
      </c>
      <c r="I159" s="25" t="s">
        <v>121</v>
      </c>
      <c r="J159" s="127">
        <v>0</v>
      </c>
      <c r="K159" s="52" t="s">
        <v>579</v>
      </c>
      <c r="L159" s="27">
        <v>18000000</v>
      </c>
      <c r="M159" s="25" t="s">
        <v>122</v>
      </c>
      <c r="N159" s="25" t="s">
        <v>1428</v>
      </c>
      <c r="O159" s="25" t="s">
        <v>840</v>
      </c>
      <c r="P159" s="125">
        <v>0</v>
      </c>
    </row>
    <row r="160" spans="1:17" ht="45" customHeight="1" x14ac:dyDescent="0.25">
      <c r="A160" s="46" t="s">
        <v>39</v>
      </c>
      <c r="B160" s="34" t="s">
        <v>351</v>
      </c>
      <c r="C160" s="34" t="s">
        <v>40</v>
      </c>
      <c r="D160" s="80" t="s">
        <v>553</v>
      </c>
      <c r="E160" s="25" t="s">
        <v>550</v>
      </c>
      <c r="F160" s="53">
        <v>45019</v>
      </c>
      <c r="G160" s="53">
        <v>45076</v>
      </c>
      <c r="H160" s="25">
        <v>100</v>
      </c>
      <c r="I160" s="25" t="s">
        <v>121</v>
      </c>
      <c r="J160" s="127">
        <v>10</v>
      </c>
      <c r="K160" s="52" t="s">
        <v>580</v>
      </c>
      <c r="L160" s="27">
        <v>32000000</v>
      </c>
      <c r="M160" s="25" t="s">
        <v>122</v>
      </c>
      <c r="N160" s="25" t="s">
        <v>1428</v>
      </c>
      <c r="O160" s="25" t="s">
        <v>841</v>
      </c>
      <c r="P160" s="125">
        <v>0</v>
      </c>
    </row>
    <row r="161" spans="1:17" ht="45" customHeight="1" x14ac:dyDescent="0.25">
      <c r="A161" s="46" t="s">
        <v>39</v>
      </c>
      <c r="B161" s="34" t="s">
        <v>351</v>
      </c>
      <c r="C161" s="34" t="s">
        <v>40</v>
      </c>
      <c r="D161" s="80" t="s">
        <v>554</v>
      </c>
      <c r="E161" s="25" t="s">
        <v>550</v>
      </c>
      <c r="F161" s="53">
        <v>44963</v>
      </c>
      <c r="G161" s="53">
        <v>44986</v>
      </c>
      <c r="H161" s="25">
        <v>100</v>
      </c>
      <c r="I161" s="25" t="s">
        <v>121</v>
      </c>
      <c r="J161" s="127">
        <v>0</v>
      </c>
      <c r="K161" s="52" t="s">
        <v>580</v>
      </c>
      <c r="L161" s="27">
        <v>28000000</v>
      </c>
      <c r="M161" s="25" t="s">
        <v>122</v>
      </c>
      <c r="N161" s="25" t="s">
        <v>1428</v>
      </c>
      <c r="O161" s="25" t="s">
        <v>842</v>
      </c>
      <c r="P161" s="125">
        <v>0</v>
      </c>
    </row>
    <row r="162" spans="1:17" ht="45" customHeight="1" x14ac:dyDescent="0.25">
      <c r="A162" s="46" t="s">
        <v>39</v>
      </c>
      <c r="B162" s="34" t="s">
        <v>351</v>
      </c>
      <c r="C162" s="34" t="s">
        <v>40</v>
      </c>
      <c r="D162" s="80" t="s">
        <v>555</v>
      </c>
      <c r="E162" s="25" t="s">
        <v>550</v>
      </c>
      <c r="F162" s="53">
        <v>45005</v>
      </c>
      <c r="G162" s="53">
        <v>45037</v>
      </c>
      <c r="H162" s="25">
        <v>100</v>
      </c>
      <c r="I162" s="25" t="s">
        <v>121</v>
      </c>
      <c r="J162" s="127">
        <v>80</v>
      </c>
      <c r="K162" s="52" t="s">
        <v>580</v>
      </c>
      <c r="L162" s="27">
        <v>17509660</v>
      </c>
      <c r="M162" s="25" t="s">
        <v>122</v>
      </c>
      <c r="N162" s="25" t="s">
        <v>1428</v>
      </c>
      <c r="O162" s="25" t="s">
        <v>844</v>
      </c>
      <c r="P162" s="125">
        <v>0</v>
      </c>
    </row>
    <row r="163" spans="1:17" ht="45" customHeight="1" x14ac:dyDescent="0.25">
      <c r="A163" s="46" t="s">
        <v>39</v>
      </c>
      <c r="B163" s="34" t="s">
        <v>351</v>
      </c>
      <c r="C163" s="34" t="s">
        <v>40</v>
      </c>
      <c r="D163" s="80" t="s">
        <v>556</v>
      </c>
      <c r="E163" s="25" t="s">
        <v>550</v>
      </c>
      <c r="F163" s="53">
        <v>45005</v>
      </c>
      <c r="G163" s="53">
        <v>45044</v>
      </c>
      <c r="H163" s="25">
        <v>100</v>
      </c>
      <c r="I163" s="25" t="s">
        <v>121</v>
      </c>
      <c r="J163" s="127">
        <v>80</v>
      </c>
      <c r="K163" s="52" t="s">
        <v>580</v>
      </c>
      <c r="L163" s="27">
        <v>13283470</v>
      </c>
      <c r="M163" s="25" t="s">
        <v>122</v>
      </c>
      <c r="N163" s="25" t="s">
        <v>1428</v>
      </c>
      <c r="O163" s="25" t="s">
        <v>843</v>
      </c>
      <c r="P163" s="125">
        <v>0</v>
      </c>
    </row>
    <row r="164" spans="1:17" ht="45" customHeight="1" x14ac:dyDescent="0.25">
      <c r="A164" s="46" t="s">
        <v>39</v>
      </c>
      <c r="B164" s="34" t="s">
        <v>351</v>
      </c>
      <c r="C164" s="34" t="s">
        <v>40</v>
      </c>
      <c r="D164" s="80" t="s">
        <v>557</v>
      </c>
      <c r="E164" s="25" t="s">
        <v>550</v>
      </c>
      <c r="F164" s="53">
        <v>45019</v>
      </c>
      <c r="G164" s="53">
        <v>45057</v>
      </c>
      <c r="H164" s="25">
        <v>100</v>
      </c>
      <c r="I164" s="25" t="s">
        <v>121</v>
      </c>
      <c r="J164" s="127">
        <v>0</v>
      </c>
      <c r="K164" s="52" t="s">
        <v>580</v>
      </c>
      <c r="L164" s="27">
        <v>32000000</v>
      </c>
      <c r="M164" s="25" t="s">
        <v>122</v>
      </c>
      <c r="N164" s="25" t="s">
        <v>124</v>
      </c>
      <c r="O164" s="25" t="s">
        <v>847</v>
      </c>
      <c r="P164" s="125">
        <v>0</v>
      </c>
      <c r="Q164" s="2" t="s">
        <v>1410</v>
      </c>
    </row>
    <row r="165" spans="1:17" ht="45" customHeight="1" x14ac:dyDescent="0.25">
      <c r="A165" s="46" t="s">
        <v>39</v>
      </c>
      <c r="B165" s="34" t="s">
        <v>351</v>
      </c>
      <c r="C165" s="34" t="s">
        <v>40</v>
      </c>
      <c r="D165" s="80" t="s">
        <v>845</v>
      </c>
      <c r="E165" s="25" t="s">
        <v>550</v>
      </c>
      <c r="F165" s="53">
        <v>45180</v>
      </c>
      <c r="G165" s="53">
        <v>45160</v>
      </c>
      <c r="H165" s="25">
        <v>100</v>
      </c>
      <c r="I165" s="25" t="s">
        <v>121</v>
      </c>
      <c r="J165" s="127">
        <v>0</v>
      </c>
      <c r="K165" s="52" t="s">
        <v>582</v>
      </c>
      <c r="L165" s="27">
        <v>56287000</v>
      </c>
      <c r="M165" s="25" t="s">
        <v>122</v>
      </c>
      <c r="N165" s="25" t="s">
        <v>124</v>
      </c>
      <c r="O165" s="25" t="s">
        <v>846</v>
      </c>
      <c r="P165" s="125">
        <v>0</v>
      </c>
      <c r="Q165" s="2" t="s">
        <v>1410</v>
      </c>
    </row>
    <row r="166" spans="1:17" ht="45" customHeight="1" x14ac:dyDescent="0.25">
      <c r="A166" s="46" t="s">
        <v>39</v>
      </c>
      <c r="B166" s="34" t="s">
        <v>351</v>
      </c>
      <c r="C166" s="34" t="s">
        <v>40</v>
      </c>
      <c r="D166" s="80" t="s">
        <v>558</v>
      </c>
      <c r="E166" s="25" t="s">
        <v>550</v>
      </c>
      <c r="F166" s="53">
        <v>45121</v>
      </c>
      <c r="G166" s="53">
        <v>45169</v>
      </c>
      <c r="H166" s="25">
        <v>100</v>
      </c>
      <c r="I166" s="25" t="s">
        <v>121</v>
      </c>
      <c r="J166" s="127">
        <v>0</v>
      </c>
      <c r="K166" s="52" t="s">
        <v>580</v>
      </c>
      <c r="L166" s="27">
        <v>29392286</v>
      </c>
      <c r="M166" s="25" t="s">
        <v>122</v>
      </c>
      <c r="N166" s="25" t="s">
        <v>124</v>
      </c>
      <c r="O166" s="25" t="s">
        <v>848</v>
      </c>
      <c r="P166" s="125">
        <v>0</v>
      </c>
      <c r="Q166" s="2" t="s">
        <v>1410</v>
      </c>
    </row>
    <row r="167" spans="1:17" ht="45" customHeight="1" x14ac:dyDescent="0.25">
      <c r="A167" s="46" t="s">
        <v>39</v>
      </c>
      <c r="B167" s="34" t="s">
        <v>351</v>
      </c>
      <c r="C167" s="34" t="s">
        <v>40</v>
      </c>
      <c r="D167" s="80" t="s">
        <v>559</v>
      </c>
      <c r="E167" s="25" t="s">
        <v>550</v>
      </c>
      <c r="F167" s="53">
        <v>44780</v>
      </c>
      <c r="G167" s="53">
        <v>45185</v>
      </c>
      <c r="H167" s="25">
        <v>100</v>
      </c>
      <c r="I167" s="25" t="s">
        <v>121</v>
      </c>
      <c r="J167" s="127">
        <v>0</v>
      </c>
      <c r="K167" s="52" t="s">
        <v>702</v>
      </c>
      <c r="L167" s="27">
        <v>50000000</v>
      </c>
      <c r="M167" s="25" t="s">
        <v>122</v>
      </c>
      <c r="N167" s="25" t="s">
        <v>124</v>
      </c>
      <c r="O167" s="25" t="s">
        <v>849</v>
      </c>
      <c r="P167" s="125">
        <v>0</v>
      </c>
      <c r="Q167" s="2" t="s">
        <v>1410</v>
      </c>
    </row>
    <row r="168" spans="1:17" ht="45" customHeight="1" x14ac:dyDescent="0.25">
      <c r="A168" s="46" t="s">
        <v>39</v>
      </c>
      <c r="B168" s="34" t="s">
        <v>351</v>
      </c>
      <c r="C168" s="34" t="s">
        <v>40</v>
      </c>
      <c r="D168" s="80" t="s">
        <v>560</v>
      </c>
      <c r="E168" s="25" t="s">
        <v>550</v>
      </c>
      <c r="F168" s="53">
        <v>45145</v>
      </c>
      <c r="G168" s="53">
        <v>45188</v>
      </c>
      <c r="H168" s="25">
        <v>100</v>
      </c>
      <c r="I168" s="25" t="s">
        <v>121</v>
      </c>
      <c r="J168" s="127">
        <v>0</v>
      </c>
      <c r="K168" s="52" t="s">
        <v>580</v>
      </c>
      <c r="L168" s="27">
        <v>8000000</v>
      </c>
      <c r="M168" s="25" t="s">
        <v>122</v>
      </c>
      <c r="N168" s="25" t="s">
        <v>124</v>
      </c>
      <c r="O168" s="25" t="s">
        <v>850</v>
      </c>
      <c r="P168" s="125">
        <v>0</v>
      </c>
      <c r="Q168" s="2" t="s">
        <v>1410</v>
      </c>
    </row>
    <row r="169" spans="1:17" ht="45" customHeight="1" x14ac:dyDescent="0.25">
      <c r="A169" s="46" t="s">
        <v>39</v>
      </c>
      <c r="B169" s="34" t="s">
        <v>351</v>
      </c>
      <c r="C169" s="34" t="s">
        <v>40</v>
      </c>
      <c r="D169" s="80" t="s">
        <v>561</v>
      </c>
      <c r="E169" s="25" t="s">
        <v>550</v>
      </c>
      <c r="F169" s="53">
        <v>45139</v>
      </c>
      <c r="G169" s="53">
        <v>45171</v>
      </c>
      <c r="H169" s="25">
        <v>100</v>
      </c>
      <c r="I169" s="25" t="s">
        <v>121</v>
      </c>
      <c r="J169" s="127">
        <v>0</v>
      </c>
      <c r="K169" s="52" t="s">
        <v>580</v>
      </c>
      <c r="L169" s="27">
        <v>26500000</v>
      </c>
      <c r="M169" s="25" t="s">
        <v>122</v>
      </c>
      <c r="N169" s="25" t="s">
        <v>124</v>
      </c>
      <c r="O169" s="25" t="s">
        <v>851</v>
      </c>
      <c r="P169" s="125">
        <v>0</v>
      </c>
      <c r="Q169" s="2" t="s">
        <v>1410</v>
      </c>
    </row>
    <row r="170" spans="1:17" ht="45" customHeight="1" x14ac:dyDescent="0.25">
      <c r="A170" s="46" t="s">
        <v>39</v>
      </c>
      <c r="B170" s="34" t="s">
        <v>351</v>
      </c>
      <c r="C170" s="34" t="s">
        <v>40</v>
      </c>
      <c r="D170" s="80" t="s">
        <v>562</v>
      </c>
      <c r="E170" s="25" t="s">
        <v>550</v>
      </c>
      <c r="F170" s="53">
        <v>45139</v>
      </c>
      <c r="G170" s="53">
        <v>45171</v>
      </c>
      <c r="H170" s="25">
        <v>100</v>
      </c>
      <c r="I170" s="25" t="s">
        <v>121</v>
      </c>
      <c r="J170" s="127">
        <v>0</v>
      </c>
      <c r="K170" s="52" t="s">
        <v>580</v>
      </c>
      <c r="L170" s="27">
        <v>28500000</v>
      </c>
      <c r="M170" s="25" t="s">
        <v>122</v>
      </c>
      <c r="N170" s="25" t="s">
        <v>124</v>
      </c>
      <c r="O170" s="25" t="s">
        <v>851</v>
      </c>
      <c r="P170" s="125">
        <v>0</v>
      </c>
      <c r="Q170" s="2" t="s">
        <v>1410</v>
      </c>
    </row>
    <row r="171" spans="1:17" ht="45" customHeight="1" x14ac:dyDescent="0.25">
      <c r="A171" s="46" t="s">
        <v>39</v>
      </c>
      <c r="B171" s="34" t="s">
        <v>351</v>
      </c>
      <c r="C171" s="34" t="s">
        <v>40</v>
      </c>
      <c r="D171" s="80" t="s">
        <v>563</v>
      </c>
      <c r="E171" s="25" t="s">
        <v>550</v>
      </c>
      <c r="F171" s="53">
        <v>45145</v>
      </c>
      <c r="G171" s="53">
        <v>45199</v>
      </c>
      <c r="H171" s="25">
        <v>100</v>
      </c>
      <c r="I171" s="25" t="s">
        <v>121</v>
      </c>
      <c r="J171" s="127">
        <v>0</v>
      </c>
      <c r="K171" s="52" t="s">
        <v>580</v>
      </c>
      <c r="L171" s="27">
        <v>56400000</v>
      </c>
      <c r="M171" s="25" t="s">
        <v>122</v>
      </c>
      <c r="N171" s="25" t="s">
        <v>124</v>
      </c>
      <c r="O171" s="25" t="s">
        <v>852</v>
      </c>
      <c r="P171" s="125">
        <v>0</v>
      </c>
      <c r="Q171" s="2" t="s">
        <v>1410</v>
      </c>
    </row>
    <row r="172" spans="1:17" ht="45" customHeight="1" x14ac:dyDescent="0.25">
      <c r="A172" s="46" t="s">
        <v>39</v>
      </c>
      <c r="B172" s="34" t="s">
        <v>351</v>
      </c>
      <c r="C172" s="34" t="s">
        <v>40</v>
      </c>
      <c r="D172" s="80" t="s">
        <v>564</v>
      </c>
      <c r="E172" s="25" t="s">
        <v>550</v>
      </c>
      <c r="F172" s="53">
        <v>45180</v>
      </c>
      <c r="G172" s="53">
        <v>45226</v>
      </c>
      <c r="H172" s="25">
        <v>100</v>
      </c>
      <c r="I172" s="25" t="s">
        <v>121</v>
      </c>
      <c r="J172" s="127">
        <v>0</v>
      </c>
      <c r="K172" s="52" t="s">
        <v>581</v>
      </c>
      <c r="L172" s="27">
        <v>16500000</v>
      </c>
      <c r="M172" s="25" t="s">
        <v>122</v>
      </c>
      <c r="N172" s="25" t="s">
        <v>124</v>
      </c>
      <c r="O172" s="25" t="s">
        <v>853</v>
      </c>
      <c r="P172" s="125">
        <v>0</v>
      </c>
      <c r="Q172" s="2" t="s">
        <v>1410</v>
      </c>
    </row>
    <row r="173" spans="1:17" ht="45" customHeight="1" x14ac:dyDescent="0.25">
      <c r="A173" s="46" t="s">
        <v>39</v>
      </c>
      <c r="B173" s="34" t="s">
        <v>351</v>
      </c>
      <c r="C173" s="34" t="s">
        <v>40</v>
      </c>
      <c r="D173" s="80" t="s">
        <v>565</v>
      </c>
      <c r="E173" s="25" t="s">
        <v>550</v>
      </c>
      <c r="F173" s="53">
        <v>45208</v>
      </c>
      <c r="G173" s="53">
        <v>45252</v>
      </c>
      <c r="H173" s="25">
        <v>100</v>
      </c>
      <c r="I173" s="25" t="s">
        <v>121</v>
      </c>
      <c r="J173" s="127">
        <v>0</v>
      </c>
      <c r="K173" s="52" t="s">
        <v>580</v>
      </c>
      <c r="L173" s="27">
        <v>5000000</v>
      </c>
      <c r="M173" s="25" t="s">
        <v>122</v>
      </c>
      <c r="N173" s="25" t="s">
        <v>124</v>
      </c>
      <c r="O173" s="25" t="s">
        <v>854</v>
      </c>
      <c r="P173" s="125">
        <v>0</v>
      </c>
      <c r="Q173" s="2" t="s">
        <v>1410</v>
      </c>
    </row>
    <row r="174" spans="1:17" ht="45" customHeight="1" x14ac:dyDescent="0.25">
      <c r="A174" s="46" t="s">
        <v>39</v>
      </c>
      <c r="B174" s="34" t="s">
        <v>351</v>
      </c>
      <c r="C174" s="34" t="s">
        <v>40</v>
      </c>
      <c r="D174" s="80" t="s">
        <v>566</v>
      </c>
      <c r="E174" s="25" t="s">
        <v>550</v>
      </c>
      <c r="F174" s="53">
        <v>45208</v>
      </c>
      <c r="G174" s="53">
        <v>45260</v>
      </c>
      <c r="H174" s="25">
        <v>100</v>
      </c>
      <c r="I174" s="25" t="s">
        <v>121</v>
      </c>
      <c r="J174" s="127">
        <v>0</v>
      </c>
      <c r="K174" s="52" t="s">
        <v>580</v>
      </c>
      <c r="L174" s="27">
        <v>15315888</v>
      </c>
      <c r="M174" s="25" t="s">
        <v>122</v>
      </c>
      <c r="N174" s="25" t="s">
        <v>124</v>
      </c>
      <c r="O174" s="25" t="s">
        <v>855</v>
      </c>
      <c r="P174" s="125">
        <v>0</v>
      </c>
      <c r="Q174" s="2" t="s">
        <v>1410</v>
      </c>
    </row>
    <row r="175" spans="1:17" ht="45" customHeight="1" x14ac:dyDescent="0.25">
      <c r="A175" s="46" t="s">
        <v>39</v>
      </c>
      <c r="B175" s="34" t="s">
        <v>351</v>
      </c>
      <c r="C175" s="34" t="s">
        <v>40</v>
      </c>
      <c r="D175" s="80" t="s">
        <v>567</v>
      </c>
      <c r="E175" s="25" t="s">
        <v>550</v>
      </c>
      <c r="F175" s="53">
        <v>44963</v>
      </c>
      <c r="G175" s="53">
        <v>44995</v>
      </c>
      <c r="H175" s="25">
        <v>100</v>
      </c>
      <c r="I175" s="25" t="s">
        <v>121</v>
      </c>
      <c r="J175" s="127">
        <v>100</v>
      </c>
      <c r="K175" s="52" t="s">
        <v>580</v>
      </c>
      <c r="L175" s="27">
        <v>21000000</v>
      </c>
      <c r="M175" s="25" t="s">
        <v>122</v>
      </c>
      <c r="N175" s="25" t="s">
        <v>1428</v>
      </c>
      <c r="O175" s="25" t="s">
        <v>856</v>
      </c>
      <c r="P175" s="125">
        <v>0</v>
      </c>
    </row>
    <row r="176" spans="1:17" ht="45" customHeight="1" x14ac:dyDescent="0.25">
      <c r="A176" s="46" t="s">
        <v>39</v>
      </c>
      <c r="B176" s="34" t="s">
        <v>351</v>
      </c>
      <c r="C176" s="34" t="s">
        <v>40</v>
      </c>
      <c r="D176" s="80" t="s">
        <v>568</v>
      </c>
      <c r="E176" s="25" t="s">
        <v>550</v>
      </c>
      <c r="F176" s="53">
        <v>45180</v>
      </c>
      <c r="G176" s="53">
        <v>45260</v>
      </c>
      <c r="H176" s="25">
        <v>100</v>
      </c>
      <c r="I176" s="25" t="s">
        <v>121</v>
      </c>
      <c r="J176" s="127">
        <v>0</v>
      </c>
      <c r="K176" s="52" t="s">
        <v>583</v>
      </c>
      <c r="L176" s="27">
        <v>88000000</v>
      </c>
      <c r="M176" s="25" t="s">
        <v>122</v>
      </c>
      <c r="N176" s="25" t="s">
        <v>124</v>
      </c>
      <c r="O176" s="25" t="s">
        <v>857</v>
      </c>
      <c r="P176" s="125">
        <v>0</v>
      </c>
      <c r="Q176" s="2" t="s">
        <v>1410</v>
      </c>
    </row>
    <row r="177" spans="1:17" ht="45" customHeight="1" x14ac:dyDescent="0.25">
      <c r="A177" s="46" t="s">
        <v>39</v>
      </c>
      <c r="B177" s="34" t="s">
        <v>351</v>
      </c>
      <c r="C177" s="34" t="s">
        <v>40</v>
      </c>
      <c r="D177" s="80" t="s">
        <v>569</v>
      </c>
      <c r="E177" s="25" t="s">
        <v>550</v>
      </c>
      <c r="F177" s="53">
        <v>45189</v>
      </c>
      <c r="G177" s="53">
        <v>45554</v>
      </c>
      <c r="H177" s="25">
        <v>100</v>
      </c>
      <c r="I177" s="25" t="s">
        <v>121</v>
      </c>
      <c r="J177" s="127">
        <v>0</v>
      </c>
      <c r="K177" s="52" t="s">
        <v>584</v>
      </c>
      <c r="L177" s="27">
        <v>150000000</v>
      </c>
      <c r="M177" s="25" t="s">
        <v>122</v>
      </c>
      <c r="N177" s="25" t="s">
        <v>124</v>
      </c>
      <c r="O177" s="25" t="s">
        <v>850</v>
      </c>
      <c r="P177" s="125">
        <v>0</v>
      </c>
      <c r="Q177" s="2" t="s">
        <v>1410</v>
      </c>
    </row>
    <row r="178" spans="1:17" ht="45" customHeight="1" x14ac:dyDescent="0.25">
      <c r="A178" s="46" t="s">
        <v>39</v>
      </c>
      <c r="B178" s="34" t="s">
        <v>351</v>
      </c>
      <c r="C178" s="34" t="s">
        <v>40</v>
      </c>
      <c r="D178" s="80" t="s">
        <v>570</v>
      </c>
      <c r="E178" s="25" t="s">
        <v>550</v>
      </c>
      <c r="F178" s="53">
        <v>45078</v>
      </c>
      <c r="G178" s="53">
        <v>44827</v>
      </c>
      <c r="H178" s="25">
        <v>100</v>
      </c>
      <c r="I178" s="25" t="s">
        <v>121</v>
      </c>
      <c r="J178" s="127">
        <v>0</v>
      </c>
      <c r="K178" s="54" t="s">
        <v>585</v>
      </c>
      <c r="L178" s="27">
        <v>15000000</v>
      </c>
      <c r="M178" s="25" t="s">
        <v>122</v>
      </c>
      <c r="N178" s="25" t="s">
        <v>124</v>
      </c>
      <c r="O178" s="25" t="s">
        <v>858</v>
      </c>
      <c r="P178" s="125">
        <v>0</v>
      </c>
      <c r="Q178" s="2" t="s">
        <v>1410</v>
      </c>
    </row>
    <row r="179" spans="1:17" ht="45" customHeight="1" x14ac:dyDescent="0.25">
      <c r="A179" s="46" t="s">
        <v>39</v>
      </c>
      <c r="B179" s="34" t="s">
        <v>351</v>
      </c>
      <c r="C179" s="34" t="s">
        <v>40</v>
      </c>
      <c r="D179" s="80" t="s">
        <v>571</v>
      </c>
      <c r="E179" s="25" t="s">
        <v>550</v>
      </c>
      <c r="F179" s="56">
        <v>44958</v>
      </c>
      <c r="G179" s="56">
        <v>45110</v>
      </c>
      <c r="H179" s="25">
        <v>100</v>
      </c>
      <c r="I179" s="25" t="s">
        <v>121</v>
      </c>
      <c r="J179" s="127">
        <v>0</v>
      </c>
      <c r="K179" s="54" t="s">
        <v>586</v>
      </c>
      <c r="L179" s="27">
        <v>300000000</v>
      </c>
      <c r="M179" s="25" t="s">
        <v>122</v>
      </c>
      <c r="N179" s="25" t="s">
        <v>124</v>
      </c>
      <c r="O179" s="25" t="s">
        <v>859</v>
      </c>
      <c r="P179" s="125">
        <v>0</v>
      </c>
      <c r="Q179" s="2" t="s">
        <v>1410</v>
      </c>
    </row>
    <row r="180" spans="1:17" ht="45" customHeight="1" x14ac:dyDescent="0.25">
      <c r="A180" s="46" t="s">
        <v>39</v>
      </c>
      <c r="B180" s="34" t="s">
        <v>351</v>
      </c>
      <c r="C180" s="34" t="s">
        <v>40</v>
      </c>
      <c r="D180" s="80" t="s">
        <v>572</v>
      </c>
      <c r="E180" s="25" t="s">
        <v>550</v>
      </c>
      <c r="F180" s="56">
        <v>44958</v>
      </c>
      <c r="G180" s="56">
        <v>44986</v>
      </c>
      <c r="H180" s="25">
        <v>100</v>
      </c>
      <c r="I180" s="25" t="s">
        <v>121</v>
      </c>
      <c r="J180" s="127">
        <v>15</v>
      </c>
      <c r="K180" s="54" t="s">
        <v>587</v>
      </c>
      <c r="L180" s="27">
        <v>70000000</v>
      </c>
      <c r="M180" s="25" t="s">
        <v>122</v>
      </c>
      <c r="N180" s="25" t="s">
        <v>1428</v>
      </c>
      <c r="O180" s="25" t="s">
        <v>860</v>
      </c>
      <c r="P180" s="125">
        <v>0</v>
      </c>
    </row>
    <row r="181" spans="1:17" ht="45" customHeight="1" x14ac:dyDescent="0.25">
      <c r="A181" s="46" t="s">
        <v>39</v>
      </c>
      <c r="B181" s="34" t="s">
        <v>351</v>
      </c>
      <c r="C181" s="34" t="s">
        <v>40</v>
      </c>
      <c r="D181" s="80" t="s">
        <v>704</v>
      </c>
      <c r="E181" s="25" t="s">
        <v>550</v>
      </c>
      <c r="F181" s="56">
        <v>44942</v>
      </c>
      <c r="G181" s="56">
        <v>45276</v>
      </c>
      <c r="H181" s="25">
        <v>100</v>
      </c>
      <c r="I181" s="25" t="s">
        <v>121</v>
      </c>
      <c r="J181" s="127">
        <v>25</v>
      </c>
      <c r="K181" s="54" t="s">
        <v>588</v>
      </c>
      <c r="L181" s="27">
        <v>44854100.5</v>
      </c>
      <c r="M181" s="25" t="s">
        <v>122</v>
      </c>
      <c r="N181" s="25" t="s">
        <v>1428</v>
      </c>
      <c r="O181" s="25" t="s">
        <v>861</v>
      </c>
      <c r="P181" s="125">
        <v>0</v>
      </c>
    </row>
    <row r="182" spans="1:17" ht="45" customHeight="1" x14ac:dyDescent="0.25">
      <c r="A182" s="46" t="s">
        <v>39</v>
      </c>
      <c r="B182" s="34" t="s">
        <v>351</v>
      </c>
      <c r="C182" s="34" t="s">
        <v>40</v>
      </c>
      <c r="D182" s="80" t="s">
        <v>573</v>
      </c>
      <c r="E182" s="25" t="s">
        <v>550</v>
      </c>
      <c r="F182" s="56">
        <v>44986</v>
      </c>
      <c r="G182" s="56">
        <v>45260</v>
      </c>
      <c r="H182" s="25">
        <v>100</v>
      </c>
      <c r="I182" s="25" t="s">
        <v>121</v>
      </c>
      <c r="J182" s="127">
        <v>10</v>
      </c>
      <c r="K182" s="54" t="s">
        <v>588</v>
      </c>
      <c r="L182" s="27">
        <v>70000000</v>
      </c>
      <c r="M182" s="25" t="s">
        <v>122</v>
      </c>
      <c r="N182" s="25" t="s">
        <v>1428</v>
      </c>
      <c r="O182" s="25" t="s">
        <v>862</v>
      </c>
      <c r="P182" s="125">
        <v>0</v>
      </c>
    </row>
    <row r="183" spans="1:17" ht="45" customHeight="1" x14ac:dyDescent="0.25">
      <c r="A183" s="46" t="s">
        <v>39</v>
      </c>
      <c r="B183" s="34" t="s">
        <v>351</v>
      </c>
      <c r="C183" s="34" t="s">
        <v>40</v>
      </c>
      <c r="D183" s="80" t="s">
        <v>574</v>
      </c>
      <c r="E183" s="25" t="s">
        <v>550</v>
      </c>
      <c r="F183" s="56">
        <v>44958</v>
      </c>
      <c r="G183" s="56">
        <v>45137</v>
      </c>
      <c r="H183" s="25">
        <v>100</v>
      </c>
      <c r="I183" s="25" t="s">
        <v>121</v>
      </c>
      <c r="J183" s="127">
        <v>0</v>
      </c>
      <c r="K183" s="54" t="s">
        <v>588</v>
      </c>
      <c r="L183" s="27">
        <v>50000000</v>
      </c>
      <c r="M183" s="25" t="s">
        <v>122</v>
      </c>
      <c r="N183" s="25" t="s">
        <v>124</v>
      </c>
      <c r="O183" s="25" t="s">
        <v>863</v>
      </c>
      <c r="P183" s="125">
        <v>0</v>
      </c>
      <c r="Q183" s="2" t="s">
        <v>1410</v>
      </c>
    </row>
    <row r="184" spans="1:17" ht="45" customHeight="1" x14ac:dyDescent="0.25">
      <c r="A184" s="46" t="s">
        <v>39</v>
      </c>
      <c r="B184" s="34" t="s">
        <v>351</v>
      </c>
      <c r="C184" s="34" t="s">
        <v>40</v>
      </c>
      <c r="D184" s="80" t="s">
        <v>575</v>
      </c>
      <c r="E184" s="25" t="s">
        <v>550</v>
      </c>
      <c r="F184" s="56">
        <v>44986</v>
      </c>
      <c r="G184" s="56">
        <v>45260</v>
      </c>
      <c r="H184" s="25">
        <v>100</v>
      </c>
      <c r="I184" s="25" t="s">
        <v>121</v>
      </c>
      <c r="J184" s="127">
        <v>10</v>
      </c>
      <c r="K184" s="54" t="s">
        <v>588</v>
      </c>
      <c r="L184" s="27">
        <v>10000000</v>
      </c>
      <c r="M184" s="25" t="s">
        <v>122</v>
      </c>
      <c r="N184" s="25" t="s">
        <v>124</v>
      </c>
      <c r="O184" s="25" t="s">
        <v>864</v>
      </c>
      <c r="P184" s="125">
        <v>0</v>
      </c>
      <c r="Q184" s="2" t="s">
        <v>1410</v>
      </c>
    </row>
    <row r="185" spans="1:17" ht="45" customHeight="1" x14ac:dyDescent="0.25">
      <c r="A185" s="46" t="s">
        <v>39</v>
      </c>
      <c r="B185" s="34" t="s">
        <v>351</v>
      </c>
      <c r="C185" s="34" t="s">
        <v>40</v>
      </c>
      <c r="D185" s="80" t="s">
        <v>576</v>
      </c>
      <c r="E185" s="25" t="s">
        <v>550</v>
      </c>
      <c r="F185" s="56">
        <v>44986</v>
      </c>
      <c r="G185" s="56">
        <v>45260</v>
      </c>
      <c r="H185" s="25">
        <v>100</v>
      </c>
      <c r="I185" s="25" t="s">
        <v>121</v>
      </c>
      <c r="J185" s="127">
        <v>0</v>
      </c>
      <c r="K185" s="54" t="s">
        <v>588</v>
      </c>
      <c r="L185" s="27">
        <v>10000000</v>
      </c>
      <c r="M185" s="25" t="s">
        <v>122</v>
      </c>
      <c r="N185" s="25" t="s">
        <v>124</v>
      </c>
      <c r="O185" s="25" t="s">
        <v>863</v>
      </c>
      <c r="P185" s="125">
        <v>0</v>
      </c>
      <c r="Q185" s="2" t="s">
        <v>1410</v>
      </c>
    </row>
    <row r="186" spans="1:17" ht="45" customHeight="1" x14ac:dyDescent="0.25">
      <c r="A186" s="46" t="s">
        <v>39</v>
      </c>
      <c r="B186" s="34" t="s">
        <v>351</v>
      </c>
      <c r="C186" s="34" t="s">
        <v>40</v>
      </c>
      <c r="D186" s="80" t="s">
        <v>577</v>
      </c>
      <c r="E186" s="25" t="s">
        <v>550</v>
      </c>
      <c r="F186" s="56">
        <v>45078</v>
      </c>
      <c r="G186" s="56">
        <v>45290</v>
      </c>
      <c r="H186" s="25">
        <v>100</v>
      </c>
      <c r="I186" s="25" t="s">
        <v>121</v>
      </c>
      <c r="J186" s="127">
        <v>40</v>
      </c>
      <c r="K186" s="54" t="s">
        <v>588</v>
      </c>
      <c r="L186" s="27">
        <v>20797190</v>
      </c>
      <c r="M186" s="25" t="s">
        <v>122</v>
      </c>
      <c r="N186" s="25" t="s">
        <v>1428</v>
      </c>
      <c r="O186" s="25" t="s">
        <v>865</v>
      </c>
      <c r="P186" s="125">
        <v>0</v>
      </c>
    </row>
    <row r="187" spans="1:17" ht="45" customHeight="1" x14ac:dyDescent="0.25">
      <c r="A187" s="46" t="s">
        <v>39</v>
      </c>
      <c r="B187" s="34" t="s">
        <v>351</v>
      </c>
      <c r="C187" s="34" t="s">
        <v>40</v>
      </c>
      <c r="D187" s="80" t="s">
        <v>578</v>
      </c>
      <c r="E187" s="25" t="s">
        <v>550</v>
      </c>
      <c r="F187" s="56">
        <v>44958</v>
      </c>
      <c r="G187" s="56">
        <v>45290</v>
      </c>
      <c r="H187" s="25">
        <v>100</v>
      </c>
      <c r="I187" s="25" t="s">
        <v>121</v>
      </c>
      <c r="J187" s="127">
        <v>0</v>
      </c>
      <c r="K187" s="25" t="s">
        <v>588</v>
      </c>
      <c r="L187" s="27">
        <v>24000000</v>
      </c>
      <c r="M187" s="25" t="s">
        <v>122</v>
      </c>
      <c r="N187" s="25" t="s">
        <v>124</v>
      </c>
      <c r="O187" s="25" t="s">
        <v>863</v>
      </c>
      <c r="P187" s="125">
        <v>0</v>
      </c>
      <c r="Q187" s="2" t="s">
        <v>1410</v>
      </c>
    </row>
    <row r="188" spans="1:17" ht="45" customHeight="1" x14ac:dyDescent="0.25">
      <c r="A188" s="46" t="s">
        <v>39</v>
      </c>
      <c r="B188" s="33" t="s">
        <v>352</v>
      </c>
      <c r="C188" s="34" t="s">
        <v>41</v>
      </c>
      <c r="D188" s="75" t="s">
        <v>209</v>
      </c>
      <c r="E188" s="25" t="s">
        <v>103</v>
      </c>
      <c r="F188" s="26">
        <v>44959</v>
      </c>
      <c r="G188" s="26">
        <v>45290</v>
      </c>
      <c r="H188" s="25">
        <v>80</v>
      </c>
      <c r="I188" s="25" t="s">
        <v>121</v>
      </c>
      <c r="J188" s="161">
        <v>10</v>
      </c>
      <c r="K188" s="25" t="s">
        <v>210</v>
      </c>
      <c r="L188" s="27">
        <v>35253232</v>
      </c>
      <c r="M188" s="25" t="s">
        <v>122</v>
      </c>
      <c r="N188" s="25" t="s">
        <v>1428</v>
      </c>
      <c r="O188" s="25" t="s">
        <v>1317</v>
      </c>
      <c r="P188" s="125">
        <v>1</v>
      </c>
    </row>
    <row r="189" spans="1:17" ht="45" customHeight="1" x14ac:dyDescent="0.25">
      <c r="A189" s="46" t="s">
        <v>39</v>
      </c>
      <c r="B189" s="33" t="s">
        <v>352</v>
      </c>
      <c r="C189" s="20" t="s">
        <v>276</v>
      </c>
      <c r="D189" s="79" t="s">
        <v>277</v>
      </c>
      <c r="E189" s="25" t="s">
        <v>275</v>
      </c>
      <c r="F189" s="26">
        <v>44959</v>
      </c>
      <c r="G189" s="26">
        <v>45290</v>
      </c>
      <c r="H189" s="25">
        <v>100</v>
      </c>
      <c r="I189" s="25" t="s">
        <v>121</v>
      </c>
      <c r="J189" s="127">
        <v>0</v>
      </c>
      <c r="K189" s="20" t="s">
        <v>281</v>
      </c>
      <c r="L189" s="23">
        <v>7290000</v>
      </c>
      <c r="M189" s="25" t="s">
        <v>122</v>
      </c>
      <c r="N189" s="25" t="s">
        <v>1428</v>
      </c>
      <c r="O189" s="25" t="s">
        <v>1303</v>
      </c>
      <c r="P189" s="125">
        <v>0</v>
      </c>
    </row>
    <row r="190" spans="1:17" ht="45" customHeight="1" x14ac:dyDescent="0.25">
      <c r="A190" s="46" t="s">
        <v>39</v>
      </c>
      <c r="B190" s="33" t="s">
        <v>352</v>
      </c>
      <c r="C190" s="20" t="s">
        <v>278</v>
      </c>
      <c r="D190" s="76" t="s">
        <v>279</v>
      </c>
      <c r="E190" s="25" t="s">
        <v>275</v>
      </c>
      <c r="F190" s="26">
        <v>44959</v>
      </c>
      <c r="G190" s="26">
        <v>45290</v>
      </c>
      <c r="H190" s="25">
        <v>100</v>
      </c>
      <c r="I190" s="25" t="s">
        <v>121</v>
      </c>
      <c r="J190" s="127">
        <v>0</v>
      </c>
      <c r="K190" s="20" t="s">
        <v>282</v>
      </c>
      <c r="L190" s="23">
        <v>3915000</v>
      </c>
      <c r="M190" s="25" t="s">
        <v>122</v>
      </c>
      <c r="N190" s="25" t="s">
        <v>124</v>
      </c>
      <c r="O190" s="25" t="s">
        <v>1304</v>
      </c>
      <c r="P190" s="125">
        <v>0</v>
      </c>
      <c r="Q190" s="2" t="s">
        <v>1410</v>
      </c>
    </row>
    <row r="191" spans="1:17" ht="45" customHeight="1" x14ac:dyDescent="0.25">
      <c r="A191" s="46" t="s">
        <v>39</v>
      </c>
      <c r="B191" s="33" t="s">
        <v>352</v>
      </c>
      <c r="C191" s="20" t="s">
        <v>278</v>
      </c>
      <c r="D191" s="76" t="s">
        <v>280</v>
      </c>
      <c r="E191" s="25" t="s">
        <v>275</v>
      </c>
      <c r="F191" s="26">
        <v>44959</v>
      </c>
      <c r="G191" s="26">
        <v>45290</v>
      </c>
      <c r="H191" s="25">
        <v>100</v>
      </c>
      <c r="I191" s="25" t="s">
        <v>121</v>
      </c>
      <c r="J191" s="127">
        <v>25</v>
      </c>
      <c r="K191" s="20" t="s">
        <v>283</v>
      </c>
      <c r="L191" s="27">
        <v>10000000</v>
      </c>
      <c r="M191" s="25" t="s">
        <v>122</v>
      </c>
      <c r="N191" s="25" t="s">
        <v>1428</v>
      </c>
      <c r="O191" s="25" t="s">
        <v>1305</v>
      </c>
      <c r="P191" s="125">
        <v>0</v>
      </c>
    </row>
    <row r="192" spans="1:17" ht="45" customHeight="1" x14ac:dyDescent="0.25">
      <c r="A192" s="46" t="s">
        <v>39</v>
      </c>
      <c r="B192" s="33" t="s">
        <v>352</v>
      </c>
      <c r="C192" s="20" t="s">
        <v>294</v>
      </c>
      <c r="D192" s="79" t="s">
        <v>295</v>
      </c>
      <c r="E192" s="25" t="s">
        <v>120</v>
      </c>
      <c r="F192" s="26">
        <v>44959</v>
      </c>
      <c r="G192" s="26">
        <v>45290</v>
      </c>
      <c r="H192" s="25">
        <v>100</v>
      </c>
      <c r="I192" s="25" t="s">
        <v>121</v>
      </c>
      <c r="J192" s="127">
        <v>10</v>
      </c>
      <c r="K192" s="20" t="s">
        <v>298</v>
      </c>
      <c r="L192" s="27">
        <v>150000000</v>
      </c>
      <c r="M192" s="25" t="s">
        <v>122</v>
      </c>
      <c r="N192" s="25" t="s">
        <v>1428</v>
      </c>
      <c r="O192" s="25" t="s">
        <v>904</v>
      </c>
      <c r="P192" s="125">
        <v>0</v>
      </c>
    </row>
    <row r="193" spans="1:16" ht="45" customHeight="1" x14ac:dyDescent="0.25">
      <c r="A193" s="46" t="s">
        <v>39</v>
      </c>
      <c r="B193" s="33" t="s">
        <v>352</v>
      </c>
      <c r="C193" s="20" t="s">
        <v>296</v>
      </c>
      <c r="D193" s="79" t="s">
        <v>297</v>
      </c>
      <c r="E193" s="72" t="s">
        <v>120</v>
      </c>
      <c r="F193" s="26">
        <v>44959</v>
      </c>
      <c r="G193" s="26">
        <v>45290</v>
      </c>
      <c r="H193" s="25">
        <v>100</v>
      </c>
      <c r="I193" s="25" t="s">
        <v>121</v>
      </c>
      <c r="J193" s="127">
        <v>10</v>
      </c>
      <c r="K193" s="20" t="s">
        <v>299</v>
      </c>
      <c r="L193" s="27">
        <v>20000000</v>
      </c>
      <c r="M193" s="25" t="s">
        <v>122</v>
      </c>
      <c r="N193" s="25" t="s">
        <v>1428</v>
      </c>
      <c r="O193" s="25" t="s">
        <v>905</v>
      </c>
      <c r="P193" s="125">
        <v>0</v>
      </c>
    </row>
    <row r="194" spans="1:16" ht="45" customHeight="1" x14ac:dyDescent="0.25">
      <c r="A194" s="46" t="s">
        <v>42</v>
      </c>
      <c r="B194" s="34" t="s">
        <v>353</v>
      </c>
      <c r="C194" s="34" t="s">
        <v>43</v>
      </c>
      <c r="D194" s="75" t="s">
        <v>866</v>
      </c>
      <c r="E194" s="25" t="s">
        <v>103</v>
      </c>
      <c r="F194" s="26">
        <v>44959</v>
      </c>
      <c r="G194" s="26">
        <v>45290</v>
      </c>
      <c r="H194" s="25">
        <v>95</v>
      </c>
      <c r="I194" s="25" t="s">
        <v>121</v>
      </c>
      <c r="J194" s="161">
        <v>0</v>
      </c>
      <c r="K194" s="25" t="s">
        <v>616</v>
      </c>
      <c r="L194" s="27">
        <v>26869427</v>
      </c>
      <c r="M194" s="25" t="s">
        <v>122</v>
      </c>
      <c r="N194" s="25" t="s">
        <v>1428</v>
      </c>
      <c r="O194" s="25" t="s">
        <v>1319</v>
      </c>
      <c r="P194" s="125">
        <v>1</v>
      </c>
    </row>
    <row r="195" spans="1:16" ht="45" customHeight="1" x14ac:dyDescent="0.25">
      <c r="A195" s="46" t="s">
        <v>42</v>
      </c>
      <c r="B195" s="34" t="s">
        <v>354</v>
      </c>
      <c r="C195" s="34" t="s">
        <v>44</v>
      </c>
      <c r="D195" s="75" t="s">
        <v>617</v>
      </c>
      <c r="E195" s="25" t="s">
        <v>108</v>
      </c>
      <c r="F195" s="26">
        <v>44959</v>
      </c>
      <c r="G195" s="26">
        <v>45290</v>
      </c>
      <c r="H195" s="25">
        <v>100</v>
      </c>
      <c r="I195" s="25" t="s">
        <v>121</v>
      </c>
      <c r="J195" s="161">
        <v>0</v>
      </c>
      <c r="K195" s="25" t="s">
        <v>618</v>
      </c>
      <c r="L195" s="27">
        <v>0</v>
      </c>
      <c r="M195" s="25" t="s">
        <v>122</v>
      </c>
      <c r="N195" s="25" t="s">
        <v>1428</v>
      </c>
      <c r="O195" s="25" t="s">
        <v>1321</v>
      </c>
      <c r="P195" s="125">
        <v>1</v>
      </c>
    </row>
    <row r="196" spans="1:16" ht="45" customHeight="1" x14ac:dyDescent="0.25">
      <c r="A196" s="46" t="s">
        <v>42</v>
      </c>
      <c r="B196" s="34" t="s">
        <v>354</v>
      </c>
      <c r="C196" s="25" t="s">
        <v>1430</v>
      </c>
      <c r="D196" s="74" t="s">
        <v>1429</v>
      </c>
      <c r="E196" s="25" t="s">
        <v>125</v>
      </c>
      <c r="F196" s="26">
        <v>45066</v>
      </c>
      <c r="G196" s="26">
        <v>45290</v>
      </c>
      <c r="H196" s="25">
        <v>100</v>
      </c>
      <c r="I196" s="25" t="s">
        <v>121</v>
      </c>
      <c r="J196" s="127">
        <v>0</v>
      </c>
      <c r="K196" s="33" t="s">
        <v>753</v>
      </c>
      <c r="L196" s="27">
        <v>36000000</v>
      </c>
      <c r="M196" s="25" t="s">
        <v>122</v>
      </c>
      <c r="N196" s="25" t="s">
        <v>1428</v>
      </c>
      <c r="O196" s="25" t="s">
        <v>754</v>
      </c>
      <c r="P196" s="125">
        <v>0</v>
      </c>
    </row>
    <row r="197" spans="1:16" ht="45" customHeight="1" x14ac:dyDescent="0.25">
      <c r="A197" s="46" t="s">
        <v>42</v>
      </c>
      <c r="B197" s="34" t="s">
        <v>354</v>
      </c>
      <c r="C197" s="34" t="s">
        <v>158</v>
      </c>
      <c r="D197" s="74" t="s">
        <v>157</v>
      </c>
      <c r="E197" s="25" t="s">
        <v>125</v>
      </c>
      <c r="F197" s="26">
        <v>44987</v>
      </c>
      <c r="G197" s="26">
        <v>45290</v>
      </c>
      <c r="H197" s="25">
        <v>100</v>
      </c>
      <c r="I197" s="25" t="s">
        <v>121</v>
      </c>
      <c r="J197" s="127">
        <v>15</v>
      </c>
      <c r="K197" s="34" t="s">
        <v>158</v>
      </c>
      <c r="L197" s="23">
        <v>18000000</v>
      </c>
      <c r="M197" s="25" t="s">
        <v>122</v>
      </c>
      <c r="N197" s="25" t="s">
        <v>1428</v>
      </c>
      <c r="O197" s="25" t="s">
        <v>755</v>
      </c>
      <c r="P197" s="125">
        <v>0</v>
      </c>
    </row>
    <row r="198" spans="1:16" ht="45" customHeight="1" x14ac:dyDescent="0.25">
      <c r="A198" s="46" t="s">
        <v>42</v>
      </c>
      <c r="B198" s="34" t="s">
        <v>354</v>
      </c>
      <c r="C198" s="34" t="s">
        <v>161</v>
      </c>
      <c r="D198" s="74" t="s">
        <v>756</v>
      </c>
      <c r="E198" s="25" t="s">
        <v>125</v>
      </c>
      <c r="F198" s="26">
        <v>44959</v>
      </c>
      <c r="G198" s="26">
        <v>45290</v>
      </c>
      <c r="H198" s="25">
        <v>100</v>
      </c>
      <c r="I198" s="25" t="s">
        <v>121</v>
      </c>
      <c r="J198" s="127">
        <v>5</v>
      </c>
      <c r="K198" s="34" t="s">
        <v>161</v>
      </c>
      <c r="L198" s="24">
        <v>65000000</v>
      </c>
      <c r="M198" s="25" t="s">
        <v>122</v>
      </c>
      <c r="N198" s="25" t="s">
        <v>1428</v>
      </c>
      <c r="O198" s="25" t="s">
        <v>757</v>
      </c>
      <c r="P198" s="125">
        <v>0</v>
      </c>
    </row>
    <row r="199" spans="1:16" ht="45" customHeight="1" x14ac:dyDescent="0.25">
      <c r="A199" s="46" t="s">
        <v>42</v>
      </c>
      <c r="B199" s="34" t="s">
        <v>354</v>
      </c>
      <c r="C199" s="34" t="s">
        <v>160</v>
      </c>
      <c r="D199" s="74" t="s">
        <v>758</v>
      </c>
      <c r="E199" s="25" t="s">
        <v>125</v>
      </c>
      <c r="F199" s="26">
        <v>44959</v>
      </c>
      <c r="G199" s="26">
        <v>45290</v>
      </c>
      <c r="H199" s="25">
        <v>100</v>
      </c>
      <c r="I199" s="25" t="s">
        <v>121</v>
      </c>
      <c r="J199" s="127">
        <v>15</v>
      </c>
      <c r="K199" s="34" t="s">
        <v>160</v>
      </c>
      <c r="L199" s="24">
        <v>36000000</v>
      </c>
      <c r="M199" s="25" t="s">
        <v>122</v>
      </c>
      <c r="N199" s="25" t="s">
        <v>1428</v>
      </c>
      <c r="O199" s="25" t="s">
        <v>759</v>
      </c>
      <c r="P199" s="125">
        <v>0</v>
      </c>
    </row>
    <row r="200" spans="1:16" ht="45" customHeight="1" x14ac:dyDescent="0.25">
      <c r="A200" s="46" t="s">
        <v>42</v>
      </c>
      <c r="B200" s="34" t="s">
        <v>354</v>
      </c>
      <c r="C200" s="34" t="s">
        <v>162</v>
      </c>
      <c r="D200" s="75" t="s">
        <v>159</v>
      </c>
      <c r="E200" s="25" t="s">
        <v>125</v>
      </c>
      <c r="F200" s="26">
        <v>45140</v>
      </c>
      <c r="G200" s="26">
        <v>45290</v>
      </c>
      <c r="H200" s="25">
        <v>100</v>
      </c>
      <c r="I200" s="25" t="s">
        <v>121</v>
      </c>
      <c r="J200" s="127">
        <v>0</v>
      </c>
      <c r="K200" s="34" t="s">
        <v>162</v>
      </c>
      <c r="L200" s="23">
        <v>9000000</v>
      </c>
      <c r="M200" s="25" t="s">
        <v>122</v>
      </c>
      <c r="N200" s="25" t="s">
        <v>1428</v>
      </c>
      <c r="O200" s="25" t="s">
        <v>821</v>
      </c>
      <c r="P200" s="125">
        <v>0</v>
      </c>
    </row>
    <row r="201" spans="1:16" ht="61.5" customHeight="1" x14ac:dyDescent="0.25">
      <c r="A201" s="50" t="s">
        <v>45</v>
      </c>
      <c r="B201" s="29" t="s">
        <v>355</v>
      </c>
      <c r="C201" s="34" t="s">
        <v>46</v>
      </c>
      <c r="D201" s="75" t="s">
        <v>887</v>
      </c>
      <c r="E201" s="25" t="s">
        <v>109</v>
      </c>
      <c r="F201" s="26">
        <v>44959</v>
      </c>
      <c r="G201" s="26">
        <v>45290</v>
      </c>
      <c r="H201" s="25">
        <v>80</v>
      </c>
      <c r="I201" s="25" t="s">
        <v>121</v>
      </c>
      <c r="J201" s="161">
        <v>25</v>
      </c>
      <c r="K201" s="25" t="s">
        <v>152</v>
      </c>
      <c r="L201" s="27" t="s">
        <v>106</v>
      </c>
      <c r="M201" s="25" t="s">
        <v>122</v>
      </c>
      <c r="N201" s="25" t="s">
        <v>1428</v>
      </c>
      <c r="O201" s="25" t="s">
        <v>1340</v>
      </c>
      <c r="P201" s="125">
        <v>1</v>
      </c>
    </row>
    <row r="202" spans="1:16" ht="45" customHeight="1" x14ac:dyDescent="0.25">
      <c r="A202" s="50" t="s">
        <v>45</v>
      </c>
      <c r="B202" s="29" t="s">
        <v>355</v>
      </c>
      <c r="C202" s="34" t="s">
        <v>147</v>
      </c>
      <c r="D202" s="75" t="s">
        <v>140</v>
      </c>
      <c r="E202" s="25" t="s">
        <v>109</v>
      </c>
      <c r="F202" s="26">
        <v>44959</v>
      </c>
      <c r="G202" s="26">
        <v>45290</v>
      </c>
      <c r="H202" s="25">
        <v>100</v>
      </c>
      <c r="I202" s="25" t="s">
        <v>121</v>
      </c>
      <c r="J202" s="127">
        <v>0</v>
      </c>
      <c r="K202" s="25" t="s">
        <v>149</v>
      </c>
      <c r="L202" s="27">
        <v>300000000</v>
      </c>
      <c r="M202" s="25" t="s">
        <v>122</v>
      </c>
      <c r="N202" s="25" t="s">
        <v>1428</v>
      </c>
      <c r="O202" s="25" t="s">
        <v>889</v>
      </c>
      <c r="P202" s="125">
        <v>0</v>
      </c>
    </row>
    <row r="203" spans="1:16" ht="45" customHeight="1" x14ac:dyDescent="0.25">
      <c r="A203" s="50" t="s">
        <v>45</v>
      </c>
      <c r="B203" s="29" t="s">
        <v>355</v>
      </c>
      <c r="C203" s="34" t="s">
        <v>148</v>
      </c>
      <c r="D203" s="75" t="s">
        <v>141</v>
      </c>
      <c r="E203" s="25" t="s">
        <v>109</v>
      </c>
      <c r="F203" s="26">
        <v>44959</v>
      </c>
      <c r="G203" s="26">
        <v>45290</v>
      </c>
      <c r="H203" s="25">
        <v>100</v>
      </c>
      <c r="I203" s="25" t="s">
        <v>121</v>
      </c>
      <c r="J203" s="127">
        <v>0</v>
      </c>
      <c r="K203" s="34" t="s">
        <v>148</v>
      </c>
      <c r="L203" s="27">
        <v>2000000</v>
      </c>
      <c r="M203" s="25" t="s">
        <v>122</v>
      </c>
      <c r="N203" s="25" t="s">
        <v>1428</v>
      </c>
      <c r="O203" s="25" t="s">
        <v>889</v>
      </c>
      <c r="P203" s="125">
        <v>0</v>
      </c>
    </row>
    <row r="204" spans="1:16" ht="45" customHeight="1" x14ac:dyDescent="0.25">
      <c r="A204" s="50" t="s">
        <v>45</v>
      </c>
      <c r="B204" s="29" t="s">
        <v>355</v>
      </c>
      <c r="C204" s="25" t="s">
        <v>150</v>
      </c>
      <c r="D204" s="75" t="s">
        <v>142</v>
      </c>
      <c r="E204" s="25" t="s">
        <v>109</v>
      </c>
      <c r="F204" s="26">
        <v>44959</v>
      </c>
      <c r="G204" s="26">
        <v>45290</v>
      </c>
      <c r="H204" s="25">
        <v>100</v>
      </c>
      <c r="I204" s="25" t="s">
        <v>121</v>
      </c>
      <c r="J204" s="127">
        <v>0</v>
      </c>
      <c r="K204" s="34" t="s">
        <v>151</v>
      </c>
      <c r="L204" s="27">
        <v>70000000</v>
      </c>
      <c r="M204" s="25" t="s">
        <v>122</v>
      </c>
      <c r="N204" s="25" t="s">
        <v>1428</v>
      </c>
      <c r="O204" s="25" t="s">
        <v>889</v>
      </c>
      <c r="P204" s="125">
        <v>0</v>
      </c>
    </row>
    <row r="205" spans="1:16" ht="45" customHeight="1" x14ac:dyDescent="0.25">
      <c r="A205" s="50" t="s">
        <v>45</v>
      </c>
      <c r="B205" s="29" t="s">
        <v>355</v>
      </c>
      <c r="C205" s="34" t="s">
        <v>148</v>
      </c>
      <c r="D205" s="75" t="s">
        <v>143</v>
      </c>
      <c r="E205" s="25" t="s">
        <v>109</v>
      </c>
      <c r="F205" s="26">
        <v>44959</v>
      </c>
      <c r="G205" s="26">
        <v>45290</v>
      </c>
      <c r="H205" s="25">
        <v>100</v>
      </c>
      <c r="I205" s="25" t="s">
        <v>121</v>
      </c>
      <c r="J205" s="127">
        <v>0</v>
      </c>
      <c r="K205" s="34" t="s">
        <v>148</v>
      </c>
      <c r="L205" s="27">
        <v>50000000</v>
      </c>
      <c r="M205" s="25" t="s">
        <v>122</v>
      </c>
      <c r="N205" s="25" t="s">
        <v>1428</v>
      </c>
      <c r="O205" s="25" t="s">
        <v>889</v>
      </c>
      <c r="P205" s="125">
        <v>0</v>
      </c>
    </row>
    <row r="206" spans="1:16" ht="45" customHeight="1" x14ac:dyDescent="0.25">
      <c r="A206" s="50" t="s">
        <v>45</v>
      </c>
      <c r="B206" s="29" t="s">
        <v>355</v>
      </c>
      <c r="C206" s="34" t="s">
        <v>148</v>
      </c>
      <c r="D206" s="75" t="s">
        <v>144</v>
      </c>
      <c r="E206" s="25" t="s">
        <v>109</v>
      </c>
      <c r="F206" s="26">
        <v>44959</v>
      </c>
      <c r="G206" s="26">
        <v>45290</v>
      </c>
      <c r="H206" s="25">
        <v>100</v>
      </c>
      <c r="I206" s="25" t="s">
        <v>121</v>
      </c>
      <c r="J206" s="127">
        <v>0</v>
      </c>
      <c r="K206" s="34" t="s">
        <v>148</v>
      </c>
      <c r="L206" s="27">
        <v>60000000</v>
      </c>
      <c r="M206" s="25" t="s">
        <v>122</v>
      </c>
      <c r="N206" s="25" t="s">
        <v>1428</v>
      </c>
      <c r="O206" s="25" t="s">
        <v>888</v>
      </c>
      <c r="P206" s="125">
        <v>0</v>
      </c>
    </row>
    <row r="207" spans="1:16" ht="45" customHeight="1" x14ac:dyDescent="0.25">
      <c r="A207" s="50" t="s">
        <v>45</v>
      </c>
      <c r="B207" s="29" t="s">
        <v>355</v>
      </c>
      <c r="C207" s="34" t="s">
        <v>148</v>
      </c>
      <c r="D207" s="75" t="s">
        <v>145</v>
      </c>
      <c r="E207" s="25" t="s">
        <v>109</v>
      </c>
      <c r="F207" s="26">
        <v>44959</v>
      </c>
      <c r="G207" s="26">
        <v>45290</v>
      </c>
      <c r="H207" s="25">
        <v>100</v>
      </c>
      <c r="I207" s="25" t="s">
        <v>121</v>
      </c>
      <c r="J207" s="127">
        <v>0</v>
      </c>
      <c r="K207" s="34" t="s">
        <v>148</v>
      </c>
      <c r="L207" s="27">
        <v>15000000</v>
      </c>
      <c r="M207" s="25" t="s">
        <v>122</v>
      </c>
      <c r="N207" s="25" t="s">
        <v>1428</v>
      </c>
      <c r="O207" s="25" t="s">
        <v>889</v>
      </c>
      <c r="P207" s="125">
        <v>0</v>
      </c>
    </row>
    <row r="208" spans="1:16" ht="45" customHeight="1" x14ac:dyDescent="0.25">
      <c r="A208" s="50" t="s">
        <v>45</v>
      </c>
      <c r="B208" s="29" t="s">
        <v>355</v>
      </c>
      <c r="C208" s="34" t="s">
        <v>148</v>
      </c>
      <c r="D208" s="75" t="s">
        <v>146</v>
      </c>
      <c r="E208" s="25" t="s">
        <v>109</v>
      </c>
      <c r="F208" s="26">
        <v>44959</v>
      </c>
      <c r="G208" s="26">
        <v>45290</v>
      </c>
      <c r="H208" s="25">
        <v>100</v>
      </c>
      <c r="I208" s="25" t="s">
        <v>121</v>
      </c>
      <c r="J208" s="127">
        <v>0</v>
      </c>
      <c r="K208" s="34" t="s">
        <v>148</v>
      </c>
      <c r="L208" s="27">
        <v>2000000</v>
      </c>
      <c r="M208" s="25" t="s">
        <v>122</v>
      </c>
      <c r="N208" s="25" t="s">
        <v>1428</v>
      </c>
      <c r="O208" s="25" t="s">
        <v>889</v>
      </c>
      <c r="P208" s="125">
        <v>0</v>
      </c>
    </row>
    <row r="209" spans="1:17" ht="45" customHeight="1" x14ac:dyDescent="0.25">
      <c r="A209" s="50" t="s">
        <v>45</v>
      </c>
      <c r="B209" s="34" t="s">
        <v>356</v>
      </c>
      <c r="C209" s="34" t="s">
        <v>47</v>
      </c>
      <c r="D209" s="75" t="s">
        <v>538</v>
      </c>
      <c r="E209" s="25" t="s">
        <v>104</v>
      </c>
      <c r="F209" s="26">
        <v>44959</v>
      </c>
      <c r="G209" s="26">
        <v>45290</v>
      </c>
      <c r="H209" s="25">
        <v>100</v>
      </c>
      <c r="I209" s="25" t="s">
        <v>121</v>
      </c>
      <c r="J209" s="161">
        <v>15</v>
      </c>
      <c r="K209" s="25" t="s">
        <v>539</v>
      </c>
      <c r="L209" s="27">
        <v>0</v>
      </c>
      <c r="M209" s="25" t="s">
        <v>122</v>
      </c>
      <c r="N209" s="25" t="s">
        <v>1428</v>
      </c>
      <c r="O209" s="25" t="s">
        <v>1341</v>
      </c>
      <c r="P209" s="125">
        <v>1</v>
      </c>
    </row>
    <row r="210" spans="1:17" ht="45" customHeight="1" x14ac:dyDescent="0.25">
      <c r="A210" s="50" t="s">
        <v>45</v>
      </c>
      <c r="B210" s="34" t="s">
        <v>356</v>
      </c>
      <c r="C210" s="34" t="s">
        <v>47</v>
      </c>
      <c r="D210" s="80" t="s">
        <v>540</v>
      </c>
      <c r="E210" s="25" t="s">
        <v>104</v>
      </c>
      <c r="F210" s="26">
        <v>44959</v>
      </c>
      <c r="G210" s="26">
        <v>45290</v>
      </c>
      <c r="H210" s="25">
        <v>100</v>
      </c>
      <c r="I210" s="25" t="s">
        <v>121</v>
      </c>
      <c r="J210" s="127">
        <v>0</v>
      </c>
      <c r="K210" s="25" t="s">
        <v>450</v>
      </c>
      <c r="L210" s="27">
        <v>39000000</v>
      </c>
      <c r="M210" s="25" t="s">
        <v>122</v>
      </c>
      <c r="N210" s="25" t="s">
        <v>1428</v>
      </c>
      <c r="O210" s="25" t="s">
        <v>881</v>
      </c>
      <c r="P210" s="125">
        <v>0</v>
      </c>
    </row>
    <row r="211" spans="1:17" ht="45" customHeight="1" x14ac:dyDescent="0.25">
      <c r="A211" s="50" t="s">
        <v>45</v>
      </c>
      <c r="B211" s="34" t="s">
        <v>356</v>
      </c>
      <c r="C211" s="34" t="s">
        <v>47</v>
      </c>
      <c r="D211" s="80" t="s">
        <v>541</v>
      </c>
      <c r="E211" s="25" t="s">
        <v>104</v>
      </c>
      <c r="F211" s="26">
        <v>44959</v>
      </c>
      <c r="G211" s="26">
        <v>45290</v>
      </c>
      <c r="H211" s="25">
        <v>100</v>
      </c>
      <c r="I211" s="25" t="s">
        <v>121</v>
      </c>
      <c r="J211" s="127">
        <v>0</v>
      </c>
      <c r="K211" s="25" t="s">
        <v>416</v>
      </c>
      <c r="L211" s="27">
        <v>12000000</v>
      </c>
      <c r="M211" s="25" t="s">
        <v>122</v>
      </c>
      <c r="N211" s="25" t="s">
        <v>1428</v>
      </c>
      <c r="O211" s="25" t="s">
        <v>881</v>
      </c>
      <c r="P211" s="125">
        <v>0</v>
      </c>
    </row>
    <row r="212" spans="1:17" ht="45" customHeight="1" x14ac:dyDescent="0.25">
      <c r="A212" s="50" t="s">
        <v>45</v>
      </c>
      <c r="B212" s="34" t="s">
        <v>356</v>
      </c>
      <c r="C212" s="34" t="s">
        <v>47</v>
      </c>
      <c r="D212" s="80" t="s">
        <v>542</v>
      </c>
      <c r="E212" s="25" t="s">
        <v>104</v>
      </c>
      <c r="F212" s="26">
        <v>44959</v>
      </c>
      <c r="G212" s="26">
        <v>45290</v>
      </c>
      <c r="H212" s="25">
        <v>100</v>
      </c>
      <c r="I212" s="25" t="s">
        <v>121</v>
      </c>
      <c r="J212" s="127">
        <v>5</v>
      </c>
      <c r="K212" s="25" t="s">
        <v>539</v>
      </c>
      <c r="L212" s="27">
        <v>200000000</v>
      </c>
      <c r="M212" s="25" t="s">
        <v>122</v>
      </c>
      <c r="N212" s="25" t="s">
        <v>1428</v>
      </c>
      <c r="O212" s="25" t="s">
        <v>1310</v>
      </c>
      <c r="P212" s="125">
        <v>0</v>
      </c>
    </row>
    <row r="213" spans="1:17" ht="45" customHeight="1" x14ac:dyDescent="0.25">
      <c r="A213" s="50" t="s">
        <v>45</v>
      </c>
      <c r="B213" s="34" t="s">
        <v>356</v>
      </c>
      <c r="C213" s="34" t="s">
        <v>47</v>
      </c>
      <c r="D213" s="80" t="s">
        <v>543</v>
      </c>
      <c r="E213" s="25" t="s">
        <v>104</v>
      </c>
      <c r="F213" s="26">
        <v>44959</v>
      </c>
      <c r="G213" s="26">
        <v>45290</v>
      </c>
      <c r="H213" s="25">
        <v>100</v>
      </c>
      <c r="I213" s="25" t="s">
        <v>121</v>
      </c>
      <c r="J213" s="127">
        <v>0</v>
      </c>
      <c r="K213" s="25" t="s">
        <v>450</v>
      </c>
      <c r="L213" s="27">
        <v>16000000</v>
      </c>
      <c r="M213" s="25" t="s">
        <v>122</v>
      </c>
      <c r="N213" s="25" t="s">
        <v>1428</v>
      </c>
      <c r="O213" s="25" t="s">
        <v>881</v>
      </c>
      <c r="P213" s="125">
        <v>0</v>
      </c>
    </row>
    <row r="214" spans="1:17" ht="45" customHeight="1" x14ac:dyDescent="0.25">
      <c r="A214" s="46" t="s">
        <v>48</v>
      </c>
      <c r="B214" s="30" t="s">
        <v>357</v>
      </c>
      <c r="C214" s="34" t="s">
        <v>49</v>
      </c>
      <c r="D214" s="74" t="s">
        <v>1395</v>
      </c>
      <c r="E214" s="25" t="s">
        <v>113</v>
      </c>
      <c r="F214" s="26">
        <v>44959</v>
      </c>
      <c r="G214" s="26">
        <v>45290</v>
      </c>
      <c r="H214" s="25">
        <v>80</v>
      </c>
      <c r="I214" s="25" t="s">
        <v>121</v>
      </c>
      <c r="J214" s="161">
        <v>25</v>
      </c>
      <c r="K214" s="19" t="s">
        <v>216</v>
      </c>
      <c r="L214" s="27" t="s">
        <v>106</v>
      </c>
      <c r="M214" s="25" t="s">
        <v>122</v>
      </c>
      <c r="N214" s="25" t="s">
        <v>1428</v>
      </c>
      <c r="O214" s="25" t="s">
        <v>1342</v>
      </c>
      <c r="P214" s="125">
        <v>1</v>
      </c>
    </row>
    <row r="215" spans="1:17" ht="92.25" customHeight="1" x14ac:dyDescent="0.25">
      <c r="A215" s="46" t="s">
        <v>48</v>
      </c>
      <c r="B215" s="107" t="s">
        <v>357</v>
      </c>
      <c r="C215" s="106" t="s">
        <v>218</v>
      </c>
      <c r="D215" s="74" t="s">
        <v>773</v>
      </c>
      <c r="E215" s="25" t="s">
        <v>113</v>
      </c>
      <c r="F215" s="19" t="s">
        <v>217</v>
      </c>
      <c r="G215" s="27" t="s">
        <v>106</v>
      </c>
      <c r="H215" s="25" t="s">
        <v>122</v>
      </c>
      <c r="I215" s="25" t="s">
        <v>124</v>
      </c>
      <c r="J215" s="127">
        <v>25</v>
      </c>
      <c r="K215" s="19" t="s">
        <v>217</v>
      </c>
      <c r="L215" s="27" t="s">
        <v>106</v>
      </c>
      <c r="M215" s="25" t="s">
        <v>122</v>
      </c>
      <c r="N215" s="25" t="s">
        <v>1428</v>
      </c>
      <c r="O215" s="25" t="s">
        <v>797</v>
      </c>
      <c r="P215" s="125">
        <v>0</v>
      </c>
    </row>
    <row r="216" spans="1:17" ht="70.5" customHeight="1" x14ac:dyDescent="0.25">
      <c r="A216" s="46" t="s">
        <v>48</v>
      </c>
      <c r="B216" s="30" t="s">
        <v>357</v>
      </c>
      <c r="C216" s="34" t="s">
        <v>218</v>
      </c>
      <c r="D216" s="74" t="s">
        <v>775</v>
      </c>
      <c r="E216" s="25" t="s">
        <v>113</v>
      </c>
      <c r="F216" s="26">
        <v>44959</v>
      </c>
      <c r="G216" s="26">
        <v>45290</v>
      </c>
      <c r="H216" s="25">
        <v>100</v>
      </c>
      <c r="I216" s="25" t="s">
        <v>121</v>
      </c>
      <c r="J216" s="127">
        <v>25</v>
      </c>
      <c r="K216" s="19" t="s">
        <v>217</v>
      </c>
      <c r="L216" s="27" t="s">
        <v>106</v>
      </c>
      <c r="M216" s="25" t="s">
        <v>122</v>
      </c>
      <c r="N216" s="25" t="s">
        <v>1428</v>
      </c>
      <c r="O216" s="25" t="s">
        <v>798</v>
      </c>
      <c r="P216" s="125">
        <v>0</v>
      </c>
    </row>
    <row r="217" spans="1:17" ht="140.25" customHeight="1" x14ac:dyDescent="0.25">
      <c r="A217" s="46" t="s">
        <v>48</v>
      </c>
      <c r="B217" s="30" t="s">
        <v>357</v>
      </c>
      <c r="C217" s="34" t="s">
        <v>218</v>
      </c>
      <c r="D217" s="74" t="s">
        <v>774</v>
      </c>
      <c r="E217" s="25" t="s">
        <v>113</v>
      </c>
      <c r="F217" s="26">
        <v>44959</v>
      </c>
      <c r="G217" s="26">
        <v>45290</v>
      </c>
      <c r="H217" s="25">
        <v>100</v>
      </c>
      <c r="I217" s="25" t="s">
        <v>121</v>
      </c>
      <c r="J217" s="127">
        <v>25</v>
      </c>
      <c r="K217" s="19" t="s">
        <v>217</v>
      </c>
      <c r="L217" s="27" t="s">
        <v>106</v>
      </c>
      <c r="M217" s="25" t="s">
        <v>122</v>
      </c>
      <c r="N217" s="25" t="s">
        <v>1428</v>
      </c>
      <c r="O217" s="25" t="s">
        <v>799</v>
      </c>
      <c r="P217" s="125">
        <v>0</v>
      </c>
    </row>
    <row r="218" spans="1:17" ht="45" customHeight="1" x14ac:dyDescent="0.25">
      <c r="A218" s="46" t="s">
        <v>48</v>
      </c>
      <c r="B218" s="30" t="s">
        <v>357</v>
      </c>
      <c r="C218" s="18" t="s">
        <v>49</v>
      </c>
      <c r="D218" s="76" t="s">
        <v>256</v>
      </c>
      <c r="E218" s="25" t="s">
        <v>259</v>
      </c>
      <c r="F218" s="26">
        <v>44959</v>
      </c>
      <c r="G218" s="26">
        <v>45290</v>
      </c>
      <c r="H218" s="25">
        <v>100</v>
      </c>
      <c r="I218" s="25" t="s">
        <v>121</v>
      </c>
      <c r="J218" s="127">
        <v>0</v>
      </c>
      <c r="K218" s="18" t="s">
        <v>260</v>
      </c>
      <c r="L218" s="28">
        <v>5000000</v>
      </c>
      <c r="M218" s="25" t="s">
        <v>122</v>
      </c>
      <c r="N218" s="25" t="s">
        <v>1428</v>
      </c>
      <c r="O218" s="25" t="s">
        <v>792</v>
      </c>
      <c r="P218" s="125">
        <v>0</v>
      </c>
    </row>
    <row r="219" spans="1:17" ht="45" customHeight="1" x14ac:dyDescent="0.25">
      <c r="A219" s="46" t="s">
        <v>48</v>
      </c>
      <c r="B219" s="30" t="s">
        <v>357</v>
      </c>
      <c r="C219" s="18" t="s">
        <v>49</v>
      </c>
      <c r="D219" s="76" t="s">
        <v>257</v>
      </c>
      <c r="E219" s="25" t="s">
        <v>259</v>
      </c>
      <c r="F219" s="26">
        <v>44959</v>
      </c>
      <c r="G219" s="26">
        <v>45290</v>
      </c>
      <c r="H219" s="25">
        <v>100</v>
      </c>
      <c r="I219" s="25" t="s">
        <v>121</v>
      </c>
      <c r="J219" s="127">
        <v>30</v>
      </c>
      <c r="K219" s="18" t="s">
        <v>261</v>
      </c>
      <c r="L219" s="28">
        <v>15000000</v>
      </c>
      <c r="M219" s="25" t="s">
        <v>122</v>
      </c>
      <c r="N219" s="25" t="s">
        <v>1428</v>
      </c>
      <c r="O219" s="25" t="s">
        <v>793</v>
      </c>
      <c r="P219" s="125">
        <v>0</v>
      </c>
    </row>
    <row r="220" spans="1:17" ht="45" customHeight="1" x14ac:dyDescent="0.25">
      <c r="A220" s="46" t="s">
        <v>48</v>
      </c>
      <c r="B220" s="30" t="s">
        <v>357</v>
      </c>
      <c r="C220" s="18" t="s">
        <v>49</v>
      </c>
      <c r="D220" s="76" t="s">
        <v>258</v>
      </c>
      <c r="E220" s="25" t="s">
        <v>259</v>
      </c>
      <c r="F220" s="26">
        <v>44959</v>
      </c>
      <c r="G220" s="26">
        <v>45290</v>
      </c>
      <c r="H220" s="25">
        <v>100</v>
      </c>
      <c r="I220" s="25" t="s">
        <v>121</v>
      </c>
      <c r="J220" s="127">
        <v>100</v>
      </c>
      <c r="K220" s="18" t="s">
        <v>261</v>
      </c>
      <c r="L220" s="28">
        <v>15000000</v>
      </c>
      <c r="M220" s="25" t="s">
        <v>122</v>
      </c>
      <c r="N220" s="25" t="s">
        <v>1428</v>
      </c>
      <c r="O220" s="25" t="s">
        <v>795</v>
      </c>
      <c r="P220" s="125">
        <v>0</v>
      </c>
    </row>
    <row r="221" spans="1:17" ht="45" customHeight="1" x14ac:dyDescent="0.25">
      <c r="A221" s="46" t="s">
        <v>48</v>
      </c>
      <c r="B221" s="30" t="s">
        <v>357</v>
      </c>
      <c r="C221" s="18" t="s">
        <v>49</v>
      </c>
      <c r="D221" s="76" t="s">
        <v>262</v>
      </c>
      <c r="E221" s="25" t="s">
        <v>259</v>
      </c>
      <c r="F221" s="26">
        <v>44959</v>
      </c>
      <c r="G221" s="26">
        <v>45290</v>
      </c>
      <c r="H221" s="25">
        <v>100</v>
      </c>
      <c r="I221" s="25" t="s">
        <v>121</v>
      </c>
      <c r="J221" s="127">
        <v>0</v>
      </c>
      <c r="K221" s="18" t="s">
        <v>261</v>
      </c>
      <c r="L221" s="28">
        <v>1600000</v>
      </c>
      <c r="M221" s="25" t="s">
        <v>122</v>
      </c>
      <c r="N221" s="25" t="s">
        <v>1428</v>
      </c>
      <c r="O221" s="25" t="s">
        <v>794</v>
      </c>
      <c r="P221" s="125">
        <v>0</v>
      </c>
    </row>
    <row r="222" spans="1:17" ht="45" customHeight="1" x14ac:dyDescent="0.25">
      <c r="A222" s="46" t="s">
        <v>48</v>
      </c>
      <c r="B222" s="30" t="s">
        <v>357</v>
      </c>
      <c r="C222" s="20" t="s">
        <v>34</v>
      </c>
      <c r="D222" s="76" t="s">
        <v>286</v>
      </c>
      <c r="E222" s="25" t="s">
        <v>275</v>
      </c>
      <c r="F222" s="26">
        <v>44959</v>
      </c>
      <c r="G222" s="26">
        <v>45290</v>
      </c>
      <c r="H222" s="25">
        <v>100</v>
      </c>
      <c r="I222" s="25" t="s">
        <v>121</v>
      </c>
      <c r="J222" s="127">
        <v>0</v>
      </c>
      <c r="K222" s="20" t="s">
        <v>288</v>
      </c>
      <c r="L222" s="28">
        <v>19575000</v>
      </c>
      <c r="M222" s="25" t="s">
        <v>122</v>
      </c>
      <c r="N222" s="25" t="s">
        <v>124</v>
      </c>
      <c r="O222" s="25" t="s">
        <v>1306</v>
      </c>
      <c r="P222" s="125">
        <v>0</v>
      </c>
      <c r="Q222" s="2" t="s">
        <v>1410</v>
      </c>
    </row>
    <row r="223" spans="1:17" ht="45" customHeight="1" x14ac:dyDescent="0.25">
      <c r="A223" s="46" t="s">
        <v>48</v>
      </c>
      <c r="B223" s="30" t="s">
        <v>357</v>
      </c>
      <c r="C223" s="20" t="s">
        <v>34</v>
      </c>
      <c r="D223" s="76" t="s">
        <v>287</v>
      </c>
      <c r="E223" s="25" t="s">
        <v>275</v>
      </c>
      <c r="F223" s="26">
        <v>44959</v>
      </c>
      <c r="G223" s="26">
        <v>45290</v>
      </c>
      <c r="H223" s="25">
        <v>100</v>
      </c>
      <c r="I223" s="25" t="s">
        <v>121</v>
      </c>
      <c r="J223" s="127">
        <v>0</v>
      </c>
      <c r="K223" s="20" t="s">
        <v>289</v>
      </c>
      <c r="L223" s="28">
        <v>4000000</v>
      </c>
      <c r="M223" s="25" t="s">
        <v>122</v>
      </c>
      <c r="N223" s="25" t="s">
        <v>124</v>
      </c>
      <c r="O223" s="25" t="s">
        <v>1306</v>
      </c>
      <c r="P223" s="125">
        <v>0</v>
      </c>
      <c r="Q223" s="2" t="s">
        <v>1410</v>
      </c>
    </row>
    <row r="224" spans="1:17" ht="45" customHeight="1" x14ac:dyDescent="0.25">
      <c r="A224" s="46" t="s">
        <v>48</v>
      </c>
      <c r="B224" s="30" t="s">
        <v>357</v>
      </c>
      <c r="C224" s="20" t="s">
        <v>49</v>
      </c>
      <c r="D224" s="76" t="s">
        <v>307</v>
      </c>
      <c r="E224" s="25" t="s">
        <v>99</v>
      </c>
      <c r="F224" s="26">
        <v>44959</v>
      </c>
      <c r="G224" s="26">
        <v>45290</v>
      </c>
      <c r="H224" s="25">
        <v>100</v>
      </c>
      <c r="I224" s="25" t="s">
        <v>121</v>
      </c>
      <c r="J224" s="127">
        <v>0</v>
      </c>
      <c r="K224" s="20" t="s">
        <v>260</v>
      </c>
      <c r="L224" s="28">
        <v>420000000</v>
      </c>
      <c r="M224" s="25" t="s">
        <v>122</v>
      </c>
      <c r="N224" s="25" t="s">
        <v>124</v>
      </c>
      <c r="O224" s="25" t="s">
        <v>796</v>
      </c>
      <c r="P224" s="125">
        <v>0</v>
      </c>
      <c r="Q224" s="2" t="s">
        <v>1410</v>
      </c>
    </row>
    <row r="225" spans="1:17" ht="45" customHeight="1" x14ac:dyDescent="0.25">
      <c r="A225" s="46" t="s">
        <v>48</v>
      </c>
      <c r="B225" s="30" t="s">
        <v>357</v>
      </c>
      <c r="C225" s="20" t="s">
        <v>49</v>
      </c>
      <c r="D225" s="76" t="s">
        <v>300</v>
      </c>
      <c r="E225" s="25" t="s">
        <v>99</v>
      </c>
      <c r="F225" s="26">
        <v>44959</v>
      </c>
      <c r="G225" s="26">
        <v>45290</v>
      </c>
      <c r="H225" s="25">
        <v>101</v>
      </c>
      <c r="I225" s="25" t="s">
        <v>121</v>
      </c>
      <c r="J225" s="127">
        <v>0</v>
      </c>
      <c r="K225" s="20" t="s">
        <v>260</v>
      </c>
      <c r="L225" s="28">
        <v>240000000</v>
      </c>
      <c r="M225" s="25" t="s">
        <v>122</v>
      </c>
      <c r="N225" s="25" t="s">
        <v>124</v>
      </c>
      <c r="O225" s="25" t="s">
        <v>796</v>
      </c>
      <c r="P225" s="125">
        <v>0</v>
      </c>
      <c r="Q225" s="2" t="s">
        <v>1410</v>
      </c>
    </row>
    <row r="226" spans="1:17" ht="45" customHeight="1" x14ac:dyDescent="0.25">
      <c r="A226" s="46" t="s">
        <v>48</v>
      </c>
      <c r="B226" s="30" t="s">
        <v>357</v>
      </c>
      <c r="C226" s="20" t="s">
        <v>49</v>
      </c>
      <c r="D226" s="76" t="s">
        <v>301</v>
      </c>
      <c r="E226" s="25" t="s">
        <v>99</v>
      </c>
      <c r="F226" s="26">
        <v>44959</v>
      </c>
      <c r="G226" s="26">
        <v>45290</v>
      </c>
      <c r="H226" s="25">
        <v>102</v>
      </c>
      <c r="I226" s="25" t="s">
        <v>121</v>
      </c>
      <c r="J226" s="127">
        <v>0</v>
      </c>
      <c r="K226" s="20" t="s">
        <v>260</v>
      </c>
      <c r="L226" s="28">
        <v>600000000</v>
      </c>
      <c r="M226" s="25" t="s">
        <v>122</v>
      </c>
      <c r="N226" s="25" t="s">
        <v>124</v>
      </c>
      <c r="O226" s="25" t="s">
        <v>796</v>
      </c>
      <c r="P226" s="125">
        <v>0</v>
      </c>
      <c r="Q226" s="2" t="s">
        <v>1410</v>
      </c>
    </row>
    <row r="227" spans="1:17" ht="45" customHeight="1" x14ac:dyDescent="0.25">
      <c r="A227" s="46" t="s">
        <v>48</v>
      </c>
      <c r="B227" s="30" t="s">
        <v>357</v>
      </c>
      <c r="C227" s="20" t="s">
        <v>49</v>
      </c>
      <c r="D227" s="76" t="s">
        <v>302</v>
      </c>
      <c r="E227" s="25" t="s">
        <v>99</v>
      </c>
      <c r="F227" s="26">
        <v>44959</v>
      </c>
      <c r="G227" s="26">
        <v>45290</v>
      </c>
      <c r="H227" s="25">
        <v>103</v>
      </c>
      <c r="I227" s="25" t="s">
        <v>121</v>
      </c>
      <c r="J227" s="127">
        <v>0</v>
      </c>
      <c r="K227" s="20" t="s">
        <v>260</v>
      </c>
      <c r="L227" s="28">
        <v>360000000</v>
      </c>
      <c r="M227" s="25" t="s">
        <v>122</v>
      </c>
      <c r="N227" s="25" t="s">
        <v>124</v>
      </c>
      <c r="O227" s="25" t="s">
        <v>796</v>
      </c>
      <c r="P227" s="125">
        <v>0</v>
      </c>
      <c r="Q227" s="2" t="s">
        <v>1410</v>
      </c>
    </row>
    <row r="228" spans="1:17" ht="45" customHeight="1" x14ac:dyDescent="0.25">
      <c r="A228" s="46" t="s">
        <v>48</v>
      </c>
      <c r="B228" s="30" t="s">
        <v>357</v>
      </c>
      <c r="C228" s="20" t="s">
        <v>49</v>
      </c>
      <c r="D228" s="76" t="s">
        <v>303</v>
      </c>
      <c r="E228" s="25" t="s">
        <v>99</v>
      </c>
      <c r="F228" s="26">
        <v>44959</v>
      </c>
      <c r="G228" s="26">
        <v>45290</v>
      </c>
      <c r="H228" s="25">
        <v>104</v>
      </c>
      <c r="I228" s="25" t="s">
        <v>121</v>
      </c>
      <c r="J228" s="127">
        <v>0</v>
      </c>
      <c r="K228" s="20" t="s">
        <v>260</v>
      </c>
      <c r="L228" s="28">
        <v>350000000</v>
      </c>
      <c r="M228" s="25" t="s">
        <v>122</v>
      </c>
      <c r="N228" s="25" t="s">
        <v>124</v>
      </c>
      <c r="O228" s="25" t="s">
        <v>791</v>
      </c>
      <c r="P228" s="125">
        <v>0</v>
      </c>
      <c r="Q228" s="2" t="s">
        <v>1410</v>
      </c>
    </row>
    <row r="229" spans="1:17" ht="45" customHeight="1" x14ac:dyDescent="0.25">
      <c r="A229" s="46" t="s">
        <v>48</v>
      </c>
      <c r="B229" s="30" t="s">
        <v>357</v>
      </c>
      <c r="C229" s="20" t="s">
        <v>49</v>
      </c>
      <c r="D229" s="76" t="s">
        <v>304</v>
      </c>
      <c r="E229" s="25" t="s">
        <v>99</v>
      </c>
      <c r="F229" s="26">
        <v>44959</v>
      </c>
      <c r="G229" s="26">
        <v>45290</v>
      </c>
      <c r="H229" s="25">
        <v>105</v>
      </c>
      <c r="I229" s="25" t="s">
        <v>121</v>
      </c>
      <c r="J229" s="127">
        <v>0</v>
      </c>
      <c r="K229" s="20" t="s">
        <v>308</v>
      </c>
      <c r="L229" s="28">
        <v>90000000</v>
      </c>
      <c r="M229" s="25" t="s">
        <v>122</v>
      </c>
      <c r="N229" s="25" t="s">
        <v>124</v>
      </c>
      <c r="O229" s="25" t="s">
        <v>1307</v>
      </c>
      <c r="P229" s="125">
        <v>0</v>
      </c>
      <c r="Q229" s="2" t="s">
        <v>1410</v>
      </c>
    </row>
    <row r="230" spans="1:17" ht="45" customHeight="1" x14ac:dyDescent="0.25">
      <c r="A230" s="46" t="s">
        <v>48</v>
      </c>
      <c r="B230" s="30" t="s">
        <v>357</v>
      </c>
      <c r="C230" s="18" t="s">
        <v>46</v>
      </c>
      <c r="D230" s="76" t="s">
        <v>305</v>
      </c>
      <c r="E230" s="25" t="s">
        <v>99</v>
      </c>
      <c r="F230" s="26">
        <v>44959</v>
      </c>
      <c r="G230" s="26">
        <v>45290</v>
      </c>
      <c r="H230" s="25">
        <v>106</v>
      </c>
      <c r="I230" s="25" t="s">
        <v>121</v>
      </c>
      <c r="J230" s="127">
        <v>0</v>
      </c>
      <c r="K230" s="20" t="s">
        <v>246</v>
      </c>
      <c r="L230" s="28">
        <v>150000000</v>
      </c>
      <c r="M230" s="25" t="s">
        <v>122</v>
      </c>
      <c r="N230" s="25" t="s">
        <v>124</v>
      </c>
      <c r="O230" s="25" t="s">
        <v>909</v>
      </c>
      <c r="P230" s="125">
        <v>0</v>
      </c>
      <c r="Q230" s="2" t="s">
        <v>1410</v>
      </c>
    </row>
    <row r="231" spans="1:17" ht="45" customHeight="1" x14ac:dyDescent="0.25">
      <c r="A231" s="46" t="s">
        <v>48</v>
      </c>
      <c r="B231" s="30" t="s">
        <v>357</v>
      </c>
      <c r="C231" s="18" t="s">
        <v>30</v>
      </c>
      <c r="D231" s="76" t="s">
        <v>306</v>
      </c>
      <c r="E231" s="25" t="s">
        <v>99</v>
      </c>
      <c r="F231" s="26">
        <v>44959</v>
      </c>
      <c r="G231" s="26">
        <v>45290</v>
      </c>
      <c r="H231" s="25">
        <v>107</v>
      </c>
      <c r="I231" s="25" t="s">
        <v>121</v>
      </c>
      <c r="J231" s="127">
        <v>25</v>
      </c>
      <c r="K231" s="20" t="s">
        <v>309</v>
      </c>
      <c r="L231" s="28">
        <v>360000000</v>
      </c>
      <c r="M231" s="25" t="s">
        <v>122</v>
      </c>
      <c r="N231" s="25" t="s">
        <v>1428</v>
      </c>
      <c r="O231" s="25" t="s">
        <v>1308</v>
      </c>
      <c r="P231" s="125">
        <v>0</v>
      </c>
    </row>
    <row r="232" spans="1:17" ht="45" customHeight="1" x14ac:dyDescent="0.25">
      <c r="A232" s="57" t="s">
        <v>50</v>
      </c>
      <c r="B232" s="34" t="s">
        <v>358</v>
      </c>
      <c r="C232" s="34" t="s">
        <v>51</v>
      </c>
      <c r="D232" s="75" t="s">
        <v>619</v>
      </c>
      <c r="E232" s="25" t="s">
        <v>114</v>
      </c>
      <c r="F232" s="26">
        <v>44959</v>
      </c>
      <c r="G232" s="26">
        <v>45290</v>
      </c>
      <c r="H232" s="25">
        <v>80</v>
      </c>
      <c r="I232" s="25" t="s">
        <v>121</v>
      </c>
      <c r="J232" s="161">
        <v>0</v>
      </c>
      <c r="K232" s="25" t="s">
        <v>705</v>
      </c>
      <c r="L232" s="27">
        <v>0</v>
      </c>
      <c r="M232" s="25" t="s">
        <v>122</v>
      </c>
      <c r="N232" s="25" t="s">
        <v>1428</v>
      </c>
      <c r="O232" s="25" t="s">
        <v>816</v>
      </c>
      <c r="P232" s="125">
        <v>1</v>
      </c>
    </row>
    <row r="233" spans="1:17" ht="45" customHeight="1" x14ac:dyDescent="0.25">
      <c r="A233" s="57" t="s">
        <v>50</v>
      </c>
      <c r="B233" s="269" t="s">
        <v>359</v>
      </c>
      <c r="C233" s="34" t="s">
        <v>52</v>
      </c>
      <c r="D233" s="75" t="s">
        <v>621</v>
      </c>
      <c r="E233" s="25" t="s">
        <v>114</v>
      </c>
      <c r="F233" s="26">
        <v>44959</v>
      </c>
      <c r="G233" s="26">
        <v>45290</v>
      </c>
      <c r="H233" s="25">
        <v>90</v>
      </c>
      <c r="I233" s="25" t="s">
        <v>121</v>
      </c>
      <c r="J233" s="161">
        <v>25</v>
      </c>
      <c r="K233" s="25" t="s">
        <v>620</v>
      </c>
      <c r="L233" s="27">
        <v>0</v>
      </c>
      <c r="M233" s="25" t="s">
        <v>122</v>
      </c>
      <c r="N233" s="25" t="s">
        <v>1428</v>
      </c>
      <c r="O233" s="25" t="s">
        <v>1343</v>
      </c>
      <c r="P233" s="125">
        <v>1</v>
      </c>
    </row>
    <row r="234" spans="1:17" ht="45" customHeight="1" x14ac:dyDescent="0.25">
      <c r="A234" s="57" t="s">
        <v>50</v>
      </c>
      <c r="B234" s="269"/>
      <c r="C234" s="34" t="s">
        <v>53</v>
      </c>
      <c r="D234" s="75" t="s">
        <v>706</v>
      </c>
      <c r="E234" s="25" t="s">
        <v>114</v>
      </c>
      <c r="F234" s="26">
        <v>44959</v>
      </c>
      <c r="G234" s="26">
        <v>45290</v>
      </c>
      <c r="H234" s="25">
        <v>85</v>
      </c>
      <c r="I234" s="25" t="s">
        <v>121</v>
      </c>
      <c r="J234" s="161">
        <v>25</v>
      </c>
      <c r="K234" s="25" t="s">
        <v>620</v>
      </c>
      <c r="L234" s="27">
        <v>146459081</v>
      </c>
      <c r="M234" s="25" t="s">
        <v>122</v>
      </c>
      <c r="N234" s="25" t="s">
        <v>1428</v>
      </c>
      <c r="O234" s="25" t="s">
        <v>1344</v>
      </c>
      <c r="P234" s="125">
        <v>1</v>
      </c>
    </row>
    <row r="235" spans="1:17" ht="45" customHeight="1" x14ac:dyDescent="0.25">
      <c r="A235" s="57" t="s">
        <v>50</v>
      </c>
      <c r="B235" s="270" t="s">
        <v>360</v>
      </c>
      <c r="C235" s="34" t="s">
        <v>54</v>
      </c>
      <c r="D235" s="75" t="s">
        <v>623</v>
      </c>
      <c r="E235" s="25" t="s">
        <v>114</v>
      </c>
      <c r="F235" s="26">
        <v>44959</v>
      </c>
      <c r="G235" s="26">
        <v>45290</v>
      </c>
      <c r="H235" s="25">
        <v>100</v>
      </c>
      <c r="I235" s="25" t="s">
        <v>121</v>
      </c>
      <c r="J235" s="161">
        <v>20</v>
      </c>
      <c r="K235" s="25" t="s">
        <v>620</v>
      </c>
      <c r="L235" s="27">
        <v>0</v>
      </c>
      <c r="M235" s="25" t="s">
        <v>122</v>
      </c>
      <c r="N235" s="25" t="s">
        <v>1428</v>
      </c>
      <c r="O235" s="25" t="s">
        <v>1345</v>
      </c>
      <c r="P235" s="125">
        <v>1</v>
      </c>
    </row>
    <row r="236" spans="1:17" ht="45" customHeight="1" x14ac:dyDescent="0.25">
      <c r="A236" s="57" t="s">
        <v>50</v>
      </c>
      <c r="B236" s="270"/>
      <c r="C236" s="34" t="s">
        <v>55</v>
      </c>
      <c r="D236" s="75" t="s">
        <v>622</v>
      </c>
      <c r="E236" s="25" t="s">
        <v>114</v>
      </c>
      <c r="F236" s="26">
        <v>44959</v>
      </c>
      <c r="G236" s="26">
        <v>45290</v>
      </c>
      <c r="H236" s="25">
        <v>80</v>
      </c>
      <c r="I236" s="25" t="s">
        <v>121</v>
      </c>
      <c r="J236" s="161">
        <v>20</v>
      </c>
      <c r="K236" s="25" t="s">
        <v>620</v>
      </c>
      <c r="L236" s="27">
        <v>0</v>
      </c>
      <c r="M236" s="25" t="s">
        <v>122</v>
      </c>
      <c r="N236" s="25" t="s">
        <v>1428</v>
      </c>
      <c r="O236" s="25" t="s">
        <v>1346</v>
      </c>
      <c r="P236" s="125">
        <v>1</v>
      </c>
    </row>
    <row r="237" spans="1:17" ht="45" customHeight="1" x14ac:dyDescent="0.25">
      <c r="A237" s="57" t="s">
        <v>50</v>
      </c>
      <c r="B237" s="34" t="s">
        <v>361</v>
      </c>
      <c r="C237" s="34" t="s">
        <v>56</v>
      </c>
      <c r="D237" s="75" t="s">
        <v>624</v>
      </c>
      <c r="E237" s="25" t="s">
        <v>114</v>
      </c>
      <c r="F237" s="26">
        <v>44959</v>
      </c>
      <c r="G237" s="26">
        <v>45290</v>
      </c>
      <c r="H237" s="25">
        <v>100</v>
      </c>
      <c r="I237" s="25" t="s">
        <v>121</v>
      </c>
      <c r="J237" s="161">
        <v>20</v>
      </c>
      <c r="K237" s="25" t="s">
        <v>620</v>
      </c>
      <c r="L237" s="27">
        <v>0</v>
      </c>
      <c r="M237" s="25" t="s">
        <v>122</v>
      </c>
      <c r="N237" s="25" t="s">
        <v>1428</v>
      </c>
      <c r="O237" s="25" t="s">
        <v>1345</v>
      </c>
      <c r="P237" s="125">
        <v>1</v>
      </c>
    </row>
    <row r="238" spans="1:17" ht="93.75" customHeight="1" x14ac:dyDescent="0.25">
      <c r="A238" s="57" t="s">
        <v>50</v>
      </c>
      <c r="B238" s="33" t="s">
        <v>362</v>
      </c>
      <c r="C238" s="33" t="s">
        <v>57</v>
      </c>
      <c r="D238" s="75" t="s">
        <v>625</v>
      </c>
      <c r="E238" s="156" t="s">
        <v>114</v>
      </c>
      <c r="F238" s="157">
        <v>44959</v>
      </c>
      <c r="G238" s="157">
        <v>45290</v>
      </c>
      <c r="H238" s="156">
        <v>100</v>
      </c>
      <c r="I238" s="156" t="s">
        <v>121</v>
      </c>
      <c r="J238" s="162">
        <v>50</v>
      </c>
      <c r="K238" s="156" t="s">
        <v>620</v>
      </c>
      <c r="L238" s="158">
        <v>0</v>
      </c>
      <c r="M238" s="156" t="s">
        <v>122</v>
      </c>
      <c r="N238" s="156" t="s">
        <v>1428</v>
      </c>
      <c r="O238" s="25" t="s">
        <v>1325</v>
      </c>
      <c r="P238" s="125">
        <v>1</v>
      </c>
    </row>
    <row r="239" spans="1:17" s="8" customFormat="1" ht="206.25" customHeight="1" x14ac:dyDescent="0.25">
      <c r="A239" s="139" t="s">
        <v>1422</v>
      </c>
      <c r="B239" s="272" t="s">
        <v>1423</v>
      </c>
      <c r="C239" s="273"/>
      <c r="D239" s="154" t="s">
        <v>1424</v>
      </c>
      <c r="E239" s="12"/>
      <c r="F239" s="12"/>
      <c r="G239" s="12"/>
      <c r="H239" s="12"/>
      <c r="I239" s="12"/>
      <c r="J239" s="169">
        <f>AVERAGE(J4:J12,J14:J19,J39:J53,J55:J61,J63,J65:J71,J73,J75,J77:J112,J117:J133,J142:J144,J146:J149,J156,J158:J163,J175,J180:J182,J186,J188:J189,J191:J221,J231:J238)</f>
        <v>19.5625</v>
      </c>
      <c r="K239" s="12"/>
      <c r="L239" s="12"/>
      <c r="M239" s="12"/>
      <c r="N239" s="12"/>
      <c r="O239" s="155" t="s">
        <v>1439</v>
      </c>
      <c r="P239" s="4"/>
    </row>
    <row r="240" spans="1:17" ht="56.25" customHeight="1" thickBot="1" x14ac:dyDescent="0.3">
      <c r="A240" s="131"/>
      <c r="B240" s="99"/>
      <c r="C240" s="99"/>
      <c r="D240" s="95"/>
      <c r="E240" s="123"/>
      <c r="F240" s="132"/>
      <c r="G240" s="132"/>
      <c r="H240" s="123"/>
      <c r="I240" s="123"/>
      <c r="J240" s="133"/>
      <c r="K240" s="123"/>
      <c r="L240" s="134"/>
      <c r="M240" s="123"/>
      <c r="N240" s="123"/>
      <c r="O240" s="123"/>
    </row>
    <row r="241" spans="1:10" ht="45" customHeight="1" thickBot="1" x14ac:dyDescent="0.3">
      <c r="A241" s="58" t="s">
        <v>639</v>
      </c>
      <c r="B241" s="59" t="s">
        <v>640</v>
      </c>
      <c r="C241" s="60" t="s">
        <v>641</v>
      </c>
      <c r="D241" s="61" t="s">
        <v>642</v>
      </c>
      <c r="E241" s="60" t="s">
        <v>643</v>
      </c>
      <c r="F241" s="61">
        <v>1</v>
      </c>
      <c r="J241" s="4"/>
    </row>
    <row r="242" spans="1:10" ht="45" customHeight="1" x14ac:dyDescent="0.25">
      <c r="A242" s="10"/>
      <c r="B242" s="10"/>
      <c r="C242" s="10"/>
    </row>
    <row r="243" spans="1:10" ht="45" customHeight="1" x14ac:dyDescent="0.25">
      <c r="A243" s="10"/>
      <c r="B243" s="10"/>
      <c r="C243" s="10"/>
    </row>
    <row r="244" spans="1:10" ht="45" customHeight="1" x14ac:dyDescent="0.25">
      <c r="A244" s="10"/>
      <c r="B244" s="10"/>
      <c r="C244" s="10"/>
    </row>
    <row r="245" spans="1:10" ht="45" customHeight="1" x14ac:dyDescent="0.25">
      <c r="A245" s="10"/>
      <c r="B245" s="10"/>
      <c r="C245" s="10"/>
    </row>
    <row r="246" spans="1:10" ht="45" customHeight="1" x14ac:dyDescent="0.25">
      <c r="A246" s="10"/>
      <c r="B246" s="10"/>
      <c r="C246" s="10"/>
    </row>
    <row r="247" spans="1:10" ht="45" customHeight="1" x14ac:dyDescent="0.25">
      <c r="A247" s="10"/>
      <c r="B247" s="10"/>
      <c r="C247" s="10"/>
    </row>
    <row r="248" spans="1:10" ht="45" customHeight="1" x14ac:dyDescent="0.25">
      <c r="A248" s="10"/>
      <c r="B248" s="10"/>
      <c r="C248" s="10"/>
    </row>
    <row r="249" spans="1:10" ht="45" customHeight="1" x14ac:dyDescent="0.25">
      <c r="A249" s="10"/>
      <c r="B249" s="10"/>
      <c r="C249" s="10"/>
    </row>
    <row r="250" spans="1:10" ht="45" customHeight="1" x14ac:dyDescent="0.25">
      <c r="A250" s="10"/>
      <c r="B250" s="10"/>
      <c r="C250" s="10"/>
    </row>
    <row r="251" spans="1:10" ht="45" customHeight="1" x14ac:dyDescent="0.25">
      <c r="A251" s="10"/>
      <c r="B251" s="10"/>
      <c r="C251" s="10"/>
    </row>
    <row r="252" spans="1:10" ht="45" customHeight="1" x14ac:dyDescent="0.25">
      <c r="A252" s="10"/>
      <c r="B252" s="10"/>
      <c r="C252" s="10"/>
    </row>
    <row r="253" spans="1:10" ht="45" customHeight="1" x14ac:dyDescent="0.25">
      <c r="A253" s="10"/>
      <c r="B253" s="10"/>
      <c r="C253" s="10"/>
    </row>
    <row r="254" spans="1:10" ht="45" customHeight="1" x14ac:dyDescent="0.25">
      <c r="A254" s="10"/>
      <c r="B254" s="10"/>
      <c r="C254" s="10"/>
    </row>
  </sheetData>
  <autoFilter ref="A3:Q241"/>
  <mergeCells count="5">
    <mergeCell ref="D1:O1"/>
    <mergeCell ref="B233:B234"/>
    <mergeCell ref="B235:B236"/>
    <mergeCell ref="A1:C1"/>
    <mergeCell ref="B239:C239"/>
  </mergeCells>
  <dataValidations count="1">
    <dataValidation type="list" allowBlank="1" showInputMessage="1" showErrorMessage="1" sqref="C50 C105:C106 C14 C222:C229 C53">
      <formula1>IN</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8"/>
  <sheetViews>
    <sheetView zoomScale="98" zoomScaleNormal="71" workbookViewId="0">
      <pane ySplit="2" topLeftCell="A110" activePane="bottomLeft" state="frozen"/>
      <selection activeCell="B1" sqref="B1"/>
      <selection pane="bottomLeft" activeCell="B115" sqref="B115"/>
    </sheetView>
  </sheetViews>
  <sheetFormatPr baseColWidth="10" defaultRowHeight="35.1" customHeight="1" x14ac:dyDescent="0.25"/>
  <cols>
    <col min="1" max="1" width="13.42578125" style="8" customWidth="1"/>
    <col min="2" max="2" width="19.85546875" style="8" customWidth="1"/>
    <col min="3" max="3" width="12.7109375" style="8" customWidth="1"/>
    <col min="4" max="4" width="27.5703125" style="4" customWidth="1"/>
    <col min="5" max="5" width="5.140625" style="6" customWidth="1"/>
    <col min="6" max="6" width="5.42578125" style="8" customWidth="1"/>
    <col min="7" max="7" width="3.5703125" style="8" customWidth="1"/>
    <col min="8" max="8" width="4.42578125" style="8" customWidth="1"/>
    <col min="9" max="9" width="5.85546875" style="8" customWidth="1"/>
    <col min="10" max="10" width="7.140625" style="164" customWidth="1"/>
    <col min="11" max="11" width="9.7109375" style="4" customWidth="1"/>
    <col min="12" max="12" width="5.140625" style="15" customWidth="1"/>
    <col min="13" max="13" width="8.5703125" style="8" customWidth="1"/>
    <col min="14" max="14" width="11.42578125" style="8" customWidth="1"/>
    <col min="15" max="15" width="52.7109375" style="8" customWidth="1"/>
    <col min="16" max="16" width="4.7109375" style="4" hidden="1" customWidth="1"/>
    <col min="17" max="17" width="4.7109375" style="8" hidden="1" customWidth="1"/>
    <col min="18" max="16384" width="11.42578125" style="8"/>
  </cols>
  <sheetData>
    <row r="1" spans="1:16" s="4" customFormat="1" ht="35.1" customHeight="1" x14ac:dyDescent="0.25">
      <c r="A1" s="271"/>
      <c r="B1" s="271"/>
      <c r="C1" s="3"/>
      <c r="D1" s="266" t="s">
        <v>219</v>
      </c>
      <c r="E1" s="266"/>
      <c r="F1" s="266"/>
      <c r="G1" s="266"/>
      <c r="H1" s="266"/>
      <c r="I1" s="266"/>
      <c r="J1" s="267"/>
      <c r="K1" s="266"/>
      <c r="L1" s="266"/>
      <c r="M1" s="266"/>
      <c r="N1" s="266"/>
      <c r="O1" s="268"/>
    </row>
    <row r="2" spans="1:16" s="4" customFormat="1" ht="19.5" customHeight="1" x14ac:dyDescent="0.25">
      <c r="A2" s="11" t="s">
        <v>0</v>
      </c>
      <c r="B2" s="11" t="s">
        <v>1</v>
      </c>
      <c r="C2" s="11" t="s">
        <v>12</v>
      </c>
      <c r="D2" s="5" t="s">
        <v>2</v>
      </c>
      <c r="E2" s="7" t="s">
        <v>19</v>
      </c>
      <c r="F2" s="5" t="s">
        <v>3</v>
      </c>
      <c r="G2" s="5" t="s">
        <v>4</v>
      </c>
      <c r="H2" s="5" t="s">
        <v>5</v>
      </c>
      <c r="I2" s="5" t="s">
        <v>6</v>
      </c>
      <c r="J2" s="159" t="s">
        <v>7</v>
      </c>
      <c r="K2" s="5" t="s">
        <v>8</v>
      </c>
      <c r="L2" s="16" t="s">
        <v>9</v>
      </c>
      <c r="M2" s="5" t="s">
        <v>10</v>
      </c>
      <c r="N2" s="5" t="s">
        <v>11</v>
      </c>
      <c r="O2" s="5" t="s">
        <v>739</v>
      </c>
      <c r="P2" s="4" t="s">
        <v>1418</v>
      </c>
    </row>
    <row r="3" spans="1:16" s="4" customFormat="1" ht="7.5" customHeight="1" x14ac:dyDescent="0.25">
      <c r="A3" s="12"/>
      <c r="B3" s="12"/>
      <c r="C3" s="12"/>
      <c r="D3" s="12"/>
      <c r="E3" s="13"/>
      <c r="F3" s="12"/>
      <c r="G3" s="12"/>
      <c r="H3" s="12"/>
      <c r="I3" s="12"/>
      <c r="J3" s="160"/>
      <c r="K3" s="12"/>
      <c r="L3" s="17"/>
      <c r="M3" s="12"/>
      <c r="N3" s="12"/>
      <c r="O3" s="12"/>
    </row>
    <row r="4" spans="1:16" ht="35.1" customHeight="1" x14ac:dyDescent="0.25">
      <c r="A4" s="270" t="s">
        <v>363</v>
      </c>
      <c r="B4" s="33" t="s">
        <v>364</v>
      </c>
      <c r="C4" s="33" t="s">
        <v>58</v>
      </c>
      <c r="D4" s="121" t="s">
        <v>707</v>
      </c>
      <c r="E4" s="39" t="s">
        <v>115</v>
      </c>
      <c r="F4" s="40">
        <v>44959</v>
      </c>
      <c r="G4" s="40">
        <v>45290</v>
      </c>
      <c r="H4" s="39">
        <v>50</v>
      </c>
      <c r="I4" s="39" t="s">
        <v>121</v>
      </c>
      <c r="J4" s="163">
        <v>55</v>
      </c>
      <c r="K4" s="39" t="s">
        <v>123</v>
      </c>
      <c r="L4" s="41">
        <v>280000000</v>
      </c>
      <c r="M4" s="39" t="s">
        <v>106</v>
      </c>
      <c r="N4" s="39" t="s">
        <v>1428</v>
      </c>
      <c r="O4" s="39" t="s">
        <v>1347</v>
      </c>
      <c r="P4" s="8">
        <v>1</v>
      </c>
    </row>
    <row r="5" spans="1:16" ht="35.1" customHeight="1" x14ac:dyDescent="0.25">
      <c r="A5" s="270"/>
      <c r="B5" s="117" t="s">
        <v>708</v>
      </c>
      <c r="C5" s="117" t="s">
        <v>626</v>
      </c>
      <c r="D5" s="121" t="s">
        <v>220</v>
      </c>
      <c r="E5" s="39" t="s">
        <v>115</v>
      </c>
      <c r="F5" s="40">
        <v>44959</v>
      </c>
      <c r="G5" s="40">
        <v>45290</v>
      </c>
      <c r="H5" s="39">
        <v>60</v>
      </c>
      <c r="I5" s="39" t="s">
        <v>121</v>
      </c>
      <c r="J5" s="163">
        <v>25</v>
      </c>
      <c r="K5" s="39" t="s">
        <v>221</v>
      </c>
      <c r="L5" s="41">
        <v>88543353.799999997</v>
      </c>
      <c r="M5" s="39" t="s">
        <v>106</v>
      </c>
      <c r="N5" s="39" t="s">
        <v>1428</v>
      </c>
      <c r="O5" s="39" t="s">
        <v>903</v>
      </c>
      <c r="P5" s="8">
        <v>1</v>
      </c>
    </row>
    <row r="6" spans="1:16" ht="51.75" customHeight="1" x14ac:dyDescent="0.25">
      <c r="A6" s="274" t="s">
        <v>365</v>
      </c>
      <c r="B6" s="118" t="s">
        <v>366</v>
      </c>
      <c r="C6" s="118" t="s">
        <v>59</v>
      </c>
      <c r="D6" s="122" t="s">
        <v>1349</v>
      </c>
      <c r="E6" s="39" t="s">
        <v>1350</v>
      </c>
      <c r="F6" s="40">
        <v>44959</v>
      </c>
      <c r="G6" s="40">
        <v>45290</v>
      </c>
      <c r="H6" s="39">
        <v>85</v>
      </c>
      <c r="I6" s="39" t="s">
        <v>121</v>
      </c>
      <c r="J6" s="163">
        <v>0</v>
      </c>
      <c r="K6" s="39" t="s">
        <v>245</v>
      </c>
      <c r="L6" s="41">
        <v>0</v>
      </c>
      <c r="M6" s="39" t="s">
        <v>106</v>
      </c>
      <c r="N6" s="39" t="s">
        <v>1428</v>
      </c>
      <c r="O6" s="39" t="s">
        <v>1348</v>
      </c>
      <c r="P6" s="8">
        <v>1</v>
      </c>
    </row>
    <row r="7" spans="1:16" ht="57.75" customHeight="1" x14ac:dyDescent="0.25">
      <c r="A7" s="269"/>
      <c r="B7" s="34" t="s">
        <v>367</v>
      </c>
      <c r="C7" s="34" t="s">
        <v>60</v>
      </c>
      <c r="D7" s="85" t="s">
        <v>630</v>
      </c>
      <c r="E7" s="39" t="s">
        <v>112</v>
      </c>
      <c r="F7" s="40">
        <v>44959</v>
      </c>
      <c r="G7" s="40">
        <v>45290</v>
      </c>
      <c r="H7" s="39">
        <v>80</v>
      </c>
      <c r="I7" s="39" t="s">
        <v>121</v>
      </c>
      <c r="J7" s="163">
        <v>25</v>
      </c>
      <c r="K7" s="39" t="s">
        <v>631</v>
      </c>
      <c r="L7" s="41">
        <v>0</v>
      </c>
      <c r="M7" s="39" t="s">
        <v>106</v>
      </c>
      <c r="N7" s="39" t="s">
        <v>1428</v>
      </c>
      <c r="O7" s="39" t="s">
        <v>1351</v>
      </c>
      <c r="P7" s="8">
        <v>1</v>
      </c>
    </row>
    <row r="8" spans="1:16" ht="84.75" customHeight="1" x14ac:dyDescent="0.25">
      <c r="A8" s="269"/>
      <c r="B8" s="33" t="s">
        <v>368</v>
      </c>
      <c r="C8" s="34" t="s">
        <v>61</v>
      </c>
      <c r="D8" s="85" t="s">
        <v>627</v>
      </c>
      <c r="E8" s="39" t="s">
        <v>112</v>
      </c>
      <c r="F8" s="40">
        <v>44959</v>
      </c>
      <c r="G8" s="40">
        <v>45290</v>
      </c>
      <c r="H8" s="39">
        <v>90</v>
      </c>
      <c r="I8" s="39" t="s">
        <v>121</v>
      </c>
      <c r="J8" s="163">
        <v>25</v>
      </c>
      <c r="K8" s="39" t="s">
        <v>598</v>
      </c>
      <c r="L8" s="41">
        <v>0</v>
      </c>
      <c r="M8" s="39" t="s">
        <v>106</v>
      </c>
      <c r="N8" s="39" t="s">
        <v>1428</v>
      </c>
      <c r="O8" s="39" t="s">
        <v>1353</v>
      </c>
      <c r="P8" s="8">
        <v>1</v>
      </c>
    </row>
    <row r="9" spans="1:16" ht="35.1" customHeight="1" x14ac:dyDescent="0.25">
      <c r="A9" s="66" t="s">
        <v>369</v>
      </c>
      <c r="B9" s="33" t="s">
        <v>370</v>
      </c>
      <c r="C9" s="33" t="s">
        <v>62</v>
      </c>
      <c r="D9" s="85" t="s">
        <v>628</v>
      </c>
      <c r="E9" s="39" t="s">
        <v>116</v>
      </c>
      <c r="F9" s="40">
        <v>44959</v>
      </c>
      <c r="G9" s="40">
        <v>45290</v>
      </c>
      <c r="H9" s="39">
        <v>75</v>
      </c>
      <c r="I9" s="39" t="s">
        <v>121</v>
      </c>
      <c r="J9" s="163">
        <v>25</v>
      </c>
      <c r="K9" s="39" t="s">
        <v>598</v>
      </c>
      <c r="L9" s="41">
        <v>0</v>
      </c>
      <c r="M9" s="39" t="s">
        <v>106</v>
      </c>
      <c r="N9" s="39" t="s">
        <v>1428</v>
      </c>
      <c r="O9" s="39" t="s">
        <v>1354</v>
      </c>
      <c r="P9" s="8">
        <v>1</v>
      </c>
    </row>
    <row r="10" spans="1:16" ht="35.1" customHeight="1" x14ac:dyDescent="0.25">
      <c r="A10" s="66" t="s">
        <v>369</v>
      </c>
      <c r="B10" s="64" t="s">
        <v>370</v>
      </c>
      <c r="C10" s="62" t="s">
        <v>678</v>
      </c>
      <c r="D10" s="85" t="s">
        <v>645</v>
      </c>
      <c r="E10" s="39" t="s">
        <v>116</v>
      </c>
      <c r="F10" s="40">
        <v>44959</v>
      </c>
      <c r="G10" s="40">
        <v>45290</v>
      </c>
      <c r="H10" s="39">
        <v>100</v>
      </c>
      <c r="I10" s="39" t="s">
        <v>121</v>
      </c>
      <c r="J10" s="128">
        <v>25</v>
      </c>
      <c r="K10" s="39" t="s">
        <v>598</v>
      </c>
      <c r="L10" s="41">
        <v>0</v>
      </c>
      <c r="M10" s="39" t="s">
        <v>106</v>
      </c>
      <c r="N10" s="39" t="s">
        <v>1428</v>
      </c>
      <c r="O10" s="39" t="s">
        <v>922</v>
      </c>
      <c r="P10" s="8">
        <v>0</v>
      </c>
    </row>
    <row r="11" spans="1:16" ht="35.1" customHeight="1" x14ac:dyDescent="0.25">
      <c r="A11" s="66" t="s">
        <v>369</v>
      </c>
      <c r="B11" s="64" t="s">
        <v>370</v>
      </c>
      <c r="C11" s="64" t="s">
        <v>678</v>
      </c>
      <c r="D11" s="85" t="s">
        <v>646</v>
      </c>
      <c r="E11" s="39" t="s">
        <v>116</v>
      </c>
      <c r="F11" s="40">
        <v>44959</v>
      </c>
      <c r="G11" s="40">
        <v>45290</v>
      </c>
      <c r="H11" s="39">
        <v>100</v>
      </c>
      <c r="I11" s="39" t="s">
        <v>121</v>
      </c>
      <c r="J11" s="128">
        <v>25</v>
      </c>
      <c r="K11" s="39" t="s">
        <v>598</v>
      </c>
      <c r="L11" s="41">
        <v>0</v>
      </c>
      <c r="M11" s="39" t="s">
        <v>106</v>
      </c>
      <c r="N11" s="39" t="s">
        <v>1428</v>
      </c>
      <c r="O11" s="39" t="s">
        <v>923</v>
      </c>
      <c r="P11" s="8">
        <v>0</v>
      </c>
    </row>
    <row r="12" spans="1:16" ht="35.1" customHeight="1" x14ac:dyDescent="0.25">
      <c r="A12" s="66" t="s">
        <v>369</v>
      </c>
      <c r="B12" s="64" t="s">
        <v>370</v>
      </c>
      <c r="C12" s="64" t="s">
        <v>678</v>
      </c>
      <c r="D12" s="85" t="s">
        <v>647</v>
      </c>
      <c r="E12" s="39" t="s">
        <v>116</v>
      </c>
      <c r="F12" s="40">
        <v>44959</v>
      </c>
      <c r="G12" s="40">
        <v>45290</v>
      </c>
      <c r="H12" s="39">
        <v>100</v>
      </c>
      <c r="I12" s="39" t="s">
        <v>121</v>
      </c>
      <c r="J12" s="128">
        <v>25</v>
      </c>
      <c r="K12" s="39" t="s">
        <v>598</v>
      </c>
      <c r="L12" s="41">
        <v>0</v>
      </c>
      <c r="M12" s="39" t="s">
        <v>106</v>
      </c>
      <c r="N12" s="39" t="s">
        <v>1428</v>
      </c>
      <c r="O12" s="39" t="s">
        <v>910</v>
      </c>
      <c r="P12" s="8">
        <v>0</v>
      </c>
    </row>
    <row r="13" spans="1:16" ht="35.1" customHeight="1" x14ac:dyDescent="0.25">
      <c r="A13" s="66" t="s">
        <v>369</v>
      </c>
      <c r="B13" s="64" t="s">
        <v>370</v>
      </c>
      <c r="C13" s="64" t="s">
        <v>678</v>
      </c>
      <c r="D13" s="85" t="s">
        <v>648</v>
      </c>
      <c r="E13" s="39" t="s">
        <v>116</v>
      </c>
      <c r="F13" s="40">
        <v>44959</v>
      </c>
      <c r="G13" s="40">
        <v>45290</v>
      </c>
      <c r="H13" s="39">
        <v>100</v>
      </c>
      <c r="I13" s="39" t="s">
        <v>121</v>
      </c>
      <c r="J13" s="128">
        <v>25</v>
      </c>
      <c r="K13" s="39" t="s">
        <v>598</v>
      </c>
      <c r="L13" s="41">
        <v>0</v>
      </c>
      <c r="M13" s="39" t="s">
        <v>106</v>
      </c>
      <c r="N13" s="39" t="s">
        <v>1428</v>
      </c>
      <c r="O13" s="39" t="s">
        <v>911</v>
      </c>
      <c r="P13" s="8">
        <v>0</v>
      </c>
    </row>
    <row r="14" spans="1:16" ht="35.1" customHeight="1" x14ac:dyDescent="0.25">
      <c r="A14" s="66" t="s">
        <v>369</v>
      </c>
      <c r="B14" s="64" t="s">
        <v>370</v>
      </c>
      <c r="C14" s="64" t="s">
        <v>678</v>
      </c>
      <c r="D14" s="85" t="s">
        <v>651</v>
      </c>
      <c r="E14" s="39" t="s">
        <v>116</v>
      </c>
      <c r="F14" s="40">
        <v>44959</v>
      </c>
      <c r="G14" s="40">
        <v>45290</v>
      </c>
      <c r="H14" s="39">
        <v>100</v>
      </c>
      <c r="I14" s="39" t="s">
        <v>121</v>
      </c>
      <c r="J14" s="128">
        <v>25</v>
      </c>
      <c r="K14" s="39" t="s">
        <v>598</v>
      </c>
      <c r="L14" s="41">
        <v>0</v>
      </c>
      <c r="M14" s="39" t="s">
        <v>106</v>
      </c>
      <c r="N14" s="39" t="s">
        <v>1428</v>
      </c>
      <c r="O14" s="39" t="s">
        <v>912</v>
      </c>
      <c r="P14" s="8">
        <v>0</v>
      </c>
    </row>
    <row r="15" spans="1:16" ht="35.1" customHeight="1" x14ac:dyDescent="0.25">
      <c r="A15" s="66" t="s">
        <v>369</v>
      </c>
      <c r="B15" s="119" t="s">
        <v>370</v>
      </c>
      <c r="C15" s="119" t="s">
        <v>678</v>
      </c>
      <c r="D15" s="85" t="s">
        <v>913</v>
      </c>
      <c r="E15" s="39" t="s">
        <v>116</v>
      </c>
      <c r="F15" s="40">
        <v>44959</v>
      </c>
      <c r="G15" s="40">
        <v>45290</v>
      </c>
      <c r="H15" s="39">
        <v>100</v>
      </c>
      <c r="I15" s="39" t="s">
        <v>121</v>
      </c>
      <c r="J15" s="128">
        <v>25</v>
      </c>
      <c r="K15" s="39" t="s">
        <v>598</v>
      </c>
      <c r="L15" s="41">
        <v>0</v>
      </c>
      <c r="M15" s="39" t="s">
        <v>106</v>
      </c>
      <c r="N15" s="39" t="s">
        <v>1428</v>
      </c>
      <c r="O15" s="39" t="s">
        <v>914</v>
      </c>
      <c r="P15" s="8">
        <v>0</v>
      </c>
    </row>
    <row r="16" spans="1:16" ht="35.1" customHeight="1" x14ac:dyDescent="0.25">
      <c r="A16" s="66" t="s">
        <v>369</v>
      </c>
      <c r="B16" s="119" t="s">
        <v>370</v>
      </c>
      <c r="C16" s="119" t="s">
        <v>678</v>
      </c>
      <c r="D16" s="85" t="s">
        <v>915</v>
      </c>
      <c r="E16" s="39" t="s">
        <v>116</v>
      </c>
      <c r="F16" s="40">
        <v>44959</v>
      </c>
      <c r="G16" s="40">
        <v>45290</v>
      </c>
      <c r="H16" s="39">
        <v>100</v>
      </c>
      <c r="I16" s="39" t="s">
        <v>121</v>
      </c>
      <c r="J16" s="128">
        <v>25</v>
      </c>
      <c r="K16" s="39" t="s">
        <v>598</v>
      </c>
      <c r="L16" s="41">
        <v>0</v>
      </c>
      <c r="M16" s="39" t="s">
        <v>106</v>
      </c>
      <c r="N16" s="39" t="s">
        <v>1428</v>
      </c>
      <c r="O16" s="39" t="s">
        <v>916</v>
      </c>
      <c r="P16" s="8">
        <v>0</v>
      </c>
    </row>
    <row r="17" spans="1:17" ht="35.1" customHeight="1" x14ac:dyDescent="0.25">
      <c r="A17" s="66" t="s">
        <v>369</v>
      </c>
      <c r="B17" s="64" t="s">
        <v>370</v>
      </c>
      <c r="C17" s="64" t="s">
        <v>678</v>
      </c>
      <c r="D17" s="85" t="s">
        <v>649</v>
      </c>
      <c r="E17" s="39" t="s">
        <v>116</v>
      </c>
      <c r="F17" s="40">
        <v>44959</v>
      </c>
      <c r="G17" s="40">
        <v>45290</v>
      </c>
      <c r="H17" s="39">
        <v>100</v>
      </c>
      <c r="I17" s="39" t="s">
        <v>121</v>
      </c>
      <c r="J17" s="128">
        <v>25</v>
      </c>
      <c r="K17" s="39" t="s">
        <v>598</v>
      </c>
      <c r="L17" s="41">
        <v>0</v>
      </c>
      <c r="M17" s="39" t="s">
        <v>106</v>
      </c>
      <c r="N17" s="39" t="s">
        <v>1428</v>
      </c>
      <c r="O17" s="39" t="s">
        <v>925</v>
      </c>
      <c r="P17" s="8">
        <v>0</v>
      </c>
    </row>
    <row r="18" spans="1:17" ht="35.1" customHeight="1" x14ac:dyDescent="0.25">
      <c r="A18" s="66" t="s">
        <v>369</v>
      </c>
      <c r="B18" s="64" t="s">
        <v>370</v>
      </c>
      <c r="C18" s="64" t="s">
        <v>217</v>
      </c>
      <c r="D18" s="85" t="s">
        <v>650</v>
      </c>
      <c r="E18" s="39" t="s">
        <v>116</v>
      </c>
      <c r="F18" s="40">
        <v>44959</v>
      </c>
      <c r="G18" s="40">
        <v>45290</v>
      </c>
      <c r="H18" s="39">
        <v>100</v>
      </c>
      <c r="I18" s="39" t="s">
        <v>121</v>
      </c>
      <c r="J18" s="128">
        <v>0</v>
      </c>
      <c r="K18" s="39" t="s">
        <v>598</v>
      </c>
      <c r="L18" s="41">
        <v>0</v>
      </c>
      <c r="M18" s="39" t="s">
        <v>106</v>
      </c>
      <c r="N18" s="39" t="s">
        <v>124</v>
      </c>
      <c r="O18" s="39" t="s">
        <v>926</v>
      </c>
      <c r="P18" s="8">
        <v>0</v>
      </c>
      <c r="Q18" s="8" t="s">
        <v>1410</v>
      </c>
    </row>
    <row r="19" spans="1:17" ht="35.1" customHeight="1" x14ac:dyDescent="0.25">
      <c r="A19" s="66" t="s">
        <v>369</v>
      </c>
      <c r="B19" s="64" t="s">
        <v>370</v>
      </c>
      <c r="C19" s="64" t="s">
        <v>678</v>
      </c>
      <c r="D19" s="85" t="s">
        <v>652</v>
      </c>
      <c r="E19" s="39" t="s">
        <v>116</v>
      </c>
      <c r="F19" s="40">
        <v>44959</v>
      </c>
      <c r="G19" s="40">
        <v>45290</v>
      </c>
      <c r="H19" s="39">
        <v>100</v>
      </c>
      <c r="I19" s="39" t="s">
        <v>121</v>
      </c>
      <c r="J19" s="8">
        <v>25</v>
      </c>
      <c r="K19" s="39" t="s">
        <v>598</v>
      </c>
      <c r="L19" s="41">
        <v>0</v>
      </c>
      <c r="M19" s="39" t="s">
        <v>106</v>
      </c>
      <c r="N19" s="39" t="s">
        <v>1428</v>
      </c>
      <c r="O19" s="39" t="s">
        <v>924</v>
      </c>
      <c r="P19" s="4">
        <v>0</v>
      </c>
    </row>
    <row r="20" spans="1:17" ht="35.1" customHeight="1" x14ac:dyDescent="0.25">
      <c r="A20" s="66" t="s">
        <v>369</v>
      </c>
      <c r="B20" s="64" t="s">
        <v>370</v>
      </c>
      <c r="C20" s="64" t="s">
        <v>678</v>
      </c>
      <c r="D20" s="85" t="s">
        <v>653</v>
      </c>
      <c r="E20" s="39" t="s">
        <v>116</v>
      </c>
      <c r="F20" s="40">
        <v>44959</v>
      </c>
      <c r="G20" s="40">
        <v>45290</v>
      </c>
      <c r="H20" s="39">
        <v>100</v>
      </c>
      <c r="I20" s="39" t="s">
        <v>121</v>
      </c>
      <c r="J20" s="8">
        <v>25</v>
      </c>
      <c r="K20" s="39" t="s">
        <v>598</v>
      </c>
      <c r="L20" s="41">
        <v>0</v>
      </c>
      <c r="M20" s="39" t="s">
        <v>106</v>
      </c>
      <c r="N20" s="39" t="s">
        <v>1428</v>
      </c>
      <c r="O20" s="39" t="s">
        <v>927</v>
      </c>
      <c r="P20" s="4">
        <v>0</v>
      </c>
    </row>
    <row r="21" spans="1:17" ht="35.1" customHeight="1" x14ac:dyDescent="0.25">
      <c r="A21" s="66" t="s">
        <v>369</v>
      </c>
      <c r="B21" s="64" t="s">
        <v>370</v>
      </c>
      <c r="C21" s="64" t="s">
        <v>598</v>
      </c>
      <c r="D21" s="85" t="s">
        <v>654</v>
      </c>
      <c r="E21" s="39" t="s">
        <v>116</v>
      </c>
      <c r="F21" s="40">
        <v>44959</v>
      </c>
      <c r="G21" s="40">
        <v>45290</v>
      </c>
      <c r="H21" s="39">
        <v>100</v>
      </c>
      <c r="I21" s="39" t="s">
        <v>121</v>
      </c>
      <c r="J21" s="8">
        <v>25</v>
      </c>
      <c r="K21" s="39" t="s">
        <v>598</v>
      </c>
      <c r="L21" s="41">
        <v>0</v>
      </c>
      <c r="M21" s="39" t="s">
        <v>106</v>
      </c>
      <c r="N21" s="39" t="s">
        <v>1428</v>
      </c>
      <c r="O21" s="39" t="s">
        <v>917</v>
      </c>
      <c r="P21" s="4">
        <v>0</v>
      </c>
    </row>
    <row r="22" spans="1:17" ht="35.1" customHeight="1" x14ac:dyDescent="0.25">
      <c r="A22" s="66" t="s">
        <v>369</v>
      </c>
      <c r="B22" s="64" t="s">
        <v>370</v>
      </c>
      <c r="C22" s="64" t="s">
        <v>678</v>
      </c>
      <c r="D22" s="85" t="s">
        <v>655</v>
      </c>
      <c r="E22" s="39" t="s">
        <v>116</v>
      </c>
      <c r="F22" s="40">
        <v>44959</v>
      </c>
      <c r="G22" s="40">
        <v>45290</v>
      </c>
      <c r="H22" s="39">
        <v>100</v>
      </c>
      <c r="I22" s="39" t="s">
        <v>121</v>
      </c>
      <c r="J22" s="8">
        <v>25</v>
      </c>
      <c r="K22" s="39" t="s">
        <v>598</v>
      </c>
      <c r="L22" s="41">
        <v>0</v>
      </c>
      <c r="M22" s="39" t="s">
        <v>106</v>
      </c>
      <c r="N22" s="39" t="s">
        <v>1428</v>
      </c>
      <c r="O22" s="39" t="s">
        <v>918</v>
      </c>
      <c r="P22" s="4">
        <v>0</v>
      </c>
    </row>
    <row r="23" spans="1:17" ht="35.1" customHeight="1" x14ac:dyDescent="0.25">
      <c r="A23" s="66" t="s">
        <v>369</v>
      </c>
      <c r="B23" s="64" t="s">
        <v>370</v>
      </c>
      <c r="C23" s="64" t="s">
        <v>678</v>
      </c>
      <c r="D23" s="85" t="s">
        <v>656</v>
      </c>
      <c r="E23" s="39" t="s">
        <v>116</v>
      </c>
      <c r="F23" s="40">
        <v>44959</v>
      </c>
      <c r="G23" s="40">
        <v>45290</v>
      </c>
      <c r="H23" s="39">
        <v>100</v>
      </c>
      <c r="I23" s="39" t="s">
        <v>121</v>
      </c>
      <c r="J23" s="8">
        <v>25</v>
      </c>
      <c r="K23" s="39" t="s">
        <v>598</v>
      </c>
      <c r="L23" s="41">
        <v>0</v>
      </c>
      <c r="M23" s="39" t="s">
        <v>106</v>
      </c>
      <c r="N23" s="39" t="s">
        <v>1428</v>
      </c>
      <c r="O23" s="39" t="s">
        <v>1396</v>
      </c>
      <c r="P23" s="4">
        <v>0</v>
      </c>
    </row>
    <row r="24" spans="1:17" ht="35.1" customHeight="1" x14ac:dyDescent="0.25">
      <c r="A24" s="66" t="s">
        <v>369</v>
      </c>
      <c r="B24" s="64" t="s">
        <v>370</v>
      </c>
      <c r="C24" s="64" t="s">
        <v>678</v>
      </c>
      <c r="D24" s="85" t="s">
        <v>657</v>
      </c>
      <c r="E24" s="39" t="s">
        <v>116</v>
      </c>
      <c r="F24" s="40">
        <v>44959</v>
      </c>
      <c r="G24" s="40">
        <v>45290</v>
      </c>
      <c r="H24" s="39">
        <v>100</v>
      </c>
      <c r="I24" s="39" t="s">
        <v>121</v>
      </c>
      <c r="J24" s="8">
        <v>25</v>
      </c>
      <c r="K24" s="39" t="s">
        <v>598</v>
      </c>
      <c r="L24" s="41">
        <v>0</v>
      </c>
      <c r="M24" s="39" t="s">
        <v>106</v>
      </c>
      <c r="N24" s="39" t="s">
        <v>1428</v>
      </c>
      <c r="O24" s="39" t="s">
        <v>1397</v>
      </c>
      <c r="P24" s="4">
        <v>0</v>
      </c>
    </row>
    <row r="25" spans="1:17" ht="35.1" customHeight="1" x14ac:dyDescent="0.25">
      <c r="A25" s="66" t="s">
        <v>369</v>
      </c>
      <c r="B25" s="64" t="s">
        <v>370</v>
      </c>
      <c r="C25" s="64" t="s">
        <v>678</v>
      </c>
      <c r="D25" s="85" t="s">
        <v>658</v>
      </c>
      <c r="E25" s="39" t="s">
        <v>116</v>
      </c>
      <c r="F25" s="40">
        <v>44959</v>
      </c>
      <c r="G25" s="40">
        <v>45290</v>
      </c>
      <c r="H25" s="39">
        <v>100</v>
      </c>
      <c r="I25" s="39" t="s">
        <v>121</v>
      </c>
      <c r="J25" s="8">
        <v>25</v>
      </c>
      <c r="K25" s="39" t="s">
        <v>598</v>
      </c>
      <c r="L25" s="41">
        <v>0</v>
      </c>
      <c r="M25" s="39" t="s">
        <v>106</v>
      </c>
      <c r="N25" s="39" t="s">
        <v>1428</v>
      </c>
      <c r="O25" s="39" t="s">
        <v>1398</v>
      </c>
      <c r="P25" s="4">
        <v>0</v>
      </c>
    </row>
    <row r="26" spans="1:17" ht="35.1" customHeight="1" x14ac:dyDescent="0.25">
      <c r="A26" s="66" t="s">
        <v>369</v>
      </c>
      <c r="B26" s="64" t="s">
        <v>370</v>
      </c>
      <c r="C26" s="64" t="s">
        <v>678</v>
      </c>
      <c r="D26" s="85" t="s">
        <v>659</v>
      </c>
      <c r="E26" s="39" t="s">
        <v>116</v>
      </c>
      <c r="F26" s="40">
        <v>44959</v>
      </c>
      <c r="G26" s="40">
        <v>45290</v>
      </c>
      <c r="H26" s="39">
        <v>100</v>
      </c>
      <c r="I26" s="39" t="s">
        <v>121</v>
      </c>
      <c r="J26" s="8">
        <v>25</v>
      </c>
      <c r="K26" s="39" t="s">
        <v>598</v>
      </c>
      <c r="L26" s="41">
        <v>0</v>
      </c>
      <c r="M26" s="39" t="s">
        <v>106</v>
      </c>
      <c r="N26" s="39" t="s">
        <v>1428</v>
      </c>
      <c r="O26" s="39" t="s">
        <v>919</v>
      </c>
      <c r="P26" s="4">
        <v>0</v>
      </c>
    </row>
    <row r="27" spans="1:17" ht="35.1" customHeight="1" x14ac:dyDescent="0.25">
      <c r="A27" s="66" t="s">
        <v>369</v>
      </c>
      <c r="B27" s="64" t="s">
        <v>370</v>
      </c>
      <c r="C27" s="64" t="s">
        <v>678</v>
      </c>
      <c r="D27" s="85" t="s">
        <v>660</v>
      </c>
      <c r="E27" s="39" t="s">
        <v>116</v>
      </c>
      <c r="F27" s="40">
        <v>44959</v>
      </c>
      <c r="G27" s="40">
        <v>45290</v>
      </c>
      <c r="H27" s="39">
        <v>100</v>
      </c>
      <c r="I27" s="39" t="s">
        <v>121</v>
      </c>
      <c r="J27" s="8">
        <v>25</v>
      </c>
      <c r="K27" s="39" t="s">
        <v>598</v>
      </c>
      <c r="L27" s="41">
        <v>0</v>
      </c>
      <c r="M27" s="39" t="s">
        <v>106</v>
      </c>
      <c r="N27" s="39" t="s">
        <v>1428</v>
      </c>
      <c r="O27" s="39" t="s">
        <v>939</v>
      </c>
      <c r="P27" s="4">
        <v>0</v>
      </c>
    </row>
    <row r="28" spans="1:17" ht="35.1" customHeight="1" x14ac:dyDescent="0.25">
      <c r="A28" s="66" t="s">
        <v>369</v>
      </c>
      <c r="B28" s="64" t="s">
        <v>370</v>
      </c>
      <c r="C28" s="64" t="s">
        <v>678</v>
      </c>
      <c r="D28" s="85" t="s">
        <v>661</v>
      </c>
      <c r="E28" s="39" t="s">
        <v>116</v>
      </c>
      <c r="F28" s="40">
        <v>44959</v>
      </c>
      <c r="G28" s="40">
        <v>45290</v>
      </c>
      <c r="H28" s="39">
        <v>100</v>
      </c>
      <c r="I28" s="39" t="s">
        <v>121</v>
      </c>
      <c r="J28" s="8">
        <v>25</v>
      </c>
      <c r="K28" s="39" t="s">
        <v>598</v>
      </c>
      <c r="L28" s="41">
        <v>0</v>
      </c>
      <c r="M28" s="39" t="s">
        <v>106</v>
      </c>
      <c r="N28" s="39" t="s">
        <v>1428</v>
      </c>
      <c r="O28" s="39" t="s">
        <v>920</v>
      </c>
      <c r="P28" s="4">
        <v>0</v>
      </c>
    </row>
    <row r="29" spans="1:17" ht="35.1" customHeight="1" x14ac:dyDescent="0.25">
      <c r="A29" s="66" t="s">
        <v>369</v>
      </c>
      <c r="B29" s="64" t="s">
        <v>370</v>
      </c>
      <c r="C29" s="64" t="s">
        <v>678</v>
      </c>
      <c r="D29" s="85" t="s">
        <v>662</v>
      </c>
      <c r="E29" s="39" t="s">
        <v>116</v>
      </c>
      <c r="F29" s="40">
        <v>44959</v>
      </c>
      <c r="G29" s="40">
        <v>45290</v>
      </c>
      <c r="H29" s="39">
        <v>100</v>
      </c>
      <c r="I29" s="39" t="s">
        <v>121</v>
      </c>
      <c r="J29" s="8">
        <v>25</v>
      </c>
      <c r="K29" s="39" t="s">
        <v>598</v>
      </c>
      <c r="L29" s="41">
        <v>0</v>
      </c>
      <c r="M29" s="39" t="s">
        <v>106</v>
      </c>
      <c r="N29" s="39" t="s">
        <v>1428</v>
      </c>
      <c r="O29" s="39" t="s">
        <v>928</v>
      </c>
      <c r="P29" s="4">
        <v>0</v>
      </c>
    </row>
    <row r="30" spans="1:17" ht="35.1" customHeight="1" x14ac:dyDescent="0.25">
      <c r="A30" s="66" t="s">
        <v>369</v>
      </c>
      <c r="B30" s="34" t="s">
        <v>371</v>
      </c>
      <c r="C30" s="34" t="s">
        <v>63</v>
      </c>
      <c r="D30" s="83" t="s">
        <v>663</v>
      </c>
      <c r="E30" s="39" t="s">
        <v>116</v>
      </c>
      <c r="F30" s="40">
        <v>44959</v>
      </c>
      <c r="G30" s="40">
        <v>45290</v>
      </c>
      <c r="H30" s="39">
        <v>66</v>
      </c>
      <c r="I30" s="39" t="s">
        <v>121</v>
      </c>
      <c r="J30" s="164">
        <v>20</v>
      </c>
      <c r="K30" s="39" t="s">
        <v>163</v>
      </c>
      <c r="L30" s="41">
        <v>51751100</v>
      </c>
      <c r="M30" s="39" t="s">
        <v>106</v>
      </c>
      <c r="N30" s="39" t="s">
        <v>1428</v>
      </c>
      <c r="O30" s="39" t="s">
        <v>1355</v>
      </c>
      <c r="P30" s="4">
        <v>1</v>
      </c>
    </row>
    <row r="31" spans="1:17" ht="35.1" customHeight="1" x14ac:dyDescent="0.25">
      <c r="A31" s="66" t="s">
        <v>369</v>
      </c>
      <c r="B31" s="63" t="s">
        <v>371</v>
      </c>
      <c r="C31" s="63" t="s">
        <v>598</v>
      </c>
      <c r="D31" s="83" t="s">
        <v>664</v>
      </c>
      <c r="E31" s="39" t="s">
        <v>116</v>
      </c>
      <c r="F31" s="40">
        <v>44959</v>
      </c>
      <c r="G31" s="40">
        <v>45290</v>
      </c>
      <c r="H31" s="39">
        <v>100</v>
      </c>
      <c r="I31" s="39" t="s">
        <v>121</v>
      </c>
      <c r="J31" s="8">
        <v>25</v>
      </c>
      <c r="K31" s="39" t="s">
        <v>598</v>
      </c>
      <c r="L31" s="41">
        <v>0</v>
      </c>
      <c r="M31" s="39" t="s">
        <v>106</v>
      </c>
      <c r="N31" s="39" t="s">
        <v>1428</v>
      </c>
      <c r="O31" s="39" t="s">
        <v>929</v>
      </c>
      <c r="P31" s="4">
        <v>0</v>
      </c>
    </row>
    <row r="32" spans="1:17" ht="35.1" customHeight="1" x14ac:dyDescent="0.25">
      <c r="A32" s="66" t="s">
        <v>369</v>
      </c>
      <c r="B32" s="63" t="s">
        <v>371</v>
      </c>
      <c r="C32" s="65" t="s">
        <v>598</v>
      </c>
      <c r="D32" s="83" t="s">
        <v>665</v>
      </c>
      <c r="E32" s="39" t="s">
        <v>116</v>
      </c>
      <c r="F32" s="40">
        <v>44959</v>
      </c>
      <c r="G32" s="40">
        <v>45290</v>
      </c>
      <c r="H32" s="39">
        <v>100</v>
      </c>
      <c r="I32" s="39" t="s">
        <v>121</v>
      </c>
      <c r="J32" s="8">
        <v>25</v>
      </c>
      <c r="K32" s="39" t="s">
        <v>598</v>
      </c>
      <c r="L32" s="41">
        <v>0</v>
      </c>
      <c r="M32" s="39" t="s">
        <v>106</v>
      </c>
      <c r="N32" s="39" t="s">
        <v>1428</v>
      </c>
      <c r="O32" s="39" t="s">
        <v>930</v>
      </c>
      <c r="P32" s="4">
        <v>0</v>
      </c>
    </row>
    <row r="33" spans="1:16" ht="35.1" customHeight="1" x14ac:dyDescent="0.25">
      <c r="A33" s="66" t="s">
        <v>369</v>
      </c>
      <c r="B33" s="63" t="s">
        <v>371</v>
      </c>
      <c r="C33" s="65" t="s">
        <v>598</v>
      </c>
      <c r="D33" s="83" t="s">
        <v>666</v>
      </c>
      <c r="E33" s="39" t="s">
        <v>116</v>
      </c>
      <c r="F33" s="40">
        <v>44959</v>
      </c>
      <c r="G33" s="40">
        <v>45290</v>
      </c>
      <c r="H33" s="39">
        <v>100</v>
      </c>
      <c r="I33" s="39" t="s">
        <v>121</v>
      </c>
      <c r="J33" s="8">
        <v>25</v>
      </c>
      <c r="K33" s="39" t="s">
        <v>598</v>
      </c>
      <c r="L33" s="41">
        <v>0</v>
      </c>
      <c r="M33" s="39" t="s">
        <v>106</v>
      </c>
      <c r="N33" s="39" t="s">
        <v>1428</v>
      </c>
      <c r="O33" s="39" t="s">
        <v>931</v>
      </c>
      <c r="P33" s="4">
        <v>0</v>
      </c>
    </row>
    <row r="34" spans="1:16" ht="35.1" customHeight="1" x14ac:dyDescent="0.25">
      <c r="A34" s="66" t="s">
        <v>369</v>
      </c>
      <c r="B34" s="63" t="s">
        <v>371</v>
      </c>
      <c r="C34" s="65" t="s">
        <v>598</v>
      </c>
      <c r="D34" s="83" t="s">
        <v>667</v>
      </c>
      <c r="E34" s="39" t="s">
        <v>116</v>
      </c>
      <c r="F34" s="40">
        <v>44959</v>
      </c>
      <c r="G34" s="40">
        <v>45290</v>
      </c>
      <c r="H34" s="39">
        <v>100</v>
      </c>
      <c r="I34" s="39" t="s">
        <v>121</v>
      </c>
      <c r="J34" s="8">
        <v>25</v>
      </c>
      <c r="K34" s="39" t="s">
        <v>598</v>
      </c>
      <c r="L34" s="41">
        <v>0</v>
      </c>
      <c r="M34" s="39" t="s">
        <v>106</v>
      </c>
      <c r="N34" s="39" t="s">
        <v>1428</v>
      </c>
      <c r="O34" s="39" t="s">
        <v>932</v>
      </c>
      <c r="P34" s="4">
        <v>0</v>
      </c>
    </row>
    <row r="35" spans="1:16" ht="102.75" customHeight="1" x14ac:dyDescent="0.25">
      <c r="A35" s="66" t="s">
        <v>369</v>
      </c>
      <c r="B35" s="34" t="s">
        <v>709</v>
      </c>
      <c r="C35" s="34" t="s">
        <v>64</v>
      </c>
      <c r="D35" s="86" t="s">
        <v>668</v>
      </c>
      <c r="E35" s="39" t="s">
        <v>116</v>
      </c>
      <c r="F35" s="40">
        <v>44959</v>
      </c>
      <c r="G35" s="40">
        <v>45290</v>
      </c>
      <c r="H35" s="39">
        <v>100</v>
      </c>
      <c r="I35" s="39" t="s">
        <v>121</v>
      </c>
      <c r="J35" s="164">
        <v>25</v>
      </c>
      <c r="K35" s="39" t="s">
        <v>683</v>
      </c>
      <c r="L35" s="41">
        <v>28000000</v>
      </c>
      <c r="M35" s="39" t="s">
        <v>106</v>
      </c>
      <c r="N35" s="39" t="s">
        <v>1428</v>
      </c>
      <c r="O35" s="39" t="s">
        <v>1356</v>
      </c>
      <c r="P35" s="4">
        <v>1</v>
      </c>
    </row>
    <row r="36" spans="1:16" ht="35.1" customHeight="1" x14ac:dyDescent="0.25">
      <c r="A36" s="66" t="s">
        <v>369</v>
      </c>
      <c r="B36" s="34" t="s">
        <v>372</v>
      </c>
      <c r="C36" s="33" t="s">
        <v>65</v>
      </c>
      <c r="D36" s="86" t="s">
        <v>669</v>
      </c>
      <c r="E36" s="39" t="s">
        <v>116</v>
      </c>
      <c r="F36" s="40">
        <v>44959</v>
      </c>
      <c r="G36" s="40">
        <v>45290</v>
      </c>
      <c r="H36" s="39">
        <v>100</v>
      </c>
      <c r="I36" s="39" t="s">
        <v>121</v>
      </c>
      <c r="J36" s="164">
        <v>10</v>
      </c>
      <c r="K36" s="39" t="s">
        <v>683</v>
      </c>
      <c r="L36" s="41">
        <v>2000000</v>
      </c>
      <c r="M36" s="39" t="s">
        <v>106</v>
      </c>
      <c r="N36" s="39" t="s">
        <v>1428</v>
      </c>
      <c r="O36" s="39" t="s">
        <v>1357</v>
      </c>
      <c r="P36" s="4">
        <v>1</v>
      </c>
    </row>
    <row r="37" spans="1:16" ht="35.1" customHeight="1" x14ac:dyDescent="0.25">
      <c r="A37" s="66" t="s">
        <v>369</v>
      </c>
      <c r="B37" s="65" t="s">
        <v>372</v>
      </c>
      <c r="C37" s="62" t="s">
        <v>679</v>
      </c>
      <c r="D37" s="86" t="s">
        <v>670</v>
      </c>
      <c r="E37" s="39" t="s">
        <v>116</v>
      </c>
      <c r="F37" s="40">
        <v>44959</v>
      </c>
      <c r="G37" s="40">
        <v>45290</v>
      </c>
      <c r="H37" s="39">
        <v>101</v>
      </c>
      <c r="I37" s="39" t="s">
        <v>121</v>
      </c>
      <c r="J37" s="8">
        <v>25</v>
      </c>
      <c r="K37" s="39" t="s">
        <v>454</v>
      </c>
      <c r="L37" s="41">
        <v>0</v>
      </c>
      <c r="M37" s="39" t="s">
        <v>106</v>
      </c>
      <c r="N37" s="39" t="s">
        <v>1428</v>
      </c>
      <c r="O37" s="39" t="s">
        <v>933</v>
      </c>
      <c r="P37" s="4">
        <v>0</v>
      </c>
    </row>
    <row r="38" spans="1:16" ht="35.1" customHeight="1" x14ac:dyDescent="0.25">
      <c r="A38" s="66" t="s">
        <v>369</v>
      </c>
      <c r="B38" s="65" t="s">
        <v>372</v>
      </c>
      <c r="C38" s="62" t="s">
        <v>682</v>
      </c>
      <c r="D38" s="86" t="s">
        <v>671</v>
      </c>
      <c r="E38" s="39" t="s">
        <v>116</v>
      </c>
      <c r="F38" s="40">
        <v>44959</v>
      </c>
      <c r="G38" s="40">
        <v>45290</v>
      </c>
      <c r="H38" s="39">
        <v>102</v>
      </c>
      <c r="I38" s="39" t="s">
        <v>121</v>
      </c>
      <c r="J38" s="8">
        <v>10</v>
      </c>
      <c r="K38" s="39" t="s">
        <v>454</v>
      </c>
      <c r="L38" s="41">
        <v>0</v>
      </c>
      <c r="M38" s="39" t="s">
        <v>106</v>
      </c>
      <c r="N38" s="39" t="s">
        <v>1428</v>
      </c>
      <c r="O38" s="39" t="s">
        <v>921</v>
      </c>
      <c r="P38" s="4">
        <v>0</v>
      </c>
    </row>
    <row r="39" spans="1:16" ht="35.1" customHeight="1" x14ac:dyDescent="0.25">
      <c r="A39" s="66" t="s">
        <v>369</v>
      </c>
      <c r="B39" s="65" t="s">
        <v>372</v>
      </c>
      <c r="C39" s="62" t="s">
        <v>629</v>
      </c>
      <c r="D39" s="86" t="s">
        <v>672</v>
      </c>
      <c r="E39" s="39" t="s">
        <v>116</v>
      </c>
      <c r="F39" s="40">
        <v>44959</v>
      </c>
      <c r="G39" s="40">
        <v>45290</v>
      </c>
      <c r="H39" s="39">
        <v>103</v>
      </c>
      <c r="I39" s="39" t="s">
        <v>121</v>
      </c>
      <c r="J39" s="8">
        <v>10</v>
      </c>
      <c r="K39" s="39" t="s">
        <v>454</v>
      </c>
      <c r="L39" s="41">
        <v>0</v>
      </c>
      <c r="M39" s="39" t="s">
        <v>106</v>
      </c>
      <c r="N39" s="39" t="s">
        <v>1428</v>
      </c>
      <c r="O39" s="39" t="s">
        <v>934</v>
      </c>
      <c r="P39" s="4">
        <v>0</v>
      </c>
    </row>
    <row r="40" spans="1:16" ht="35.1" customHeight="1" x14ac:dyDescent="0.25">
      <c r="A40" s="66" t="s">
        <v>369</v>
      </c>
      <c r="B40" s="65" t="s">
        <v>372</v>
      </c>
      <c r="C40" s="64" t="s">
        <v>629</v>
      </c>
      <c r="D40" s="83" t="s">
        <v>673</v>
      </c>
      <c r="E40" s="39" t="s">
        <v>116</v>
      </c>
      <c r="F40" s="40">
        <v>44959</v>
      </c>
      <c r="G40" s="40">
        <v>45290</v>
      </c>
      <c r="H40" s="39">
        <v>104</v>
      </c>
      <c r="I40" s="39" t="s">
        <v>121</v>
      </c>
      <c r="J40" s="8">
        <v>25</v>
      </c>
      <c r="K40" s="39" t="s">
        <v>454</v>
      </c>
      <c r="L40" s="41">
        <v>0</v>
      </c>
      <c r="M40" s="39" t="s">
        <v>106</v>
      </c>
      <c r="N40" s="39" t="s">
        <v>1428</v>
      </c>
      <c r="O40" s="39" t="s">
        <v>935</v>
      </c>
      <c r="P40" s="4">
        <v>0</v>
      </c>
    </row>
    <row r="41" spans="1:16" ht="35.1" customHeight="1" x14ac:dyDescent="0.25">
      <c r="A41" s="66" t="s">
        <v>369</v>
      </c>
      <c r="B41" s="65" t="s">
        <v>372</v>
      </c>
      <c r="C41" s="62" t="s">
        <v>678</v>
      </c>
      <c r="D41" s="83" t="s">
        <v>637</v>
      </c>
      <c r="E41" s="39" t="s">
        <v>116</v>
      </c>
      <c r="F41" s="40">
        <v>44959</v>
      </c>
      <c r="G41" s="40">
        <v>45290</v>
      </c>
      <c r="H41" s="39">
        <v>105</v>
      </c>
      <c r="I41" s="39" t="s">
        <v>121</v>
      </c>
      <c r="J41" s="8">
        <v>10</v>
      </c>
      <c r="K41" s="39" t="s">
        <v>454</v>
      </c>
      <c r="L41" s="41">
        <v>0</v>
      </c>
      <c r="M41" s="39" t="s">
        <v>106</v>
      </c>
      <c r="N41" s="39" t="s">
        <v>1428</v>
      </c>
      <c r="O41" s="39" t="s">
        <v>921</v>
      </c>
      <c r="P41" s="4">
        <v>0</v>
      </c>
    </row>
    <row r="42" spans="1:16" ht="35.1" customHeight="1" x14ac:dyDescent="0.25">
      <c r="A42" s="66" t="s">
        <v>369</v>
      </c>
      <c r="B42" s="34" t="s">
        <v>372</v>
      </c>
      <c r="C42" s="33" t="s">
        <v>681</v>
      </c>
      <c r="D42" s="83" t="s">
        <v>638</v>
      </c>
      <c r="E42" s="39" t="s">
        <v>116</v>
      </c>
      <c r="F42" s="40">
        <v>44959</v>
      </c>
      <c r="G42" s="40">
        <v>45290</v>
      </c>
      <c r="H42" s="39">
        <v>100</v>
      </c>
      <c r="I42" s="39" t="s">
        <v>121</v>
      </c>
      <c r="J42" s="8">
        <v>25</v>
      </c>
      <c r="K42" s="39" t="s">
        <v>636</v>
      </c>
      <c r="L42" s="41">
        <v>3000000</v>
      </c>
      <c r="M42" s="39" t="s">
        <v>106</v>
      </c>
      <c r="N42" s="39" t="s">
        <v>1428</v>
      </c>
      <c r="O42" s="39" t="s">
        <v>936</v>
      </c>
      <c r="P42" s="4">
        <v>0</v>
      </c>
    </row>
    <row r="43" spans="1:16" ht="35.1" customHeight="1" x14ac:dyDescent="0.25">
      <c r="A43" s="66" t="s">
        <v>369</v>
      </c>
      <c r="B43" s="65" t="s">
        <v>372</v>
      </c>
      <c r="C43" s="62" t="s">
        <v>680</v>
      </c>
      <c r="D43" s="83" t="s">
        <v>674</v>
      </c>
      <c r="E43" s="39" t="s">
        <v>116</v>
      </c>
      <c r="F43" s="40">
        <v>44959</v>
      </c>
      <c r="G43" s="40">
        <v>45290</v>
      </c>
      <c r="H43" s="39">
        <v>100</v>
      </c>
      <c r="I43" s="39" t="s">
        <v>121</v>
      </c>
      <c r="J43" s="8">
        <v>10</v>
      </c>
      <c r="K43" s="39" t="s">
        <v>454</v>
      </c>
      <c r="L43" s="41">
        <v>0</v>
      </c>
      <c r="M43" s="39" t="s">
        <v>106</v>
      </c>
      <c r="N43" s="39" t="s">
        <v>1428</v>
      </c>
      <c r="O43" s="39" t="s">
        <v>921</v>
      </c>
      <c r="P43" s="4">
        <v>0</v>
      </c>
    </row>
    <row r="44" spans="1:16" ht="108.75" customHeight="1" x14ac:dyDescent="0.25">
      <c r="A44" s="34" t="s">
        <v>373</v>
      </c>
      <c r="B44" s="34" t="s">
        <v>310</v>
      </c>
      <c r="C44" s="33" t="s">
        <v>313</v>
      </c>
      <c r="D44" s="87" t="s">
        <v>720</v>
      </c>
      <c r="E44" s="39" t="s">
        <v>117</v>
      </c>
      <c r="F44" s="40">
        <v>44959</v>
      </c>
      <c r="G44" s="40">
        <v>45290</v>
      </c>
      <c r="H44" s="39">
        <v>100</v>
      </c>
      <c r="I44" s="39" t="s">
        <v>121</v>
      </c>
      <c r="J44" s="163">
        <v>25</v>
      </c>
      <c r="K44" s="39" t="s">
        <v>312</v>
      </c>
      <c r="L44" s="41">
        <v>75000000</v>
      </c>
      <c r="M44" s="39" t="s">
        <v>106</v>
      </c>
      <c r="N44" s="39" t="s">
        <v>1428</v>
      </c>
      <c r="O44" s="39" t="s">
        <v>1359</v>
      </c>
      <c r="P44" s="4">
        <v>1</v>
      </c>
    </row>
    <row r="45" spans="1:16" ht="75" customHeight="1" x14ac:dyDescent="0.25">
      <c r="A45" s="72" t="s">
        <v>373</v>
      </c>
      <c r="B45" s="34" t="s">
        <v>310</v>
      </c>
      <c r="C45" s="33" t="s">
        <v>313</v>
      </c>
      <c r="D45" s="87" t="s">
        <v>940</v>
      </c>
      <c r="E45" s="39" t="s">
        <v>117</v>
      </c>
      <c r="F45" s="40">
        <v>44959</v>
      </c>
      <c r="G45" s="40">
        <v>45290</v>
      </c>
      <c r="H45" s="39">
        <v>100</v>
      </c>
      <c r="I45" s="39" t="s">
        <v>121</v>
      </c>
      <c r="J45" s="163">
        <v>25</v>
      </c>
      <c r="K45" s="39" t="s">
        <v>312</v>
      </c>
      <c r="L45" s="41">
        <v>35000000</v>
      </c>
      <c r="M45" s="39" t="s">
        <v>106</v>
      </c>
      <c r="N45" s="39" t="s">
        <v>1428</v>
      </c>
      <c r="O45" s="39" t="s">
        <v>944</v>
      </c>
      <c r="P45" s="4">
        <v>1</v>
      </c>
    </row>
    <row r="46" spans="1:16" ht="63" customHeight="1" x14ac:dyDescent="0.25">
      <c r="A46" s="72" t="s">
        <v>373</v>
      </c>
      <c r="B46" s="34" t="s">
        <v>310</v>
      </c>
      <c r="C46" s="33" t="s">
        <v>313</v>
      </c>
      <c r="D46" s="87" t="s">
        <v>941</v>
      </c>
      <c r="E46" s="39" t="s">
        <v>117</v>
      </c>
      <c r="F46" s="40">
        <v>44959</v>
      </c>
      <c r="G46" s="40">
        <v>45290</v>
      </c>
      <c r="H46" s="39">
        <v>100</v>
      </c>
      <c r="I46" s="39" t="s">
        <v>121</v>
      </c>
      <c r="J46" s="163">
        <v>25</v>
      </c>
      <c r="K46" s="39" t="s">
        <v>312</v>
      </c>
      <c r="L46" s="41">
        <v>55000000</v>
      </c>
      <c r="M46" s="39" t="s">
        <v>106</v>
      </c>
      <c r="N46" s="39" t="s">
        <v>1428</v>
      </c>
      <c r="O46" s="39" t="s">
        <v>1358</v>
      </c>
      <c r="P46" s="4">
        <v>1</v>
      </c>
    </row>
    <row r="47" spans="1:16" ht="35.1" customHeight="1" x14ac:dyDescent="0.25">
      <c r="A47" s="72" t="s">
        <v>373</v>
      </c>
      <c r="B47" s="34" t="s">
        <v>310</v>
      </c>
      <c r="C47" s="33" t="s">
        <v>313</v>
      </c>
      <c r="D47" s="87" t="s">
        <v>311</v>
      </c>
      <c r="E47" s="39" t="s">
        <v>117</v>
      </c>
      <c r="F47" s="40">
        <v>44959</v>
      </c>
      <c r="G47" s="40">
        <v>45290</v>
      </c>
      <c r="H47" s="39">
        <v>100</v>
      </c>
      <c r="I47" s="39" t="s">
        <v>121</v>
      </c>
      <c r="J47" s="163">
        <v>25</v>
      </c>
      <c r="K47" s="39" t="s">
        <v>312</v>
      </c>
      <c r="L47" s="41">
        <v>35000000</v>
      </c>
      <c r="M47" s="39" t="s">
        <v>106</v>
      </c>
      <c r="N47" s="39" t="s">
        <v>1428</v>
      </c>
      <c r="O47" s="39" t="s">
        <v>948</v>
      </c>
      <c r="P47" s="4">
        <v>1</v>
      </c>
    </row>
    <row r="48" spans="1:16" ht="35.1" customHeight="1" x14ac:dyDescent="0.25">
      <c r="A48" s="34" t="s">
        <v>373</v>
      </c>
      <c r="B48" s="34" t="s">
        <v>374</v>
      </c>
      <c r="C48" s="34" t="s">
        <v>66</v>
      </c>
      <c r="D48" s="85" t="s">
        <v>1407</v>
      </c>
      <c r="E48" s="39" t="s">
        <v>117</v>
      </c>
      <c r="F48" s="40">
        <v>44959</v>
      </c>
      <c r="G48" s="40">
        <v>45290</v>
      </c>
      <c r="H48" s="39">
        <v>100</v>
      </c>
      <c r="I48" s="39" t="s">
        <v>121</v>
      </c>
      <c r="J48" s="163">
        <v>100</v>
      </c>
      <c r="K48" s="39" t="s">
        <v>632</v>
      </c>
      <c r="L48" s="41">
        <v>0</v>
      </c>
      <c r="M48" s="39" t="s">
        <v>106</v>
      </c>
      <c r="N48" s="39" t="s">
        <v>1428</v>
      </c>
      <c r="O48" s="39" t="s">
        <v>1365</v>
      </c>
      <c r="P48" s="4">
        <v>1</v>
      </c>
    </row>
    <row r="49" spans="1:17" ht="35.1" customHeight="1" x14ac:dyDescent="0.25">
      <c r="A49" s="98" t="s">
        <v>373</v>
      </c>
      <c r="B49" s="29" t="s">
        <v>375</v>
      </c>
      <c r="C49" s="34" t="s">
        <v>67</v>
      </c>
      <c r="D49" s="85" t="s">
        <v>1408</v>
      </c>
      <c r="E49" s="39" t="s">
        <v>117</v>
      </c>
      <c r="F49" s="40">
        <v>44959</v>
      </c>
      <c r="G49" s="40">
        <v>45290</v>
      </c>
      <c r="H49" s="39">
        <v>100</v>
      </c>
      <c r="I49" s="39" t="s">
        <v>121</v>
      </c>
      <c r="J49" s="163">
        <v>20</v>
      </c>
      <c r="K49" s="39" t="s">
        <v>632</v>
      </c>
      <c r="L49" s="41">
        <v>0</v>
      </c>
      <c r="M49" s="39" t="s">
        <v>106</v>
      </c>
      <c r="N49" s="39" t="s">
        <v>1428</v>
      </c>
      <c r="O49" s="39" t="s">
        <v>949</v>
      </c>
      <c r="P49" s="4">
        <v>1</v>
      </c>
    </row>
    <row r="50" spans="1:17" ht="35.1" customHeight="1" x14ac:dyDescent="0.25">
      <c r="A50" s="34" t="s">
        <v>376</v>
      </c>
      <c r="B50" s="33" t="s">
        <v>377</v>
      </c>
      <c r="C50" s="34" t="s">
        <v>68</v>
      </c>
      <c r="D50" s="88" t="s">
        <v>942</v>
      </c>
      <c r="E50" s="39" t="s">
        <v>117</v>
      </c>
      <c r="F50" s="40">
        <v>44959</v>
      </c>
      <c r="G50" s="40">
        <v>45290</v>
      </c>
      <c r="H50" s="39">
        <v>100</v>
      </c>
      <c r="I50" s="39" t="s">
        <v>121</v>
      </c>
      <c r="J50" s="163">
        <v>25</v>
      </c>
      <c r="K50" s="43" t="s">
        <v>316</v>
      </c>
      <c r="L50" s="41">
        <v>13000000</v>
      </c>
      <c r="M50" s="39" t="s">
        <v>106</v>
      </c>
      <c r="N50" s="39" t="s">
        <v>1428</v>
      </c>
      <c r="O50" s="39" t="s">
        <v>1364</v>
      </c>
      <c r="P50" s="4">
        <v>1</v>
      </c>
    </row>
    <row r="51" spans="1:17" ht="35.1" customHeight="1" x14ac:dyDescent="0.25">
      <c r="A51" s="34" t="s">
        <v>376</v>
      </c>
      <c r="B51" s="33" t="s">
        <v>377</v>
      </c>
      <c r="C51" s="34" t="s">
        <v>68</v>
      </c>
      <c r="D51" s="88" t="s">
        <v>314</v>
      </c>
      <c r="E51" s="39" t="s">
        <v>117</v>
      </c>
      <c r="F51" s="40">
        <v>44959</v>
      </c>
      <c r="G51" s="40">
        <v>45290</v>
      </c>
      <c r="H51" s="39">
        <v>100</v>
      </c>
      <c r="I51" s="39" t="s">
        <v>121</v>
      </c>
      <c r="J51" s="163">
        <v>40</v>
      </c>
      <c r="K51" s="43" t="s">
        <v>317</v>
      </c>
      <c r="L51" s="41">
        <v>105000000</v>
      </c>
      <c r="M51" s="39" t="s">
        <v>106</v>
      </c>
      <c r="N51" s="39" t="s">
        <v>1428</v>
      </c>
      <c r="O51" s="39" t="s">
        <v>1362</v>
      </c>
      <c r="P51" s="4">
        <v>1</v>
      </c>
    </row>
    <row r="52" spans="1:17" ht="35.1" customHeight="1" x14ac:dyDescent="0.25">
      <c r="A52" s="34" t="s">
        <v>376</v>
      </c>
      <c r="B52" s="33" t="s">
        <v>377</v>
      </c>
      <c r="C52" s="34" t="s">
        <v>68</v>
      </c>
      <c r="D52" s="88" t="s">
        <v>315</v>
      </c>
      <c r="E52" s="39" t="s">
        <v>117</v>
      </c>
      <c r="F52" s="40">
        <v>44959</v>
      </c>
      <c r="G52" s="40">
        <v>45290</v>
      </c>
      <c r="H52" s="39">
        <v>100</v>
      </c>
      <c r="I52" s="39" t="s">
        <v>121</v>
      </c>
      <c r="J52" s="163">
        <v>25</v>
      </c>
      <c r="K52" s="43" t="s">
        <v>318</v>
      </c>
      <c r="L52" s="41">
        <v>40000000</v>
      </c>
      <c r="M52" s="39" t="s">
        <v>106</v>
      </c>
      <c r="N52" s="39" t="s">
        <v>1428</v>
      </c>
      <c r="O52" s="39" t="s">
        <v>1363</v>
      </c>
      <c r="P52" s="4">
        <v>1</v>
      </c>
    </row>
    <row r="53" spans="1:17" ht="35.1" customHeight="1" x14ac:dyDescent="0.25">
      <c r="A53" s="34" t="s">
        <v>376</v>
      </c>
      <c r="B53" s="33" t="s">
        <v>378</v>
      </c>
      <c r="C53" s="34" t="s">
        <v>69</v>
      </c>
      <c r="D53" s="88" t="s">
        <v>950</v>
      </c>
      <c r="E53" s="39" t="s">
        <v>117</v>
      </c>
      <c r="F53" s="40">
        <v>44959</v>
      </c>
      <c r="G53" s="40">
        <v>45290</v>
      </c>
      <c r="H53" s="39">
        <v>100</v>
      </c>
      <c r="I53" s="39" t="s">
        <v>121</v>
      </c>
      <c r="J53" s="163">
        <v>25</v>
      </c>
      <c r="K53" s="43" t="s">
        <v>318</v>
      </c>
      <c r="L53" s="44">
        <v>70000000</v>
      </c>
      <c r="M53" s="39" t="s">
        <v>106</v>
      </c>
      <c r="N53" s="39" t="s">
        <v>1428</v>
      </c>
      <c r="O53" s="39" t="s">
        <v>951</v>
      </c>
      <c r="P53" s="4">
        <v>1</v>
      </c>
    </row>
    <row r="54" spans="1:17" ht="35.1" customHeight="1" x14ac:dyDescent="0.25">
      <c r="A54" s="34" t="s">
        <v>376</v>
      </c>
      <c r="B54" s="33" t="s">
        <v>378</v>
      </c>
      <c r="C54" s="34" t="s">
        <v>313</v>
      </c>
      <c r="D54" s="88" t="s">
        <v>319</v>
      </c>
      <c r="E54" s="39" t="s">
        <v>117</v>
      </c>
      <c r="F54" s="40">
        <v>44959</v>
      </c>
      <c r="G54" s="40">
        <v>45290</v>
      </c>
      <c r="H54" s="39">
        <v>100</v>
      </c>
      <c r="I54" s="39" t="s">
        <v>121</v>
      </c>
      <c r="J54" s="128">
        <v>0</v>
      </c>
      <c r="K54" s="43" t="s">
        <v>598</v>
      </c>
      <c r="L54" s="44">
        <v>0</v>
      </c>
      <c r="M54" s="39" t="s">
        <v>106</v>
      </c>
      <c r="N54" s="39" t="s">
        <v>1428</v>
      </c>
      <c r="O54" s="39" t="s">
        <v>945</v>
      </c>
      <c r="P54" s="4">
        <v>0</v>
      </c>
      <c r="Q54" s="8" t="s">
        <v>1410</v>
      </c>
    </row>
    <row r="55" spans="1:17" ht="35.1" customHeight="1" x14ac:dyDescent="0.25">
      <c r="A55" s="34" t="s">
        <v>376</v>
      </c>
      <c r="B55" s="33" t="s">
        <v>378</v>
      </c>
      <c r="C55" s="34" t="s">
        <v>313</v>
      </c>
      <c r="D55" s="88" t="s">
        <v>721</v>
      </c>
      <c r="E55" s="39" t="s">
        <v>117</v>
      </c>
      <c r="F55" s="40">
        <v>44959</v>
      </c>
      <c r="G55" s="40">
        <v>45290</v>
      </c>
      <c r="H55" s="39">
        <v>100</v>
      </c>
      <c r="I55" s="39" t="s">
        <v>121</v>
      </c>
      <c r="J55" s="128">
        <v>25</v>
      </c>
      <c r="K55" s="43" t="s">
        <v>598</v>
      </c>
      <c r="L55" s="44">
        <v>200000000</v>
      </c>
      <c r="M55" s="39" t="s">
        <v>106</v>
      </c>
      <c r="N55" s="39" t="s">
        <v>1428</v>
      </c>
      <c r="O55" s="39" t="s">
        <v>952</v>
      </c>
      <c r="P55" s="4">
        <v>0</v>
      </c>
    </row>
    <row r="56" spans="1:17" ht="35.1" customHeight="1" x14ac:dyDescent="0.25">
      <c r="A56" s="34" t="s">
        <v>376</v>
      </c>
      <c r="B56" s="33" t="s">
        <v>378</v>
      </c>
      <c r="C56" s="34" t="s">
        <v>313</v>
      </c>
      <c r="D56" s="89" t="s">
        <v>320</v>
      </c>
      <c r="E56" s="39" t="s">
        <v>117</v>
      </c>
      <c r="F56" s="40">
        <v>44959</v>
      </c>
      <c r="G56" s="40">
        <v>45290</v>
      </c>
      <c r="H56" s="39">
        <v>100</v>
      </c>
      <c r="I56" s="39" t="s">
        <v>121</v>
      </c>
      <c r="J56" s="128">
        <v>0</v>
      </c>
      <c r="K56" s="43" t="s">
        <v>326</v>
      </c>
      <c r="L56" s="44">
        <v>5000000</v>
      </c>
      <c r="M56" s="39" t="s">
        <v>106</v>
      </c>
      <c r="N56" s="39" t="s">
        <v>124</v>
      </c>
      <c r="O56" s="39" t="s">
        <v>953</v>
      </c>
      <c r="P56" s="4">
        <v>0</v>
      </c>
      <c r="Q56" s="8" t="s">
        <v>1410</v>
      </c>
    </row>
    <row r="57" spans="1:17" ht="35.1" customHeight="1" x14ac:dyDescent="0.25">
      <c r="A57" s="34" t="s">
        <v>376</v>
      </c>
      <c r="B57" s="33" t="s">
        <v>378</v>
      </c>
      <c r="C57" s="34" t="s">
        <v>313</v>
      </c>
      <c r="D57" s="89" t="s">
        <v>321</v>
      </c>
      <c r="E57" s="39" t="s">
        <v>117</v>
      </c>
      <c r="F57" s="40">
        <v>44959</v>
      </c>
      <c r="G57" s="40">
        <v>45290</v>
      </c>
      <c r="H57" s="39">
        <v>100</v>
      </c>
      <c r="I57" s="39" t="s">
        <v>121</v>
      </c>
      <c r="J57" s="163">
        <v>100</v>
      </c>
      <c r="K57" s="43"/>
      <c r="L57" s="44">
        <v>9186000</v>
      </c>
      <c r="M57" s="39" t="s">
        <v>106</v>
      </c>
      <c r="N57" s="39" t="s">
        <v>1428</v>
      </c>
      <c r="O57" s="39" t="s">
        <v>1367</v>
      </c>
      <c r="P57" s="4">
        <v>1</v>
      </c>
    </row>
    <row r="58" spans="1:17" ht="35.1" customHeight="1" x14ac:dyDescent="0.25">
      <c r="A58" s="34" t="s">
        <v>376</v>
      </c>
      <c r="B58" s="33" t="s">
        <v>378</v>
      </c>
      <c r="C58" s="34" t="s">
        <v>313</v>
      </c>
      <c r="D58" s="88" t="s">
        <v>322</v>
      </c>
      <c r="E58" s="39" t="s">
        <v>117</v>
      </c>
      <c r="F58" s="40">
        <v>44959</v>
      </c>
      <c r="G58" s="40">
        <v>45290</v>
      </c>
      <c r="H58" s="39">
        <v>100</v>
      </c>
      <c r="I58" s="39" t="s">
        <v>121</v>
      </c>
      <c r="J58" s="128">
        <v>20</v>
      </c>
      <c r="K58" s="42" t="s">
        <v>327</v>
      </c>
      <c r="L58" s="44">
        <v>7447100</v>
      </c>
      <c r="M58" s="39" t="s">
        <v>106</v>
      </c>
      <c r="N58" s="39" t="s">
        <v>1428</v>
      </c>
      <c r="O58" s="39" t="s">
        <v>954</v>
      </c>
      <c r="P58" s="4">
        <v>0</v>
      </c>
    </row>
    <row r="59" spans="1:17" ht="35.1" customHeight="1" x14ac:dyDescent="0.25">
      <c r="A59" s="34" t="s">
        <v>376</v>
      </c>
      <c r="B59" s="33" t="s">
        <v>378</v>
      </c>
      <c r="C59" s="34" t="s">
        <v>313</v>
      </c>
      <c r="D59" s="88" t="s">
        <v>323</v>
      </c>
      <c r="E59" s="39" t="s">
        <v>117</v>
      </c>
      <c r="F59" s="40">
        <v>44959</v>
      </c>
      <c r="G59" s="40">
        <v>45290</v>
      </c>
      <c r="H59" s="39">
        <v>100</v>
      </c>
      <c r="I59" s="39" t="s">
        <v>121</v>
      </c>
      <c r="J59" s="128">
        <v>25</v>
      </c>
      <c r="K59" s="43" t="s">
        <v>328</v>
      </c>
      <c r="L59" s="44">
        <v>1000000</v>
      </c>
      <c r="M59" s="39" t="s">
        <v>106</v>
      </c>
      <c r="N59" s="39" t="s">
        <v>1428</v>
      </c>
      <c r="O59" s="39" t="s">
        <v>955</v>
      </c>
      <c r="P59" s="4">
        <v>0</v>
      </c>
    </row>
    <row r="60" spans="1:17" ht="35.1" customHeight="1" x14ac:dyDescent="0.25">
      <c r="A60" s="34" t="s">
        <v>376</v>
      </c>
      <c r="B60" s="33" t="s">
        <v>378</v>
      </c>
      <c r="C60" s="34" t="s">
        <v>313</v>
      </c>
      <c r="D60" s="88" t="s">
        <v>324</v>
      </c>
      <c r="E60" s="39" t="s">
        <v>117</v>
      </c>
      <c r="F60" s="40">
        <v>44959</v>
      </c>
      <c r="G60" s="40">
        <v>45290</v>
      </c>
      <c r="H60" s="39">
        <v>100</v>
      </c>
      <c r="I60" s="39" t="s">
        <v>121</v>
      </c>
      <c r="J60" s="163">
        <v>100</v>
      </c>
      <c r="K60" s="43" t="s">
        <v>329</v>
      </c>
      <c r="L60" s="44">
        <v>18300000</v>
      </c>
      <c r="M60" s="39" t="s">
        <v>106</v>
      </c>
      <c r="N60" s="39" t="s">
        <v>1428</v>
      </c>
      <c r="O60" s="39" t="s">
        <v>1366</v>
      </c>
      <c r="P60" s="4">
        <v>1</v>
      </c>
    </row>
    <row r="61" spans="1:17" ht="35.1" customHeight="1" x14ac:dyDescent="0.25">
      <c r="A61" s="34" t="s">
        <v>376</v>
      </c>
      <c r="B61" s="33" t="s">
        <v>378</v>
      </c>
      <c r="C61" s="34" t="s">
        <v>313</v>
      </c>
      <c r="D61" s="88" t="s">
        <v>325</v>
      </c>
      <c r="E61" s="39" t="s">
        <v>117</v>
      </c>
      <c r="F61" s="40">
        <v>44959</v>
      </c>
      <c r="G61" s="40">
        <v>45290</v>
      </c>
      <c r="H61" s="39">
        <v>100</v>
      </c>
      <c r="I61" s="39" t="s">
        <v>121</v>
      </c>
      <c r="J61" s="128">
        <v>10</v>
      </c>
      <c r="K61" s="43" t="s">
        <v>327</v>
      </c>
      <c r="L61" s="44">
        <v>34000000</v>
      </c>
      <c r="M61" s="39" t="s">
        <v>106</v>
      </c>
      <c r="N61" s="39" t="s">
        <v>1428</v>
      </c>
      <c r="O61" s="39" t="s">
        <v>1409</v>
      </c>
      <c r="P61" s="4">
        <v>0</v>
      </c>
    </row>
    <row r="62" spans="1:17" ht="35.1" customHeight="1" x14ac:dyDescent="0.25">
      <c r="A62" s="34" t="s">
        <v>376</v>
      </c>
      <c r="B62" s="33" t="s">
        <v>378</v>
      </c>
      <c r="C62" s="34" t="s">
        <v>313</v>
      </c>
      <c r="D62" s="88" t="s">
        <v>943</v>
      </c>
      <c r="E62" s="39" t="s">
        <v>117</v>
      </c>
      <c r="F62" s="40">
        <v>44959</v>
      </c>
      <c r="G62" s="40">
        <v>45290</v>
      </c>
      <c r="H62" s="39">
        <v>100</v>
      </c>
      <c r="I62" s="39" t="s">
        <v>121</v>
      </c>
      <c r="J62" s="128">
        <v>0</v>
      </c>
      <c r="K62" s="43" t="s">
        <v>327</v>
      </c>
      <c r="L62" s="44">
        <v>0</v>
      </c>
      <c r="M62" s="39" t="s">
        <v>106</v>
      </c>
      <c r="N62" s="39" t="s">
        <v>124</v>
      </c>
      <c r="O62" s="39" t="s">
        <v>956</v>
      </c>
      <c r="P62" s="4">
        <v>0</v>
      </c>
      <c r="Q62" s="8" t="s">
        <v>1410</v>
      </c>
    </row>
    <row r="63" spans="1:17" ht="35.1" customHeight="1" x14ac:dyDescent="0.25">
      <c r="A63" s="34" t="s">
        <v>379</v>
      </c>
      <c r="B63" s="34" t="s">
        <v>380</v>
      </c>
      <c r="C63" s="34" t="s">
        <v>70</v>
      </c>
      <c r="D63" s="85" t="s">
        <v>330</v>
      </c>
      <c r="E63" s="39" t="s">
        <v>117</v>
      </c>
      <c r="F63" s="40">
        <v>44959</v>
      </c>
      <c r="G63" s="40">
        <v>45290</v>
      </c>
      <c r="H63" s="39">
        <v>100</v>
      </c>
      <c r="I63" s="39" t="s">
        <v>121</v>
      </c>
      <c r="J63" s="163">
        <v>5</v>
      </c>
      <c r="K63" s="43" t="s">
        <v>327</v>
      </c>
      <c r="L63" s="44">
        <v>0</v>
      </c>
      <c r="M63" s="39" t="s">
        <v>106</v>
      </c>
      <c r="N63" s="39" t="s">
        <v>1428</v>
      </c>
      <c r="O63" s="39" t="s">
        <v>1368</v>
      </c>
      <c r="P63" s="4">
        <v>1</v>
      </c>
    </row>
    <row r="64" spans="1:17" ht="35.1" customHeight="1" x14ac:dyDescent="0.25">
      <c r="A64" s="34" t="s">
        <v>379</v>
      </c>
      <c r="B64" s="34" t="s">
        <v>380</v>
      </c>
      <c r="C64" s="34" t="s">
        <v>70</v>
      </c>
      <c r="D64" s="89" t="s">
        <v>331</v>
      </c>
      <c r="E64" s="39" t="s">
        <v>117</v>
      </c>
      <c r="F64" s="40">
        <v>44959</v>
      </c>
      <c r="G64" s="40">
        <v>45290</v>
      </c>
      <c r="H64" s="39">
        <v>100</v>
      </c>
      <c r="I64" s="39" t="s">
        <v>121</v>
      </c>
      <c r="J64" s="128">
        <v>25</v>
      </c>
      <c r="K64" s="43" t="s">
        <v>327</v>
      </c>
      <c r="L64" s="44">
        <v>4600000</v>
      </c>
      <c r="M64" s="39" t="s">
        <v>106</v>
      </c>
      <c r="N64" s="39" t="s">
        <v>1428</v>
      </c>
      <c r="O64" s="39" t="s">
        <v>957</v>
      </c>
      <c r="P64" s="4">
        <v>0</v>
      </c>
    </row>
    <row r="65" spans="1:17" ht="35.1" customHeight="1" x14ac:dyDescent="0.25">
      <c r="A65" s="34" t="s">
        <v>379</v>
      </c>
      <c r="B65" s="34" t="s">
        <v>381</v>
      </c>
      <c r="C65" s="34" t="s">
        <v>71</v>
      </c>
      <c r="D65" s="85" t="s">
        <v>332</v>
      </c>
      <c r="E65" s="39" t="s">
        <v>117</v>
      </c>
      <c r="F65" s="40">
        <v>44959</v>
      </c>
      <c r="G65" s="40">
        <v>45290</v>
      </c>
      <c r="H65" s="39">
        <v>75</v>
      </c>
      <c r="I65" s="39" t="s">
        <v>121</v>
      </c>
      <c r="J65" s="163">
        <v>20</v>
      </c>
      <c r="K65" s="43" t="s">
        <v>327</v>
      </c>
      <c r="L65" s="44">
        <v>10641722</v>
      </c>
      <c r="M65" s="39" t="s">
        <v>106</v>
      </c>
      <c r="N65" s="39" t="s">
        <v>1428</v>
      </c>
      <c r="O65" s="39" t="s">
        <v>958</v>
      </c>
      <c r="P65" s="4">
        <v>1</v>
      </c>
    </row>
    <row r="66" spans="1:17" ht="35.1" customHeight="1" x14ac:dyDescent="0.25">
      <c r="A66" s="34" t="s">
        <v>379</v>
      </c>
      <c r="B66" s="33" t="s">
        <v>382</v>
      </c>
      <c r="C66" s="34" t="s">
        <v>72</v>
      </c>
      <c r="D66" s="85" t="s">
        <v>333</v>
      </c>
      <c r="E66" s="39" t="s">
        <v>117</v>
      </c>
      <c r="F66" s="40">
        <v>44959</v>
      </c>
      <c r="G66" s="40">
        <v>45290</v>
      </c>
      <c r="H66" s="39">
        <v>100</v>
      </c>
      <c r="I66" s="39" t="s">
        <v>121</v>
      </c>
      <c r="J66" s="163">
        <v>25</v>
      </c>
      <c r="K66" s="43" t="s">
        <v>327</v>
      </c>
      <c r="L66" s="44">
        <v>1000000</v>
      </c>
      <c r="M66" s="39" t="s">
        <v>106</v>
      </c>
      <c r="N66" s="39" t="s">
        <v>1428</v>
      </c>
      <c r="O66" s="39" t="s">
        <v>959</v>
      </c>
      <c r="P66" s="4">
        <v>1</v>
      </c>
    </row>
    <row r="67" spans="1:17" ht="35.1" customHeight="1" x14ac:dyDescent="0.25">
      <c r="A67" s="34" t="s">
        <v>379</v>
      </c>
      <c r="B67" s="34" t="s">
        <v>383</v>
      </c>
      <c r="C67" s="34" t="s">
        <v>73</v>
      </c>
      <c r="D67" s="88" t="s">
        <v>334</v>
      </c>
      <c r="E67" s="39" t="s">
        <v>117</v>
      </c>
      <c r="F67" s="40">
        <v>44959</v>
      </c>
      <c r="G67" s="40">
        <v>45290</v>
      </c>
      <c r="H67" s="39">
        <v>75</v>
      </c>
      <c r="I67" s="39" t="s">
        <v>121</v>
      </c>
      <c r="J67" s="163">
        <v>25</v>
      </c>
      <c r="K67" s="43" t="s">
        <v>327</v>
      </c>
      <c r="L67" s="44">
        <v>0</v>
      </c>
      <c r="M67" s="39" t="s">
        <v>106</v>
      </c>
      <c r="N67" s="39" t="s">
        <v>1428</v>
      </c>
      <c r="O67" s="39" t="s">
        <v>946</v>
      </c>
      <c r="P67" s="4">
        <v>1</v>
      </c>
    </row>
    <row r="68" spans="1:17" ht="72" customHeight="1" x14ac:dyDescent="0.25">
      <c r="A68" s="34" t="s">
        <v>379</v>
      </c>
      <c r="B68" s="33" t="s">
        <v>384</v>
      </c>
      <c r="C68" s="34" t="s">
        <v>74</v>
      </c>
      <c r="D68" s="85" t="s">
        <v>335</v>
      </c>
      <c r="E68" s="39" t="s">
        <v>117</v>
      </c>
      <c r="F68" s="40">
        <v>44959</v>
      </c>
      <c r="G68" s="40">
        <v>45290</v>
      </c>
      <c r="H68" s="39">
        <v>75</v>
      </c>
      <c r="I68" s="39" t="s">
        <v>121</v>
      </c>
      <c r="J68" s="163">
        <v>25</v>
      </c>
      <c r="K68" s="43" t="s">
        <v>327</v>
      </c>
      <c r="L68" s="44">
        <v>20000000</v>
      </c>
      <c r="M68" s="39" t="s">
        <v>106</v>
      </c>
      <c r="N68" s="39" t="s">
        <v>1428</v>
      </c>
      <c r="O68" s="39" t="s">
        <v>1369</v>
      </c>
      <c r="P68" s="4">
        <v>1</v>
      </c>
    </row>
    <row r="69" spans="1:17" ht="35.1" customHeight="1" x14ac:dyDescent="0.25">
      <c r="A69" s="34" t="s">
        <v>379</v>
      </c>
      <c r="B69" s="33" t="s">
        <v>384</v>
      </c>
      <c r="C69" s="34" t="s">
        <v>74</v>
      </c>
      <c r="D69" s="87" t="s">
        <v>336</v>
      </c>
      <c r="E69" s="39" t="s">
        <v>117</v>
      </c>
      <c r="F69" s="40">
        <v>44959</v>
      </c>
      <c r="G69" s="40">
        <v>45290</v>
      </c>
      <c r="H69" s="39">
        <v>100</v>
      </c>
      <c r="I69" s="39" t="s">
        <v>121</v>
      </c>
      <c r="J69" s="163">
        <v>25</v>
      </c>
      <c r="K69" s="43" t="s">
        <v>710</v>
      </c>
      <c r="L69" s="44">
        <v>3000000</v>
      </c>
      <c r="M69" s="39" t="s">
        <v>106</v>
      </c>
      <c r="N69" s="39" t="s">
        <v>1428</v>
      </c>
      <c r="O69" s="39" t="s">
        <v>947</v>
      </c>
      <c r="P69" s="4">
        <v>1</v>
      </c>
    </row>
    <row r="70" spans="1:17" ht="35.1" customHeight="1" x14ac:dyDescent="0.25">
      <c r="A70" s="33" t="s">
        <v>385</v>
      </c>
      <c r="B70" s="34" t="s">
        <v>386</v>
      </c>
      <c r="C70" s="34" t="s">
        <v>75</v>
      </c>
      <c r="D70" s="77" t="s">
        <v>452</v>
      </c>
      <c r="E70" s="39" t="s">
        <v>111</v>
      </c>
      <c r="F70" s="40">
        <v>44959</v>
      </c>
      <c r="G70" s="40">
        <v>45290</v>
      </c>
      <c r="H70" s="39">
        <v>75</v>
      </c>
      <c r="I70" s="39" t="s">
        <v>121</v>
      </c>
      <c r="J70" s="163">
        <v>25</v>
      </c>
      <c r="K70" s="39" t="s">
        <v>454</v>
      </c>
      <c r="L70" s="41">
        <v>3000000</v>
      </c>
      <c r="M70" s="39" t="s">
        <v>106</v>
      </c>
      <c r="N70" s="39" t="s">
        <v>1428</v>
      </c>
      <c r="O70" s="39" t="s">
        <v>1371</v>
      </c>
      <c r="P70" s="8">
        <v>1</v>
      </c>
    </row>
    <row r="71" spans="1:17" ht="35.1" customHeight="1" x14ac:dyDescent="0.25">
      <c r="A71" s="33" t="s">
        <v>385</v>
      </c>
      <c r="B71" s="34" t="s">
        <v>386</v>
      </c>
      <c r="C71" s="34" t="s">
        <v>313</v>
      </c>
      <c r="D71" s="77" t="s">
        <v>451</v>
      </c>
      <c r="E71" s="39" t="s">
        <v>111</v>
      </c>
      <c r="F71" s="40">
        <v>44959</v>
      </c>
      <c r="G71" s="40">
        <v>45290</v>
      </c>
      <c r="H71" s="39">
        <v>100</v>
      </c>
      <c r="I71" s="39" t="s">
        <v>121</v>
      </c>
      <c r="J71" s="128">
        <v>25</v>
      </c>
      <c r="K71" s="39" t="s">
        <v>454</v>
      </c>
      <c r="L71" s="41">
        <v>4000000</v>
      </c>
      <c r="M71" s="39" t="s">
        <v>106</v>
      </c>
      <c r="N71" s="39" t="s">
        <v>1428</v>
      </c>
      <c r="O71" s="39" t="s">
        <v>1399</v>
      </c>
      <c r="P71" s="8">
        <v>0</v>
      </c>
    </row>
    <row r="72" spans="1:17" ht="35.1" customHeight="1" x14ac:dyDescent="0.25">
      <c r="A72" s="33" t="s">
        <v>385</v>
      </c>
      <c r="B72" s="34" t="s">
        <v>386</v>
      </c>
      <c r="C72" s="34" t="s">
        <v>313</v>
      </c>
      <c r="D72" s="77" t="s">
        <v>453</v>
      </c>
      <c r="E72" s="39" t="s">
        <v>111</v>
      </c>
      <c r="F72" s="40">
        <v>44959</v>
      </c>
      <c r="G72" s="40">
        <v>45290</v>
      </c>
      <c r="H72" s="39">
        <v>100</v>
      </c>
      <c r="I72" s="39" t="s">
        <v>121</v>
      </c>
      <c r="J72" s="128">
        <v>0</v>
      </c>
      <c r="K72" s="39" t="s">
        <v>454</v>
      </c>
      <c r="L72" s="41">
        <v>30000000</v>
      </c>
      <c r="M72" s="39" t="s">
        <v>106</v>
      </c>
      <c r="N72" s="39" t="s">
        <v>1428</v>
      </c>
      <c r="O72" s="39" t="s">
        <v>1348</v>
      </c>
      <c r="P72" s="8">
        <v>0</v>
      </c>
    </row>
    <row r="73" spans="1:17" ht="35.1" customHeight="1" x14ac:dyDescent="0.25">
      <c r="A73" s="33" t="s">
        <v>385</v>
      </c>
      <c r="B73" s="34" t="s">
        <v>387</v>
      </c>
      <c r="C73" s="34" t="s">
        <v>76</v>
      </c>
      <c r="D73" s="75" t="s">
        <v>76</v>
      </c>
      <c r="E73" s="39" t="s">
        <v>111</v>
      </c>
      <c r="F73" s="40">
        <v>44959</v>
      </c>
      <c r="G73" s="40">
        <v>45290</v>
      </c>
      <c r="H73" s="39">
        <v>92</v>
      </c>
      <c r="I73" s="39" t="s">
        <v>121</v>
      </c>
      <c r="J73" s="163">
        <v>20</v>
      </c>
      <c r="K73" s="39" t="s">
        <v>454</v>
      </c>
      <c r="L73" s="39" t="s">
        <v>106</v>
      </c>
      <c r="M73" s="39" t="s">
        <v>106</v>
      </c>
      <c r="N73" s="39" t="s">
        <v>1428</v>
      </c>
      <c r="O73" s="39" t="s">
        <v>1370</v>
      </c>
      <c r="P73" s="8">
        <v>1</v>
      </c>
    </row>
    <row r="74" spans="1:17" ht="35.1" customHeight="1" x14ac:dyDescent="0.25">
      <c r="A74" s="33" t="s">
        <v>385</v>
      </c>
      <c r="B74" s="34" t="s">
        <v>387</v>
      </c>
      <c r="C74" s="34" t="s">
        <v>76</v>
      </c>
      <c r="D74" s="90" t="s">
        <v>455</v>
      </c>
      <c r="E74" s="39" t="s">
        <v>111</v>
      </c>
      <c r="F74" s="40">
        <v>44959</v>
      </c>
      <c r="G74" s="40">
        <v>45107</v>
      </c>
      <c r="H74" s="39">
        <v>100</v>
      </c>
      <c r="I74" s="39" t="s">
        <v>121</v>
      </c>
      <c r="J74" s="128">
        <v>50</v>
      </c>
      <c r="K74" s="39" t="s">
        <v>454</v>
      </c>
      <c r="L74" s="41">
        <v>1800000</v>
      </c>
      <c r="M74" s="39" t="s">
        <v>106</v>
      </c>
      <c r="N74" s="39" t="s">
        <v>1428</v>
      </c>
      <c r="O74" s="39" t="s">
        <v>1400</v>
      </c>
      <c r="P74" s="8">
        <v>0</v>
      </c>
    </row>
    <row r="75" spans="1:17" ht="35.1" customHeight="1" x14ac:dyDescent="0.25">
      <c r="A75" s="33" t="s">
        <v>385</v>
      </c>
      <c r="B75" s="34" t="s">
        <v>387</v>
      </c>
      <c r="C75" s="34" t="s">
        <v>76</v>
      </c>
      <c r="D75" s="90" t="s">
        <v>456</v>
      </c>
      <c r="E75" s="39" t="s">
        <v>111</v>
      </c>
      <c r="F75" s="40">
        <v>44959</v>
      </c>
      <c r="G75" s="40">
        <v>45107</v>
      </c>
      <c r="H75" s="39">
        <v>100</v>
      </c>
      <c r="I75" s="39" t="s">
        <v>121</v>
      </c>
      <c r="J75" s="128">
        <v>50</v>
      </c>
      <c r="K75" s="39" t="s">
        <v>454</v>
      </c>
      <c r="L75" s="41">
        <v>2700000</v>
      </c>
      <c r="M75" s="39" t="s">
        <v>106</v>
      </c>
      <c r="N75" s="39" t="s">
        <v>1428</v>
      </c>
      <c r="O75" s="39" t="s">
        <v>1401</v>
      </c>
      <c r="P75" s="8">
        <v>0</v>
      </c>
    </row>
    <row r="76" spans="1:17" ht="35.1" customHeight="1" x14ac:dyDescent="0.25">
      <c r="A76" s="33" t="s">
        <v>385</v>
      </c>
      <c r="B76" s="34" t="s">
        <v>387</v>
      </c>
      <c r="C76" s="34" t="s">
        <v>76</v>
      </c>
      <c r="D76" s="90" t="s">
        <v>457</v>
      </c>
      <c r="E76" s="39" t="s">
        <v>111</v>
      </c>
      <c r="F76" s="40">
        <v>44959</v>
      </c>
      <c r="G76" s="40">
        <v>45107</v>
      </c>
      <c r="H76" s="39">
        <v>100</v>
      </c>
      <c r="I76" s="39" t="s">
        <v>121</v>
      </c>
      <c r="J76" s="128">
        <v>50</v>
      </c>
      <c r="K76" s="39" t="s">
        <v>454</v>
      </c>
      <c r="L76" s="41">
        <v>2700000</v>
      </c>
      <c r="M76" s="39" t="s">
        <v>106</v>
      </c>
      <c r="N76" s="39" t="s">
        <v>1428</v>
      </c>
      <c r="O76" s="39" t="s">
        <v>1402</v>
      </c>
      <c r="P76" s="8">
        <v>0</v>
      </c>
    </row>
    <row r="77" spans="1:17" ht="35.1" customHeight="1" x14ac:dyDescent="0.25">
      <c r="A77" s="33" t="s">
        <v>385</v>
      </c>
      <c r="B77" s="34" t="s">
        <v>387</v>
      </c>
      <c r="C77" s="34" t="s">
        <v>76</v>
      </c>
      <c r="D77" s="90" t="s">
        <v>458</v>
      </c>
      <c r="E77" s="39" t="s">
        <v>111</v>
      </c>
      <c r="F77" s="40">
        <v>44959</v>
      </c>
      <c r="G77" s="40">
        <v>45107</v>
      </c>
      <c r="H77" s="39">
        <v>100</v>
      </c>
      <c r="I77" s="39" t="s">
        <v>121</v>
      </c>
      <c r="J77" s="128">
        <v>50</v>
      </c>
      <c r="K77" s="39" t="s">
        <v>454</v>
      </c>
      <c r="L77" s="41">
        <v>5400000</v>
      </c>
      <c r="M77" s="39" t="s">
        <v>106</v>
      </c>
      <c r="N77" s="39" t="s">
        <v>1428</v>
      </c>
      <c r="O77" s="39" t="s">
        <v>1403</v>
      </c>
      <c r="P77" s="8">
        <v>0</v>
      </c>
    </row>
    <row r="78" spans="1:17" ht="35.1" customHeight="1" x14ac:dyDescent="0.25">
      <c r="A78" s="33" t="s">
        <v>385</v>
      </c>
      <c r="B78" s="34" t="s">
        <v>387</v>
      </c>
      <c r="C78" s="34" t="s">
        <v>76</v>
      </c>
      <c r="D78" s="90" t="s">
        <v>459</v>
      </c>
      <c r="E78" s="39" t="s">
        <v>111</v>
      </c>
      <c r="F78" s="40">
        <v>44959</v>
      </c>
      <c r="G78" s="40">
        <v>45107</v>
      </c>
      <c r="H78" s="39">
        <v>100</v>
      </c>
      <c r="I78" s="39" t="s">
        <v>121</v>
      </c>
      <c r="J78" s="128">
        <v>50</v>
      </c>
      <c r="K78" s="39" t="s">
        <v>454</v>
      </c>
      <c r="L78" s="41">
        <v>5400000</v>
      </c>
      <c r="M78" s="39" t="s">
        <v>106</v>
      </c>
      <c r="N78" s="39" t="s">
        <v>1428</v>
      </c>
      <c r="O78" s="39" t="s">
        <v>1404</v>
      </c>
      <c r="P78" s="8">
        <v>0</v>
      </c>
    </row>
    <row r="79" spans="1:17" ht="35.1" customHeight="1" x14ac:dyDescent="0.25">
      <c r="A79" s="33" t="s">
        <v>385</v>
      </c>
      <c r="B79" s="34" t="s">
        <v>387</v>
      </c>
      <c r="C79" s="34" t="s">
        <v>76</v>
      </c>
      <c r="D79" s="90" t="s">
        <v>460</v>
      </c>
      <c r="E79" s="39" t="s">
        <v>111</v>
      </c>
      <c r="F79" s="40">
        <v>45109</v>
      </c>
      <c r="G79" s="40">
        <v>45107</v>
      </c>
      <c r="H79" s="39">
        <v>100</v>
      </c>
      <c r="I79" s="39" t="s">
        <v>121</v>
      </c>
      <c r="J79" s="128">
        <v>0</v>
      </c>
      <c r="K79" s="39" t="s">
        <v>454</v>
      </c>
      <c r="L79" s="41">
        <v>1800000</v>
      </c>
      <c r="M79" s="39" t="s">
        <v>106</v>
      </c>
      <c r="N79" s="39" t="s">
        <v>124</v>
      </c>
      <c r="O79" s="39" t="s">
        <v>1405</v>
      </c>
      <c r="P79" s="8">
        <v>0</v>
      </c>
      <c r="Q79" s="8" t="s">
        <v>1410</v>
      </c>
    </row>
    <row r="80" spans="1:17" ht="35.1" customHeight="1" x14ac:dyDescent="0.25">
      <c r="A80" s="33" t="s">
        <v>385</v>
      </c>
      <c r="B80" s="34" t="s">
        <v>387</v>
      </c>
      <c r="C80" s="34" t="s">
        <v>76</v>
      </c>
      <c r="D80" s="90" t="s">
        <v>461</v>
      </c>
      <c r="E80" s="39" t="s">
        <v>111</v>
      </c>
      <c r="F80" s="40">
        <v>45109</v>
      </c>
      <c r="G80" s="40">
        <v>45107</v>
      </c>
      <c r="H80" s="39">
        <v>100</v>
      </c>
      <c r="I80" s="39" t="s">
        <v>121</v>
      </c>
      <c r="J80" s="128">
        <v>0</v>
      </c>
      <c r="K80" s="39" t="s">
        <v>454</v>
      </c>
      <c r="L80" s="41">
        <v>2700000</v>
      </c>
      <c r="M80" s="39" t="s">
        <v>106</v>
      </c>
      <c r="N80" s="39" t="s">
        <v>124</v>
      </c>
      <c r="O80" s="39" t="s">
        <v>1405</v>
      </c>
      <c r="P80" s="8">
        <v>0</v>
      </c>
      <c r="Q80" s="8" t="s">
        <v>1410</v>
      </c>
    </row>
    <row r="81" spans="1:17" ht="35.1" customHeight="1" x14ac:dyDescent="0.25">
      <c r="A81" s="33" t="s">
        <v>385</v>
      </c>
      <c r="B81" s="34" t="s">
        <v>387</v>
      </c>
      <c r="C81" s="34" t="s">
        <v>76</v>
      </c>
      <c r="D81" s="90" t="s">
        <v>462</v>
      </c>
      <c r="E81" s="39" t="s">
        <v>111</v>
      </c>
      <c r="F81" s="40">
        <v>45109</v>
      </c>
      <c r="G81" s="40">
        <v>45107</v>
      </c>
      <c r="H81" s="39">
        <v>100</v>
      </c>
      <c r="I81" s="39" t="s">
        <v>121</v>
      </c>
      <c r="J81" s="128">
        <v>0</v>
      </c>
      <c r="K81" s="39" t="s">
        <v>454</v>
      </c>
      <c r="L81" s="41">
        <v>2700000</v>
      </c>
      <c r="M81" s="39" t="s">
        <v>106</v>
      </c>
      <c r="N81" s="39" t="s">
        <v>124</v>
      </c>
      <c r="O81" s="39" t="s">
        <v>1405</v>
      </c>
      <c r="P81" s="8">
        <v>0</v>
      </c>
      <c r="Q81" s="8" t="s">
        <v>1410</v>
      </c>
    </row>
    <row r="82" spans="1:17" ht="35.1" customHeight="1" x14ac:dyDescent="0.25">
      <c r="A82" s="33" t="s">
        <v>385</v>
      </c>
      <c r="B82" s="34" t="s">
        <v>387</v>
      </c>
      <c r="C82" s="34" t="s">
        <v>76</v>
      </c>
      <c r="D82" s="90" t="s">
        <v>463</v>
      </c>
      <c r="E82" s="39" t="s">
        <v>111</v>
      </c>
      <c r="F82" s="40">
        <v>45109</v>
      </c>
      <c r="G82" s="40">
        <v>45107</v>
      </c>
      <c r="H82" s="39">
        <v>100</v>
      </c>
      <c r="I82" s="39" t="s">
        <v>121</v>
      </c>
      <c r="J82" s="128">
        <v>0</v>
      </c>
      <c r="K82" s="39" t="s">
        <v>454</v>
      </c>
      <c r="L82" s="41">
        <v>5400000</v>
      </c>
      <c r="M82" s="39" t="s">
        <v>106</v>
      </c>
      <c r="N82" s="39" t="s">
        <v>124</v>
      </c>
      <c r="O82" s="39" t="s">
        <v>1405</v>
      </c>
      <c r="P82" s="8">
        <v>0</v>
      </c>
      <c r="Q82" s="8" t="s">
        <v>1410</v>
      </c>
    </row>
    <row r="83" spans="1:17" ht="35.1" customHeight="1" x14ac:dyDescent="0.25">
      <c r="A83" s="33" t="s">
        <v>385</v>
      </c>
      <c r="B83" s="34" t="s">
        <v>387</v>
      </c>
      <c r="C83" s="34" t="s">
        <v>76</v>
      </c>
      <c r="D83" s="90" t="s">
        <v>464</v>
      </c>
      <c r="E83" s="39" t="s">
        <v>111</v>
      </c>
      <c r="F83" s="40">
        <v>45109</v>
      </c>
      <c r="G83" s="40">
        <v>45107</v>
      </c>
      <c r="H83" s="39">
        <v>100</v>
      </c>
      <c r="I83" s="39" t="s">
        <v>121</v>
      </c>
      <c r="J83" s="128">
        <v>0</v>
      </c>
      <c r="K83" s="39" t="s">
        <v>454</v>
      </c>
      <c r="L83" s="41">
        <v>5400000</v>
      </c>
      <c r="M83" s="39" t="s">
        <v>106</v>
      </c>
      <c r="N83" s="39" t="s">
        <v>124</v>
      </c>
      <c r="O83" s="39" t="s">
        <v>1405</v>
      </c>
      <c r="P83" s="8">
        <v>0</v>
      </c>
      <c r="Q83" s="8" t="s">
        <v>1410</v>
      </c>
    </row>
    <row r="84" spans="1:17" ht="35.1" customHeight="1" x14ac:dyDescent="0.25">
      <c r="A84" s="33" t="s">
        <v>385</v>
      </c>
      <c r="B84" s="34" t="s">
        <v>387</v>
      </c>
      <c r="C84" s="34" t="s">
        <v>76</v>
      </c>
      <c r="D84" s="90" t="s">
        <v>465</v>
      </c>
      <c r="E84" s="39" t="s">
        <v>111</v>
      </c>
      <c r="F84" s="40">
        <v>44959</v>
      </c>
      <c r="G84" s="40">
        <v>45107</v>
      </c>
      <c r="H84" s="39">
        <v>100</v>
      </c>
      <c r="I84" s="39" t="s">
        <v>121</v>
      </c>
      <c r="J84" s="128">
        <v>30</v>
      </c>
      <c r="K84" s="39" t="s">
        <v>454</v>
      </c>
      <c r="L84" s="41">
        <v>14400000</v>
      </c>
      <c r="M84" s="39" t="s">
        <v>106</v>
      </c>
      <c r="N84" s="39" t="s">
        <v>1428</v>
      </c>
      <c r="O84" s="39" t="s">
        <v>1406</v>
      </c>
      <c r="P84" s="8">
        <v>0</v>
      </c>
    </row>
    <row r="85" spans="1:17" ht="35.1" customHeight="1" x14ac:dyDescent="0.25">
      <c r="A85" s="33" t="s">
        <v>385</v>
      </c>
      <c r="B85" s="34" t="s">
        <v>387</v>
      </c>
      <c r="C85" s="34" t="s">
        <v>76</v>
      </c>
      <c r="D85" s="90" t="s">
        <v>466</v>
      </c>
      <c r="E85" s="39" t="s">
        <v>111</v>
      </c>
      <c r="F85" s="40">
        <v>45109</v>
      </c>
      <c r="G85" s="40">
        <v>45107</v>
      </c>
      <c r="H85" s="39">
        <v>100</v>
      </c>
      <c r="I85" s="39" t="s">
        <v>121</v>
      </c>
      <c r="J85" s="128">
        <v>0</v>
      </c>
      <c r="K85" s="39" t="s">
        <v>454</v>
      </c>
      <c r="L85" s="41">
        <v>13200000</v>
      </c>
      <c r="M85" s="39" t="s">
        <v>106</v>
      </c>
      <c r="N85" s="39" t="s">
        <v>124</v>
      </c>
      <c r="O85" s="39" t="s">
        <v>1405</v>
      </c>
      <c r="P85" s="8">
        <v>0</v>
      </c>
      <c r="Q85" s="8" t="s">
        <v>1410</v>
      </c>
    </row>
    <row r="86" spans="1:17" ht="35.1" customHeight="1" x14ac:dyDescent="0.25">
      <c r="A86" s="33" t="s">
        <v>385</v>
      </c>
      <c r="B86" s="34" t="s">
        <v>387</v>
      </c>
      <c r="C86" s="34" t="s">
        <v>76</v>
      </c>
      <c r="D86" s="90" t="s">
        <v>467</v>
      </c>
      <c r="E86" s="39" t="s">
        <v>111</v>
      </c>
      <c r="F86" s="40">
        <v>45109</v>
      </c>
      <c r="G86" s="40">
        <v>45107</v>
      </c>
      <c r="H86" s="39">
        <v>100</v>
      </c>
      <c r="I86" s="39" t="s">
        <v>121</v>
      </c>
      <c r="J86" s="128">
        <v>0</v>
      </c>
      <c r="K86" s="39" t="s">
        <v>454</v>
      </c>
      <c r="L86" s="41">
        <v>14400000</v>
      </c>
      <c r="M86" s="39" t="s">
        <v>106</v>
      </c>
      <c r="N86" s="39" t="s">
        <v>124</v>
      </c>
      <c r="O86" s="39" t="s">
        <v>1405</v>
      </c>
      <c r="P86" s="8">
        <v>0</v>
      </c>
      <c r="Q86" s="8" t="s">
        <v>1410</v>
      </c>
    </row>
    <row r="87" spans="1:17" ht="35.1" customHeight="1" x14ac:dyDescent="0.25">
      <c r="A87" s="33" t="s">
        <v>385</v>
      </c>
      <c r="B87" s="34" t="s">
        <v>387</v>
      </c>
      <c r="C87" s="34" t="s">
        <v>76</v>
      </c>
      <c r="D87" s="90" t="s">
        <v>468</v>
      </c>
      <c r="E87" s="39" t="s">
        <v>111</v>
      </c>
      <c r="F87" s="40">
        <v>44959</v>
      </c>
      <c r="G87" s="40">
        <v>45107</v>
      </c>
      <c r="H87" s="39">
        <v>100</v>
      </c>
      <c r="I87" s="39" t="s">
        <v>121</v>
      </c>
      <c r="J87" s="128">
        <v>0</v>
      </c>
      <c r="K87" s="39" t="s">
        <v>454</v>
      </c>
      <c r="L87" s="41">
        <v>14400000</v>
      </c>
      <c r="M87" s="39" t="s">
        <v>106</v>
      </c>
      <c r="N87" s="39" t="s">
        <v>124</v>
      </c>
      <c r="O87" s="39" t="s">
        <v>1411</v>
      </c>
      <c r="P87" s="8">
        <v>0</v>
      </c>
      <c r="Q87" s="8" t="s">
        <v>1419</v>
      </c>
    </row>
    <row r="88" spans="1:17" ht="35.1" customHeight="1" x14ac:dyDescent="0.25">
      <c r="A88" s="33" t="s">
        <v>385</v>
      </c>
      <c r="B88" s="34" t="s">
        <v>387</v>
      </c>
      <c r="C88" s="34" t="s">
        <v>76</v>
      </c>
      <c r="D88" s="90" t="s">
        <v>469</v>
      </c>
      <c r="E88" s="39" t="s">
        <v>111</v>
      </c>
      <c r="F88" s="40">
        <v>45109</v>
      </c>
      <c r="G88" s="40">
        <v>45107</v>
      </c>
      <c r="H88" s="39">
        <v>100</v>
      </c>
      <c r="I88" s="39" t="s">
        <v>121</v>
      </c>
      <c r="J88" s="128">
        <v>0</v>
      </c>
      <c r="K88" s="39" t="s">
        <v>454</v>
      </c>
      <c r="L88" s="41">
        <v>14400000</v>
      </c>
      <c r="M88" s="39" t="s">
        <v>106</v>
      </c>
      <c r="N88" s="39" t="s">
        <v>124</v>
      </c>
      <c r="O88" s="39" t="s">
        <v>1405</v>
      </c>
      <c r="P88" s="8">
        <v>0</v>
      </c>
      <c r="Q88" s="8" t="s">
        <v>1410</v>
      </c>
    </row>
    <row r="89" spans="1:17" ht="35.1" customHeight="1" x14ac:dyDescent="0.25">
      <c r="A89" s="33" t="s">
        <v>385</v>
      </c>
      <c r="B89" s="34" t="s">
        <v>387</v>
      </c>
      <c r="C89" s="34" t="s">
        <v>76</v>
      </c>
      <c r="D89" s="90" t="s">
        <v>470</v>
      </c>
      <c r="E89" s="39" t="s">
        <v>111</v>
      </c>
      <c r="F89" s="40">
        <v>45109</v>
      </c>
      <c r="G89" s="40">
        <v>45107</v>
      </c>
      <c r="H89" s="39">
        <v>100</v>
      </c>
      <c r="I89" s="39" t="s">
        <v>121</v>
      </c>
      <c r="J89" s="128">
        <v>0</v>
      </c>
      <c r="K89" s="39" t="s">
        <v>454</v>
      </c>
      <c r="L89" s="41">
        <v>14400000</v>
      </c>
      <c r="M89" s="39" t="s">
        <v>106</v>
      </c>
      <c r="N89" s="39" t="s">
        <v>124</v>
      </c>
      <c r="O89" s="39" t="s">
        <v>1348</v>
      </c>
      <c r="P89" s="8">
        <v>0</v>
      </c>
      <c r="Q89" s="8" t="s">
        <v>1419</v>
      </c>
    </row>
    <row r="90" spans="1:17" ht="35.1" customHeight="1" x14ac:dyDescent="0.25">
      <c r="A90" s="33" t="s">
        <v>385</v>
      </c>
      <c r="B90" s="34" t="s">
        <v>387</v>
      </c>
      <c r="C90" s="34" t="s">
        <v>76</v>
      </c>
      <c r="D90" s="90" t="s">
        <v>471</v>
      </c>
      <c r="E90" s="39" t="s">
        <v>111</v>
      </c>
      <c r="F90" s="40">
        <v>44959</v>
      </c>
      <c r="G90" s="40">
        <v>45107</v>
      </c>
      <c r="H90" s="39">
        <v>100</v>
      </c>
      <c r="I90" s="39" t="s">
        <v>121</v>
      </c>
      <c r="J90" s="128">
        <v>0</v>
      </c>
      <c r="K90" s="39" t="s">
        <v>454</v>
      </c>
      <c r="L90" s="41">
        <v>14400000</v>
      </c>
      <c r="M90" s="39" t="s">
        <v>106</v>
      </c>
      <c r="N90" s="39" t="s">
        <v>124</v>
      </c>
      <c r="O90" s="39" t="s">
        <v>1411</v>
      </c>
      <c r="P90" s="8">
        <v>0</v>
      </c>
      <c r="Q90" s="8" t="s">
        <v>1419</v>
      </c>
    </row>
    <row r="91" spans="1:17" ht="35.1" customHeight="1" x14ac:dyDescent="0.25">
      <c r="A91" s="33" t="s">
        <v>385</v>
      </c>
      <c r="B91" s="34" t="s">
        <v>387</v>
      </c>
      <c r="C91" s="34" t="s">
        <v>76</v>
      </c>
      <c r="D91" s="90" t="s">
        <v>472</v>
      </c>
      <c r="E91" s="39" t="s">
        <v>111</v>
      </c>
      <c r="F91" s="40">
        <v>44959</v>
      </c>
      <c r="G91" s="40">
        <v>45107</v>
      </c>
      <c r="H91" s="39">
        <v>100</v>
      </c>
      <c r="I91" s="39" t="s">
        <v>121</v>
      </c>
      <c r="J91" s="128">
        <v>0</v>
      </c>
      <c r="K91" s="39" t="s">
        <v>454</v>
      </c>
      <c r="L91" s="41">
        <v>15600000</v>
      </c>
      <c r="M91" s="39" t="s">
        <v>106</v>
      </c>
      <c r="N91" s="39" t="s">
        <v>124</v>
      </c>
      <c r="O91" s="39" t="s">
        <v>1411</v>
      </c>
      <c r="P91" s="8">
        <v>0</v>
      </c>
      <c r="Q91" s="8" t="s">
        <v>1419</v>
      </c>
    </row>
    <row r="92" spans="1:17" ht="35.1" customHeight="1" x14ac:dyDescent="0.25">
      <c r="A92" s="33" t="s">
        <v>385</v>
      </c>
      <c r="B92" s="34" t="s">
        <v>387</v>
      </c>
      <c r="C92" s="34" t="s">
        <v>76</v>
      </c>
      <c r="D92" s="90" t="s">
        <v>473</v>
      </c>
      <c r="E92" s="39" t="s">
        <v>111</v>
      </c>
      <c r="F92" s="40">
        <v>45109</v>
      </c>
      <c r="G92" s="40">
        <v>45107</v>
      </c>
      <c r="H92" s="39">
        <v>100</v>
      </c>
      <c r="I92" s="39" t="s">
        <v>121</v>
      </c>
      <c r="J92" s="128">
        <v>0</v>
      </c>
      <c r="K92" s="39" t="s">
        <v>454</v>
      </c>
      <c r="L92" s="41">
        <v>14400000</v>
      </c>
      <c r="M92" s="39" t="s">
        <v>106</v>
      </c>
      <c r="N92" s="39" t="s">
        <v>124</v>
      </c>
      <c r="O92" s="39" t="s">
        <v>1411</v>
      </c>
      <c r="P92" s="8">
        <v>0</v>
      </c>
      <c r="Q92" s="8" t="s">
        <v>1419</v>
      </c>
    </row>
    <row r="93" spans="1:17" ht="35.1" customHeight="1" x14ac:dyDescent="0.25">
      <c r="A93" s="33" t="s">
        <v>385</v>
      </c>
      <c r="B93" s="34" t="s">
        <v>387</v>
      </c>
      <c r="C93" s="34" t="s">
        <v>76</v>
      </c>
      <c r="D93" s="90" t="s">
        <v>474</v>
      </c>
      <c r="E93" s="39" t="s">
        <v>111</v>
      </c>
      <c r="F93" s="40">
        <v>45109</v>
      </c>
      <c r="G93" s="40">
        <v>45107</v>
      </c>
      <c r="H93" s="39">
        <v>100</v>
      </c>
      <c r="I93" s="39" t="s">
        <v>121</v>
      </c>
      <c r="J93" s="128">
        <v>0</v>
      </c>
      <c r="K93" s="39" t="s">
        <v>454</v>
      </c>
      <c r="L93" s="41">
        <v>14400000</v>
      </c>
      <c r="M93" s="39" t="s">
        <v>106</v>
      </c>
      <c r="N93" s="39" t="s">
        <v>124</v>
      </c>
      <c r="O93" s="39" t="s">
        <v>1405</v>
      </c>
      <c r="P93" s="8">
        <v>0</v>
      </c>
      <c r="Q93" s="8" t="s">
        <v>1410</v>
      </c>
    </row>
    <row r="94" spans="1:17" ht="35.1" customHeight="1" x14ac:dyDescent="0.25">
      <c r="A94" s="33" t="s">
        <v>385</v>
      </c>
      <c r="B94" s="34" t="s">
        <v>387</v>
      </c>
      <c r="C94" s="34" t="s">
        <v>76</v>
      </c>
      <c r="D94" s="90" t="s">
        <v>475</v>
      </c>
      <c r="E94" s="39" t="s">
        <v>111</v>
      </c>
      <c r="F94" s="40">
        <v>44959</v>
      </c>
      <c r="G94" s="40">
        <v>45107</v>
      </c>
      <c r="H94" s="39">
        <v>100</v>
      </c>
      <c r="I94" s="39" t="s">
        <v>121</v>
      </c>
      <c r="J94" s="128">
        <v>0</v>
      </c>
      <c r="K94" s="39" t="s">
        <v>454</v>
      </c>
      <c r="L94" s="41">
        <v>14400000</v>
      </c>
      <c r="M94" s="39" t="s">
        <v>106</v>
      </c>
      <c r="N94" s="39" t="s">
        <v>124</v>
      </c>
      <c r="O94" s="39" t="s">
        <v>1411</v>
      </c>
      <c r="P94" s="8">
        <v>0</v>
      </c>
      <c r="Q94" s="8" t="s">
        <v>1419</v>
      </c>
    </row>
    <row r="95" spans="1:17" ht="35.1" customHeight="1" x14ac:dyDescent="0.25">
      <c r="A95" s="33" t="s">
        <v>385</v>
      </c>
      <c r="B95" s="34" t="s">
        <v>387</v>
      </c>
      <c r="C95" s="34" t="s">
        <v>76</v>
      </c>
      <c r="D95" s="90" t="s">
        <v>476</v>
      </c>
      <c r="E95" s="39" t="s">
        <v>111</v>
      </c>
      <c r="F95" s="40">
        <v>45109</v>
      </c>
      <c r="G95" s="40">
        <v>45107</v>
      </c>
      <c r="H95" s="39">
        <v>100</v>
      </c>
      <c r="I95" s="39" t="s">
        <v>121</v>
      </c>
      <c r="J95" s="128">
        <v>0</v>
      </c>
      <c r="K95" s="39" t="s">
        <v>454</v>
      </c>
      <c r="L95" s="41">
        <v>14400000</v>
      </c>
      <c r="M95" s="39" t="s">
        <v>106</v>
      </c>
      <c r="N95" s="39" t="s">
        <v>124</v>
      </c>
      <c r="O95" s="39" t="s">
        <v>1405</v>
      </c>
      <c r="P95" s="8">
        <v>0</v>
      </c>
      <c r="Q95" s="8" t="s">
        <v>1410</v>
      </c>
    </row>
    <row r="96" spans="1:17" ht="35.1" customHeight="1" x14ac:dyDescent="0.25">
      <c r="A96" s="33" t="s">
        <v>385</v>
      </c>
      <c r="B96" s="34" t="s">
        <v>387</v>
      </c>
      <c r="C96" s="34" t="s">
        <v>76</v>
      </c>
      <c r="D96" s="90" t="s">
        <v>477</v>
      </c>
      <c r="E96" s="39" t="s">
        <v>111</v>
      </c>
      <c r="F96" s="40">
        <v>44959</v>
      </c>
      <c r="G96" s="40">
        <v>45107</v>
      </c>
      <c r="H96" s="39">
        <v>100</v>
      </c>
      <c r="I96" s="39" t="s">
        <v>121</v>
      </c>
      <c r="J96" s="128">
        <v>0</v>
      </c>
      <c r="K96" s="39" t="s">
        <v>454</v>
      </c>
      <c r="L96" s="41">
        <v>7200000</v>
      </c>
      <c r="M96" s="39" t="s">
        <v>106</v>
      </c>
      <c r="N96" s="39" t="s">
        <v>124</v>
      </c>
      <c r="O96" s="39" t="s">
        <v>1411</v>
      </c>
      <c r="P96" s="8">
        <v>0</v>
      </c>
      <c r="Q96" s="8" t="s">
        <v>1419</v>
      </c>
    </row>
    <row r="97" spans="1:17" ht="35.1" customHeight="1" x14ac:dyDescent="0.25">
      <c r="A97" s="33" t="s">
        <v>385</v>
      </c>
      <c r="B97" s="34" t="s">
        <v>387</v>
      </c>
      <c r="C97" s="34" t="s">
        <v>76</v>
      </c>
      <c r="D97" s="90" t="s">
        <v>478</v>
      </c>
      <c r="E97" s="39" t="s">
        <v>111</v>
      </c>
      <c r="F97" s="40">
        <v>44959</v>
      </c>
      <c r="G97" s="40">
        <v>45107</v>
      </c>
      <c r="H97" s="39">
        <v>100</v>
      </c>
      <c r="I97" s="39" t="s">
        <v>121</v>
      </c>
      <c r="J97" s="128">
        <v>0</v>
      </c>
      <c r="K97" s="39" t="s">
        <v>454</v>
      </c>
      <c r="L97" s="41">
        <v>6000000</v>
      </c>
      <c r="M97" s="39" t="s">
        <v>106</v>
      </c>
      <c r="N97" s="39" t="s">
        <v>124</v>
      </c>
      <c r="O97" s="39" t="s">
        <v>1411</v>
      </c>
      <c r="P97" s="8">
        <v>0</v>
      </c>
      <c r="Q97" s="8" t="s">
        <v>1419</v>
      </c>
    </row>
    <row r="98" spans="1:17" ht="35.1" customHeight="1" x14ac:dyDescent="0.25">
      <c r="A98" s="33" t="s">
        <v>385</v>
      </c>
      <c r="B98" s="34" t="s">
        <v>387</v>
      </c>
      <c r="C98" s="34" t="s">
        <v>76</v>
      </c>
      <c r="D98" s="90" t="s">
        <v>479</v>
      </c>
      <c r="E98" s="39" t="s">
        <v>111</v>
      </c>
      <c r="F98" s="40">
        <v>44959</v>
      </c>
      <c r="G98" s="40">
        <v>45107</v>
      </c>
      <c r="H98" s="39">
        <v>100</v>
      </c>
      <c r="I98" s="39" t="s">
        <v>121</v>
      </c>
      <c r="J98" s="128">
        <v>0</v>
      </c>
      <c r="K98" s="39" t="s">
        <v>454</v>
      </c>
      <c r="L98" s="41">
        <v>1000000</v>
      </c>
      <c r="M98" s="39" t="s">
        <v>106</v>
      </c>
      <c r="N98" s="39" t="s">
        <v>124</v>
      </c>
      <c r="O98" s="39" t="s">
        <v>1411</v>
      </c>
      <c r="P98" s="8">
        <v>0</v>
      </c>
      <c r="Q98" s="8" t="s">
        <v>1419</v>
      </c>
    </row>
    <row r="99" spans="1:17" ht="35.1" customHeight="1" x14ac:dyDescent="0.25">
      <c r="A99" s="33" t="s">
        <v>385</v>
      </c>
      <c r="B99" s="34" t="s">
        <v>387</v>
      </c>
      <c r="C99" s="34" t="s">
        <v>76</v>
      </c>
      <c r="D99" s="90" t="s">
        <v>480</v>
      </c>
      <c r="E99" s="39" t="s">
        <v>111</v>
      </c>
      <c r="F99" s="40">
        <v>44959</v>
      </c>
      <c r="G99" s="40">
        <v>45107</v>
      </c>
      <c r="H99" s="39">
        <v>100</v>
      </c>
      <c r="I99" s="39" t="s">
        <v>121</v>
      </c>
      <c r="J99" s="128">
        <v>0</v>
      </c>
      <c r="K99" s="39" t="s">
        <v>454</v>
      </c>
      <c r="L99" s="41">
        <v>1500000</v>
      </c>
      <c r="M99" s="39" t="s">
        <v>106</v>
      </c>
      <c r="N99" s="39" t="s">
        <v>124</v>
      </c>
      <c r="O99" s="39" t="s">
        <v>1411</v>
      </c>
      <c r="P99" s="8">
        <v>0</v>
      </c>
      <c r="Q99" s="8" t="s">
        <v>1419</v>
      </c>
    </row>
    <row r="100" spans="1:17" ht="35.1" customHeight="1" x14ac:dyDescent="0.25">
      <c r="A100" s="33" t="s">
        <v>385</v>
      </c>
      <c r="B100" s="34" t="s">
        <v>387</v>
      </c>
      <c r="C100" s="34" t="s">
        <v>76</v>
      </c>
      <c r="D100" s="90" t="s">
        <v>481</v>
      </c>
      <c r="E100" s="39" t="s">
        <v>111</v>
      </c>
      <c r="F100" s="40">
        <v>44959</v>
      </c>
      <c r="G100" s="40">
        <v>45107</v>
      </c>
      <c r="H100" s="39">
        <v>100</v>
      </c>
      <c r="I100" s="39" t="s">
        <v>121</v>
      </c>
      <c r="J100" s="128">
        <v>0</v>
      </c>
      <c r="K100" s="39" t="s">
        <v>454</v>
      </c>
      <c r="L100" s="41">
        <v>2000000</v>
      </c>
      <c r="M100" s="39" t="s">
        <v>106</v>
      </c>
      <c r="N100" s="39" t="s">
        <v>124</v>
      </c>
      <c r="O100" s="39" t="s">
        <v>1411</v>
      </c>
      <c r="P100" s="8">
        <v>0</v>
      </c>
      <c r="Q100" s="8" t="s">
        <v>1419</v>
      </c>
    </row>
    <row r="101" spans="1:17" ht="35.1" customHeight="1" x14ac:dyDescent="0.25">
      <c r="A101" s="33" t="s">
        <v>385</v>
      </c>
      <c r="B101" s="34" t="s">
        <v>387</v>
      </c>
      <c r="C101" s="34" t="s">
        <v>76</v>
      </c>
      <c r="D101" s="90" t="s">
        <v>482</v>
      </c>
      <c r="E101" s="39" t="s">
        <v>111</v>
      </c>
      <c r="F101" s="40">
        <v>44959</v>
      </c>
      <c r="G101" s="40">
        <v>45107</v>
      </c>
      <c r="H101" s="39">
        <v>100</v>
      </c>
      <c r="I101" s="39" t="s">
        <v>121</v>
      </c>
      <c r="J101" s="128">
        <v>0</v>
      </c>
      <c r="K101" s="39" t="s">
        <v>454</v>
      </c>
      <c r="L101" s="41">
        <v>2500000</v>
      </c>
      <c r="M101" s="39" t="s">
        <v>106</v>
      </c>
      <c r="N101" s="39" t="s">
        <v>124</v>
      </c>
      <c r="O101" s="39" t="s">
        <v>1411</v>
      </c>
      <c r="P101" s="8">
        <v>0</v>
      </c>
      <c r="Q101" s="8" t="s">
        <v>1419</v>
      </c>
    </row>
    <row r="102" spans="1:17" ht="35.1" customHeight="1" x14ac:dyDescent="0.25">
      <c r="A102" s="33" t="s">
        <v>385</v>
      </c>
      <c r="B102" s="34" t="s">
        <v>387</v>
      </c>
      <c r="C102" s="34" t="s">
        <v>76</v>
      </c>
      <c r="D102" s="90" t="s">
        <v>483</v>
      </c>
      <c r="E102" s="39" t="s">
        <v>111</v>
      </c>
      <c r="F102" s="40">
        <v>44959</v>
      </c>
      <c r="G102" s="40">
        <v>45107</v>
      </c>
      <c r="H102" s="39">
        <v>100</v>
      </c>
      <c r="I102" s="39" t="s">
        <v>121</v>
      </c>
      <c r="J102" s="128">
        <v>0</v>
      </c>
      <c r="K102" s="39" t="s">
        <v>454</v>
      </c>
      <c r="L102" s="41">
        <v>3000000</v>
      </c>
      <c r="M102" s="39" t="s">
        <v>106</v>
      </c>
      <c r="N102" s="39" t="s">
        <v>124</v>
      </c>
      <c r="O102" s="39" t="s">
        <v>1412</v>
      </c>
      <c r="P102" s="8">
        <v>0</v>
      </c>
      <c r="Q102" s="8" t="s">
        <v>1419</v>
      </c>
    </row>
    <row r="103" spans="1:17" ht="35.1" customHeight="1" x14ac:dyDescent="0.25">
      <c r="A103" s="33" t="s">
        <v>385</v>
      </c>
      <c r="B103" s="34" t="s">
        <v>387</v>
      </c>
      <c r="C103" s="34" t="s">
        <v>76</v>
      </c>
      <c r="D103" s="90" t="s">
        <v>484</v>
      </c>
      <c r="E103" s="39" t="s">
        <v>111</v>
      </c>
      <c r="F103" s="40">
        <v>44959</v>
      </c>
      <c r="G103" s="40">
        <v>45107</v>
      </c>
      <c r="H103" s="39">
        <v>100</v>
      </c>
      <c r="I103" s="39" t="s">
        <v>121</v>
      </c>
      <c r="J103" s="128">
        <v>0</v>
      </c>
      <c r="K103" s="39" t="s">
        <v>454</v>
      </c>
      <c r="L103" s="41">
        <v>1000000</v>
      </c>
      <c r="M103" s="39" t="s">
        <v>106</v>
      </c>
      <c r="N103" s="39" t="s">
        <v>124</v>
      </c>
      <c r="O103" s="39" t="s">
        <v>1411</v>
      </c>
      <c r="P103" s="8">
        <v>0</v>
      </c>
      <c r="Q103" s="8" t="s">
        <v>1419</v>
      </c>
    </row>
    <row r="104" spans="1:17" ht="35.1" customHeight="1" x14ac:dyDescent="0.25">
      <c r="A104" s="33" t="s">
        <v>385</v>
      </c>
      <c r="B104" s="34" t="s">
        <v>387</v>
      </c>
      <c r="C104" s="34" t="s">
        <v>76</v>
      </c>
      <c r="D104" s="90" t="s">
        <v>485</v>
      </c>
      <c r="E104" s="39" t="s">
        <v>111</v>
      </c>
      <c r="F104" s="40">
        <v>44959</v>
      </c>
      <c r="G104" s="40">
        <v>45107</v>
      </c>
      <c r="H104" s="39">
        <v>100</v>
      </c>
      <c r="I104" s="39" t="s">
        <v>121</v>
      </c>
      <c r="J104" s="128">
        <v>0</v>
      </c>
      <c r="K104" s="39" t="s">
        <v>454</v>
      </c>
      <c r="L104" s="41">
        <v>1500000</v>
      </c>
      <c r="M104" s="39" t="s">
        <v>106</v>
      </c>
      <c r="N104" s="39" t="s">
        <v>124</v>
      </c>
      <c r="O104" s="39" t="s">
        <v>1411</v>
      </c>
      <c r="P104" s="8">
        <v>0</v>
      </c>
      <c r="Q104" s="8" t="s">
        <v>1419</v>
      </c>
    </row>
    <row r="105" spans="1:17" ht="35.1" customHeight="1" x14ac:dyDescent="0.25">
      <c r="A105" s="33" t="s">
        <v>385</v>
      </c>
      <c r="B105" s="34" t="s">
        <v>387</v>
      </c>
      <c r="C105" s="34" t="s">
        <v>76</v>
      </c>
      <c r="D105" s="90" t="s">
        <v>486</v>
      </c>
      <c r="E105" s="39" t="s">
        <v>111</v>
      </c>
      <c r="F105" s="40">
        <v>44959</v>
      </c>
      <c r="G105" s="40">
        <v>45107</v>
      </c>
      <c r="H105" s="39">
        <v>100</v>
      </c>
      <c r="I105" s="39" t="s">
        <v>121</v>
      </c>
      <c r="J105" s="128">
        <v>0</v>
      </c>
      <c r="K105" s="39" t="s">
        <v>454</v>
      </c>
      <c r="L105" s="41">
        <v>2000000</v>
      </c>
      <c r="M105" s="39" t="s">
        <v>106</v>
      </c>
      <c r="N105" s="39" t="s">
        <v>124</v>
      </c>
      <c r="O105" s="39" t="s">
        <v>1411</v>
      </c>
      <c r="P105" s="8">
        <v>0</v>
      </c>
      <c r="Q105" s="8" t="s">
        <v>1419</v>
      </c>
    </row>
    <row r="106" spans="1:17" ht="35.1" customHeight="1" x14ac:dyDescent="0.25">
      <c r="A106" s="33" t="s">
        <v>385</v>
      </c>
      <c r="B106" s="34" t="s">
        <v>387</v>
      </c>
      <c r="C106" s="34" t="s">
        <v>76</v>
      </c>
      <c r="D106" s="90" t="s">
        <v>482</v>
      </c>
      <c r="E106" s="39" t="s">
        <v>111</v>
      </c>
      <c r="F106" s="40">
        <v>44959</v>
      </c>
      <c r="G106" s="40">
        <v>45107</v>
      </c>
      <c r="H106" s="39">
        <v>100</v>
      </c>
      <c r="I106" s="39" t="s">
        <v>121</v>
      </c>
      <c r="J106" s="128">
        <v>0</v>
      </c>
      <c r="K106" s="39" t="s">
        <v>454</v>
      </c>
      <c r="L106" s="41">
        <v>2500000</v>
      </c>
      <c r="M106" s="39" t="s">
        <v>106</v>
      </c>
      <c r="N106" s="39" t="s">
        <v>124</v>
      </c>
      <c r="O106" s="39" t="s">
        <v>1411</v>
      </c>
      <c r="P106" s="8">
        <v>0</v>
      </c>
      <c r="Q106" s="8" t="s">
        <v>1419</v>
      </c>
    </row>
    <row r="107" spans="1:17" ht="35.1" customHeight="1" x14ac:dyDescent="0.25">
      <c r="A107" s="33" t="s">
        <v>385</v>
      </c>
      <c r="B107" s="34" t="s">
        <v>387</v>
      </c>
      <c r="C107" s="34" t="s">
        <v>76</v>
      </c>
      <c r="D107" s="90" t="s">
        <v>487</v>
      </c>
      <c r="E107" s="39" t="s">
        <v>111</v>
      </c>
      <c r="F107" s="40">
        <v>44959</v>
      </c>
      <c r="G107" s="40">
        <v>45107</v>
      </c>
      <c r="H107" s="39">
        <v>100</v>
      </c>
      <c r="I107" s="39" t="s">
        <v>121</v>
      </c>
      <c r="J107" s="128">
        <v>0</v>
      </c>
      <c r="K107" s="39" t="s">
        <v>454</v>
      </c>
      <c r="L107" s="41">
        <v>3000000</v>
      </c>
      <c r="M107" s="39" t="s">
        <v>106</v>
      </c>
      <c r="N107" s="39" t="s">
        <v>124</v>
      </c>
      <c r="O107" s="39" t="s">
        <v>1411</v>
      </c>
      <c r="P107" s="8">
        <v>0</v>
      </c>
      <c r="Q107" s="8" t="s">
        <v>1419</v>
      </c>
    </row>
    <row r="108" spans="1:17" s="104" customFormat="1" ht="35.1" customHeight="1" x14ac:dyDescent="0.25">
      <c r="A108" s="97" t="s">
        <v>385</v>
      </c>
      <c r="B108" s="98" t="s">
        <v>388</v>
      </c>
      <c r="C108" s="98" t="s">
        <v>77</v>
      </c>
      <c r="D108" s="90" t="s">
        <v>688</v>
      </c>
      <c r="E108" s="39" t="s">
        <v>111</v>
      </c>
      <c r="F108" s="40">
        <v>44959</v>
      </c>
      <c r="G108" s="40">
        <v>45290</v>
      </c>
      <c r="H108" s="39">
        <v>70</v>
      </c>
      <c r="I108" s="39" t="s">
        <v>121</v>
      </c>
      <c r="J108" s="163">
        <v>5</v>
      </c>
      <c r="K108" s="39" t="s">
        <v>454</v>
      </c>
      <c r="L108" s="41">
        <v>0</v>
      </c>
      <c r="M108" s="39" t="s">
        <v>106</v>
      </c>
      <c r="N108" s="39" t="s">
        <v>1428</v>
      </c>
      <c r="O108" s="39" t="s">
        <v>1372</v>
      </c>
      <c r="P108" s="104">
        <v>1</v>
      </c>
    </row>
    <row r="109" spans="1:17" ht="35.1" customHeight="1" x14ac:dyDescent="0.25">
      <c r="A109" s="33" t="s">
        <v>385</v>
      </c>
      <c r="B109" s="34" t="s">
        <v>389</v>
      </c>
      <c r="C109" s="34" t="s">
        <v>78</v>
      </c>
      <c r="D109" s="85" t="s">
        <v>633</v>
      </c>
      <c r="E109" s="39" t="s">
        <v>111</v>
      </c>
      <c r="F109" s="40">
        <v>44959</v>
      </c>
      <c r="G109" s="40">
        <v>45290</v>
      </c>
      <c r="H109" s="39">
        <v>100</v>
      </c>
      <c r="I109" s="39" t="s">
        <v>121</v>
      </c>
      <c r="J109" s="163">
        <v>25</v>
      </c>
      <c r="K109" s="39" t="s">
        <v>598</v>
      </c>
      <c r="L109" s="41">
        <v>0</v>
      </c>
      <c r="M109" s="39" t="s">
        <v>106</v>
      </c>
      <c r="N109" s="39" t="s">
        <v>1428</v>
      </c>
      <c r="O109" s="39" t="s">
        <v>1413</v>
      </c>
      <c r="P109" s="8">
        <v>1</v>
      </c>
    </row>
    <row r="110" spans="1:17" ht="35.1" customHeight="1" x14ac:dyDescent="0.25">
      <c r="A110" s="33" t="s">
        <v>390</v>
      </c>
      <c r="B110" s="34" t="s">
        <v>391</v>
      </c>
      <c r="C110" s="34" t="s">
        <v>79</v>
      </c>
      <c r="D110" s="85" t="s">
        <v>634</v>
      </c>
      <c r="E110" s="39" t="s">
        <v>111</v>
      </c>
      <c r="F110" s="40">
        <v>44959</v>
      </c>
      <c r="G110" s="40">
        <v>45290</v>
      </c>
      <c r="H110" s="39">
        <v>75</v>
      </c>
      <c r="I110" s="39" t="s">
        <v>121</v>
      </c>
      <c r="J110" s="163">
        <v>0</v>
      </c>
      <c r="K110" s="39" t="s">
        <v>598</v>
      </c>
      <c r="L110" s="41">
        <v>0</v>
      </c>
      <c r="M110" s="39" t="s">
        <v>106</v>
      </c>
      <c r="N110" s="39" t="s">
        <v>1428</v>
      </c>
      <c r="O110" s="39" t="s">
        <v>1373</v>
      </c>
      <c r="P110" s="8">
        <v>1</v>
      </c>
    </row>
    <row r="111" spans="1:17" ht="35.1" customHeight="1" x14ac:dyDescent="0.25">
      <c r="A111" s="33" t="s">
        <v>390</v>
      </c>
      <c r="B111" s="34" t="s">
        <v>391</v>
      </c>
      <c r="C111" s="45" t="s">
        <v>284</v>
      </c>
      <c r="D111" s="91" t="s">
        <v>273</v>
      </c>
      <c r="E111" s="39" t="s">
        <v>272</v>
      </c>
      <c r="F111" s="40">
        <v>44959</v>
      </c>
      <c r="G111" s="40">
        <v>45290</v>
      </c>
      <c r="H111" s="39">
        <v>100</v>
      </c>
      <c r="I111" s="39" t="s">
        <v>121</v>
      </c>
      <c r="J111" s="163">
        <v>0</v>
      </c>
      <c r="K111" s="45" t="s">
        <v>285</v>
      </c>
      <c r="L111" s="41">
        <v>20000000</v>
      </c>
      <c r="M111" s="39" t="s">
        <v>106</v>
      </c>
      <c r="N111" s="39" t="s">
        <v>1428</v>
      </c>
      <c r="O111" s="39" t="s">
        <v>1374</v>
      </c>
      <c r="P111" s="8">
        <v>1</v>
      </c>
    </row>
    <row r="112" spans="1:17" ht="35.1" customHeight="1" x14ac:dyDescent="0.25">
      <c r="A112" s="33" t="s">
        <v>390</v>
      </c>
      <c r="B112" s="34" t="s">
        <v>392</v>
      </c>
      <c r="C112" s="34" t="s">
        <v>80</v>
      </c>
      <c r="D112" s="153" t="s">
        <v>635</v>
      </c>
      <c r="E112" s="136" t="s">
        <v>111</v>
      </c>
      <c r="F112" s="151">
        <v>44959</v>
      </c>
      <c r="G112" s="151">
        <v>45290</v>
      </c>
      <c r="H112" s="136">
        <v>75</v>
      </c>
      <c r="I112" s="136" t="s">
        <v>121</v>
      </c>
      <c r="J112" s="165">
        <v>15</v>
      </c>
      <c r="K112" s="136" t="s">
        <v>454</v>
      </c>
      <c r="L112" s="152">
        <v>0</v>
      </c>
      <c r="M112" s="39" t="s">
        <v>106</v>
      </c>
      <c r="N112" s="39" t="s">
        <v>1428</v>
      </c>
      <c r="O112" s="39" t="s">
        <v>1414</v>
      </c>
      <c r="P112" s="8">
        <v>1</v>
      </c>
    </row>
    <row r="113" spans="1:15" ht="139.5" customHeight="1" x14ac:dyDescent="0.25">
      <c r="A113" s="139" t="s">
        <v>1421</v>
      </c>
      <c r="B113" s="272" t="s">
        <v>1420</v>
      </c>
      <c r="C113" s="273"/>
      <c r="D113" s="154" t="s">
        <v>1424</v>
      </c>
      <c r="E113" s="12"/>
      <c r="F113" s="12"/>
      <c r="G113" s="12"/>
      <c r="H113" s="12"/>
      <c r="I113" s="12"/>
      <c r="J113" s="138">
        <f>AVERAGE(J4:J17,J19:J53,J55,J57:J61,J63:J78,J84,J108:J112)</f>
        <v>26.753246753246753</v>
      </c>
      <c r="K113" s="12"/>
      <c r="L113" s="12"/>
      <c r="M113" s="135"/>
      <c r="N113" s="5"/>
      <c r="O113" s="137" t="s">
        <v>1438</v>
      </c>
    </row>
    <row r="114" spans="1:15" ht="35.1" customHeight="1" x14ac:dyDescent="0.25">
      <c r="A114" s="99"/>
      <c r="B114" s="95"/>
      <c r="C114" s="95"/>
      <c r="E114" s="101"/>
      <c r="F114" s="102"/>
      <c r="G114" s="102"/>
      <c r="H114" s="101"/>
      <c r="I114" s="101"/>
      <c r="J114" s="166"/>
      <c r="K114" s="101"/>
      <c r="L114" s="103"/>
      <c r="M114" s="101"/>
      <c r="N114" s="101"/>
      <c r="O114" s="101"/>
    </row>
    <row r="115" spans="1:15" ht="35.1" customHeight="1" x14ac:dyDescent="0.25">
      <c r="A115" s="99"/>
      <c r="B115" s="95"/>
      <c r="C115" s="95"/>
      <c r="E115" s="101"/>
      <c r="F115" s="102"/>
      <c r="G115" s="102"/>
      <c r="H115" s="101"/>
      <c r="I115" s="101"/>
      <c r="J115" s="166"/>
      <c r="K115" s="101"/>
      <c r="L115" s="103"/>
      <c r="M115" s="101"/>
      <c r="N115" s="101"/>
      <c r="O115" s="101"/>
    </row>
    <row r="116" spans="1:15" ht="35.1" customHeight="1" x14ac:dyDescent="0.25">
      <c r="A116" s="99"/>
      <c r="B116" s="95"/>
      <c r="C116" s="95"/>
      <c r="D116" s="100"/>
      <c r="E116" s="101"/>
      <c r="F116" s="102"/>
      <c r="G116" s="102"/>
      <c r="H116" s="101"/>
      <c r="I116" s="101"/>
      <c r="J116" s="166"/>
      <c r="K116" s="101"/>
      <c r="L116" s="103"/>
      <c r="M116" s="101"/>
      <c r="N116" s="101"/>
      <c r="O116" s="101"/>
    </row>
    <row r="117" spans="1:15" ht="35.1" customHeight="1" thickBot="1" x14ac:dyDescent="0.3">
      <c r="A117" s="9"/>
      <c r="B117" s="9"/>
      <c r="C117" s="9"/>
    </row>
    <row r="118" spans="1:15" ht="35.1" customHeight="1" thickBot="1" x14ac:dyDescent="0.3">
      <c r="A118" s="58" t="s">
        <v>639</v>
      </c>
      <c r="B118" s="59" t="s">
        <v>640</v>
      </c>
      <c r="C118" s="60" t="s">
        <v>641</v>
      </c>
      <c r="D118" s="61" t="s">
        <v>642</v>
      </c>
      <c r="E118" s="60" t="s">
        <v>643</v>
      </c>
      <c r="F118" s="61">
        <v>1</v>
      </c>
    </row>
  </sheetData>
  <autoFilter ref="A3:Q113"/>
  <mergeCells count="5">
    <mergeCell ref="A1:B1"/>
    <mergeCell ref="D1:O1"/>
    <mergeCell ref="A4:A5"/>
    <mergeCell ref="A6:A8"/>
    <mergeCell ref="B113:C113"/>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7"/>
  <sheetViews>
    <sheetView zoomScale="80" zoomScaleNormal="80" workbookViewId="0">
      <pane ySplit="2" topLeftCell="A37" activePane="bottomLeft" state="frozen"/>
      <selection pane="bottomLeft" activeCell="A41" sqref="A41"/>
    </sheetView>
  </sheetViews>
  <sheetFormatPr baseColWidth="10" defaultRowHeight="35.1" customHeight="1" x14ac:dyDescent="0.25"/>
  <cols>
    <col min="1" max="1" width="13.7109375" customWidth="1"/>
    <col min="2" max="2" width="27.28515625" customWidth="1"/>
    <col min="3" max="3" width="9.140625" customWidth="1"/>
    <col min="4" max="4" width="26.42578125" style="1" customWidth="1"/>
    <col min="5" max="5" width="8.28515625" customWidth="1"/>
    <col min="6" max="6" width="13.5703125" customWidth="1"/>
    <col min="7" max="7" width="14.7109375" customWidth="1"/>
    <col min="8" max="8" width="6" style="164" customWidth="1"/>
    <col min="9" max="9" width="6" customWidth="1"/>
    <col min="10" max="10" width="9.5703125" style="164" customWidth="1"/>
    <col min="11" max="11" width="11.42578125" style="1"/>
    <col min="12" max="12" width="10.7109375" style="37" customWidth="1"/>
    <col min="13" max="13" width="9.5703125" customWidth="1"/>
    <col min="14" max="14" width="11.42578125" customWidth="1"/>
    <col min="15" max="15" width="62.42578125" customWidth="1"/>
    <col min="16" max="16" width="5.28515625" style="124" hidden="1" customWidth="1"/>
    <col min="17" max="17" width="10.7109375" hidden="1" customWidth="1"/>
  </cols>
  <sheetData>
    <row r="1" spans="1:16" s="4" customFormat="1" ht="43.5" customHeight="1" x14ac:dyDescent="0.25">
      <c r="A1" s="271"/>
      <c r="B1" s="271"/>
      <c r="C1" s="3"/>
      <c r="D1" s="266" t="s">
        <v>219</v>
      </c>
      <c r="E1" s="266"/>
      <c r="F1" s="266"/>
      <c r="G1" s="266"/>
      <c r="H1" s="267"/>
      <c r="I1" s="266"/>
      <c r="J1" s="267"/>
      <c r="K1" s="266"/>
      <c r="L1" s="266"/>
      <c r="M1" s="266"/>
      <c r="N1" s="266"/>
      <c r="O1" s="268"/>
      <c r="P1" s="126"/>
    </row>
    <row r="2" spans="1:16" s="4" customFormat="1" ht="35.1" customHeight="1" x14ac:dyDescent="0.25">
      <c r="A2" s="11" t="s">
        <v>0</v>
      </c>
      <c r="B2" s="11" t="s">
        <v>1</v>
      </c>
      <c r="C2" s="11" t="s">
        <v>12</v>
      </c>
      <c r="D2" s="5" t="s">
        <v>2</v>
      </c>
      <c r="E2" s="5" t="s">
        <v>19</v>
      </c>
      <c r="F2" s="5" t="s">
        <v>3</v>
      </c>
      <c r="G2" s="5" t="s">
        <v>4</v>
      </c>
      <c r="H2" s="159" t="s">
        <v>5</v>
      </c>
      <c r="I2" s="5" t="s">
        <v>6</v>
      </c>
      <c r="J2" s="159" t="s">
        <v>7</v>
      </c>
      <c r="K2" s="5" t="s">
        <v>8</v>
      </c>
      <c r="L2" s="16" t="s">
        <v>9</v>
      </c>
      <c r="M2" s="5" t="s">
        <v>165</v>
      </c>
      <c r="N2" s="5" t="s">
        <v>11</v>
      </c>
      <c r="O2" s="5" t="s">
        <v>740</v>
      </c>
      <c r="P2" s="126" t="s">
        <v>1418</v>
      </c>
    </row>
    <row r="3" spans="1:16" s="4" customFormat="1" ht="6.75" customHeight="1" x14ac:dyDescent="0.25">
      <c r="A3" s="12"/>
      <c r="B3" s="12"/>
      <c r="C3" s="12"/>
      <c r="D3" s="12"/>
      <c r="E3" s="12"/>
      <c r="F3" s="12"/>
      <c r="G3" s="12"/>
      <c r="H3" s="160"/>
      <c r="I3" s="12"/>
      <c r="J3" s="160"/>
      <c r="K3" s="12"/>
      <c r="L3" s="17"/>
      <c r="M3" s="12"/>
      <c r="N3" s="12"/>
      <c r="O3" s="12"/>
      <c r="P3" s="126"/>
    </row>
    <row r="4" spans="1:16" ht="35.1" customHeight="1" x14ac:dyDescent="0.25">
      <c r="A4" s="34" t="s">
        <v>393</v>
      </c>
      <c r="B4" s="34" t="s">
        <v>394</v>
      </c>
      <c r="C4" s="34" t="s">
        <v>81</v>
      </c>
      <c r="D4" s="75" t="s">
        <v>603</v>
      </c>
      <c r="E4" s="34" t="s">
        <v>101</v>
      </c>
      <c r="F4" s="31">
        <v>45048</v>
      </c>
      <c r="G4" s="31">
        <v>45290</v>
      </c>
      <c r="H4" s="129">
        <v>90</v>
      </c>
      <c r="I4" s="34" t="s">
        <v>121</v>
      </c>
      <c r="J4" s="129">
        <v>25</v>
      </c>
      <c r="K4" s="142" t="s">
        <v>1416</v>
      </c>
      <c r="L4" s="32">
        <v>0</v>
      </c>
      <c r="M4" s="34" t="s">
        <v>106</v>
      </c>
      <c r="N4" s="34" t="s">
        <v>1428</v>
      </c>
      <c r="O4" s="34" t="s">
        <v>1431</v>
      </c>
      <c r="P4" s="130">
        <v>1</v>
      </c>
    </row>
    <row r="5" spans="1:16" ht="35.1" customHeight="1" x14ac:dyDescent="0.25">
      <c r="A5" s="34" t="s">
        <v>393</v>
      </c>
      <c r="B5" s="34" t="s">
        <v>394</v>
      </c>
      <c r="C5" s="34" t="s">
        <v>81</v>
      </c>
      <c r="D5" s="75" t="s">
        <v>176</v>
      </c>
      <c r="E5" s="34" t="s">
        <v>101</v>
      </c>
      <c r="F5" s="31">
        <v>45048</v>
      </c>
      <c r="G5" s="31">
        <v>45290</v>
      </c>
      <c r="H5" s="34">
        <v>100</v>
      </c>
      <c r="I5" s="34" t="s">
        <v>121</v>
      </c>
      <c r="J5" s="149">
        <v>0</v>
      </c>
      <c r="K5" s="142" t="s">
        <v>179</v>
      </c>
      <c r="L5" s="32">
        <v>12000000</v>
      </c>
      <c r="M5" s="34" t="s">
        <v>106</v>
      </c>
      <c r="N5" s="120" t="s">
        <v>1428</v>
      </c>
      <c r="O5" s="34" t="s">
        <v>826</v>
      </c>
      <c r="P5" s="124">
        <v>0</v>
      </c>
    </row>
    <row r="6" spans="1:16" ht="35.1" customHeight="1" x14ac:dyDescent="0.25">
      <c r="A6" s="34" t="s">
        <v>393</v>
      </c>
      <c r="B6" s="34" t="s">
        <v>394</v>
      </c>
      <c r="C6" s="34" t="s">
        <v>81</v>
      </c>
      <c r="D6" s="75" t="s">
        <v>177</v>
      </c>
      <c r="E6" s="34" t="s">
        <v>101</v>
      </c>
      <c r="F6" s="31">
        <v>45048</v>
      </c>
      <c r="G6" s="31">
        <v>45290</v>
      </c>
      <c r="H6" s="34">
        <v>100</v>
      </c>
      <c r="I6" s="34" t="s">
        <v>121</v>
      </c>
      <c r="J6" s="149">
        <v>30</v>
      </c>
      <c r="K6" s="142" t="s">
        <v>180</v>
      </c>
      <c r="L6" s="32">
        <v>14400000</v>
      </c>
      <c r="M6" s="34" t="s">
        <v>106</v>
      </c>
      <c r="N6" s="120" t="s">
        <v>1428</v>
      </c>
      <c r="O6" s="34" t="s">
        <v>827</v>
      </c>
      <c r="P6" s="124">
        <v>0</v>
      </c>
    </row>
    <row r="7" spans="1:16" ht="35.1" customHeight="1" x14ac:dyDescent="0.25">
      <c r="A7" s="34" t="s">
        <v>393</v>
      </c>
      <c r="B7" s="34" t="s">
        <v>394</v>
      </c>
      <c r="C7" s="34" t="s">
        <v>172</v>
      </c>
      <c r="D7" s="75" t="s">
        <v>828</v>
      </c>
      <c r="E7" s="34" t="s">
        <v>101</v>
      </c>
      <c r="F7" s="31">
        <v>45048</v>
      </c>
      <c r="G7" s="31">
        <v>45290</v>
      </c>
      <c r="H7" s="34">
        <v>100</v>
      </c>
      <c r="I7" s="34" t="s">
        <v>121</v>
      </c>
      <c r="J7" s="149">
        <v>5</v>
      </c>
      <c r="K7" s="142" t="s">
        <v>181</v>
      </c>
      <c r="L7" s="32">
        <v>20000000</v>
      </c>
      <c r="M7" s="34" t="s">
        <v>106</v>
      </c>
      <c r="N7" s="120" t="s">
        <v>1428</v>
      </c>
      <c r="O7" s="34" t="s">
        <v>829</v>
      </c>
      <c r="P7" s="124">
        <v>0</v>
      </c>
    </row>
    <row r="8" spans="1:16" ht="35.1" customHeight="1" x14ac:dyDescent="0.25">
      <c r="A8" s="34" t="s">
        <v>393</v>
      </c>
      <c r="B8" s="34" t="s">
        <v>394</v>
      </c>
      <c r="C8" s="34" t="s">
        <v>173</v>
      </c>
      <c r="D8" s="75" t="s">
        <v>178</v>
      </c>
      <c r="E8" s="34" t="s">
        <v>101</v>
      </c>
      <c r="F8" s="31">
        <v>45048</v>
      </c>
      <c r="G8" s="31">
        <v>45290</v>
      </c>
      <c r="H8" s="34">
        <v>100</v>
      </c>
      <c r="I8" s="34" t="s">
        <v>121</v>
      </c>
      <c r="J8" s="149">
        <v>15</v>
      </c>
      <c r="K8" s="143" t="s">
        <v>182</v>
      </c>
      <c r="L8" s="32">
        <v>3000000</v>
      </c>
      <c r="M8" s="34" t="s">
        <v>106</v>
      </c>
      <c r="N8" s="120" t="s">
        <v>1428</v>
      </c>
      <c r="O8" s="34" t="s">
        <v>830</v>
      </c>
      <c r="P8" s="124">
        <v>0</v>
      </c>
    </row>
    <row r="9" spans="1:16" ht="35.1" customHeight="1" x14ac:dyDescent="0.25">
      <c r="A9" s="34" t="s">
        <v>393</v>
      </c>
      <c r="B9" s="34" t="s">
        <v>394</v>
      </c>
      <c r="C9" s="34" t="s">
        <v>174</v>
      </c>
      <c r="D9" s="75" t="s">
        <v>831</v>
      </c>
      <c r="E9" s="34" t="s">
        <v>101</v>
      </c>
      <c r="F9" s="31">
        <v>45048</v>
      </c>
      <c r="G9" s="31">
        <v>45290</v>
      </c>
      <c r="H9" s="34">
        <v>100</v>
      </c>
      <c r="I9" s="34" t="s">
        <v>121</v>
      </c>
      <c r="J9" s="149">
        <v>10</v>
      </c>
      <c r="K9" s="142" t="s">
        <v>183</v>
      </c>
      <c r="L9" s="32">
        <v>7000000</v>
      </c>
      <c r="M9" s="34" t="s">
        <v>106</v>
      </c>
      <c r="N9" s="120" t="s">
        <v>1428</v>
      </c>
      <c r="O9" s="34" t="s">
        <v>833</v>
      </c>
      <c r="P9" s="124">
        <v>0</v>
      </c>
    </row>
    <row r="10" spans="1:16" ht="35.1" customHeight="1" x14ac:dyDescent="0.25">
      <c r="A10" s="34" t="s">
        <v>393</v>
      </c>
      <c r="B10" s="34" t="s">
        <v>394</v>
      </c>
      <c r="C10" s="34" t="s">
        <v>175</v>
      </c>
      <c r="D10" s="75" t="s">
        <v>832</v>
      </c>
      <c r="E10" s="34" t="s">
        <v>101</v>
      </c>
      <c r="F10" s="31">
        <v>45048</v>
      </c>
      <c r="G10" s="31">
        <v>45290</v>
      </c>
      <c r="H10" s="34">
        <v>100</v>
      </c>
      <c r="I10" s="34" t="s">
        <v>121</v>
      </c>
      <c r="J10" s="149">
        <v>0</v>
      </c>
      <c r="K10" s="142" t="s">
        <v>175</v>
      </c>
      <c r="L10" s="32">
        <v>25000000</v>
      </c>
      <c r="M10" s="34" t="s">
        <v>106</v>
      </c>
      <c r="N10" s="120" t="s">
        <v>1428</v>
      </c>
      <c r="O10" s="34" t="s">
        <v>834</v>
      </c>
      <c r="P10" s="124">
        <v>0</v>
      </c>
    </row>
    <row r="11" spans="1:16" ht="35.1" customHeight="1" x14ac:dyDescent="0.25">
      <c r="A11" s="34" t="s">
        <v>395</v>
      </c>
      <c r="B11" s="34" t="s">
        <v>396</v>
      </c>
      <c r="C11" s="34" t="s">
        <v>82</v>
      </c>
      <c r="D11" s="75" t="s">
        <v>675</v>
      </c>
      <c r="E11" s="34" t="s">
        <v>100</v>
      </c>
      <c r="F11" s="31">
        <v>45048</v>
      </c>
      <c r="G11" s="31">
        <v>45290</v>
      </c>
      <c r="H11" s="129">
        <v>75</v>
      </c>
      <c r="I11" s="34" t="s">
        <v>121</v>
      </c>
      <c r="J11" s="168">
        <v>25</v>
      </c>
      <c r="K11" s="142" t="s">
        <v>598</v>
      </c>
      <c r="L11" s="32">
        <v>0</v>
      </c>
      <c r="M11" s="34" t="s">
        <v>106</v>
      </c>
      <c r="N11" s="120" t="s">
        <v>1428</v>
      </c>
      <c r="O11" s="34" t="s">
        <v>1375</v>
      </c>
      <c r="P11" s="124">
        <v>1</v>
      </c>
    </row>
    <row r="12" spans="1:16" ht="35.1" customHeight="1" x14ac:dyDescent="0.25">
      <c r="A12" s="63" t="s">
        <v>395</v>
      </c>
      <c r="B12" s="63" t="s">
        <v>396</v>
      </c>
      <c r="C12" s="63" t="s">
        <v>684</v>
      </c>
      <c r="D12" s="75" t="s">
        <v>676</v>
      </c>
      <c r="E12" s="65" t="s">
        <v>100</v>
      </c>
      <c r="F12" s="31">
        <v>45048</v>
      </c>
      <c r="G12" s="31">
        <v>45290</v>
      </c>
      <c r="H12" s="65">
        <v>100</v>
      </c>
      <c r="I12" s="65" t="s">
        <v>121</v>
      </c>
      <c r="J12" s="149">
        <v>25</v>
      </c>
      <c r="K12" s="67" t="s">
        <v>685</v>
      </c>
      <c r="L12" s="32">
        <v>0</v>
      </c>
      <c r="M12" s="65" t="s">
        <v>106</v>
      </c>
      <c r="N12" s="120" t="s">
        <v>1428</v>
      </c>
      <c r="O12" s="65" t="s">
        <v>937</v>
      </c>
      <c r="P12" s="124">
        <v>0</v>
      </c>
    </row>
    <row r="13" spans="1:16" ht="80.25" customHeight="1" x14ac:dyDescent="0.25">
      <c r="A13" s="63" t="s">
        <v>395</v>
      </c>
      <c r="B13" s="63" t="s">
        <v>396</v>
      </c>
      <c r="C13" s="65" t="s">
        <v>684</v>
      </c>
      <c r="D13" s="75" t="s">
        <v>677</v>
      </c>
      <c r="E13" s="65" t="s">
        <v>100</v>
      </c>
      <c r="F13" s="31">
        <v>45048</v>
      </c>
      <c r="G13" s="31">
        <v>45290</v>
      </c>
      <c r="H13" s="65">
        <v>100</v>
      </c>
      <c r="I13" s="65" t="s">
        <v>121</v>
      </c>
      <c r="J13" s="149">
        <v>25</v>
      </c>
      <c r="K13" s="67" t="s">
        <v>686</v>
      </c>
      <c r="L13" s="32">
        <v>0</v>
      </c>
      <c r="M13" s="65" t="s">
        <v>106</v>
      </c>
      <c r="N13" s="120" t="s">
        <v>1428</v>
      </c>
      <c r="O13" s="65" t="s">
        <v>938</v>
      </c>
      <c r="P13" s="124">
        <v>0</v>
      </c>
    </row>
    <row r="14" spans="1:16" ht="35.1" customHeight="1" x14ac:dyDescent="0.25">
      <c r="A14" s="34" t="s">
        <v>397</v>
      </c>
      <c r="B14" s="34" t="s">
        <v>398</v>
      </c>
      <c r="C14" s="34" t="s">
        <v>83</v>
      </c>
      <c r="D14" s="80" t="s">
        <v>602</v>
      </c>
      <c r="E14" s="34" t="s">
        <v>102</v>
      </c>
      <c r="F14" s="31">
        <v>45048</v>
      </c>
      <c r="G14" s="31">
        <v>45290</v>
      </c>
      <c r="H14" s="34">
        <v>100</v>
      </c>
      <c r="I14" s="34" t="s">
        <v>121</v>
      </c>
      <c r="J14" s="149">
        <v>15</v>
      </c>
      <c r="K14" s="144" t="s">
        <v>595</v>
      </c>
      <c r="L14" s="32">
        <v>150000000</v>
      </c>
      <c r="M14" s="34" t="s">
        <v>106</v>
      </c>
      <c r="N14" s="120" t="s">
        <v>1428</v>
      </c>
      <c r="O14" s="110" t="s">
        <v>1425</v>
      </c>
      <c r="P14" s="124">
        <v>0</v>
      </c>
    </row>
    <row r="15" spans="1:16" ht="35.1" customHeight="1" x14ac:dyDescent="0.25">
      <c r="A15" s="68" t="s">
        <v>397</v>
      </c>
      <c r="B15" s="68" t="s">
        <v>398</v>
      </c>
      <c r="C15" s="68" t="s">
        <v>83</v>
      </c>
      <c r="D15" s="92" t="s">
        <v>696</v>
      </c>
      <c r="E15" s="68" t="s">
        <v>101</v>
      </c>
      <c r="F15" s="31">
        <v>44928</v>
      </c>
      <c r="G15" s="31">
        <v>45290</v>
      </c>
      <c r="H15" s="129">
        <v>75</v>
      </c>
      <c r="I15" s="68" t="s">
        <v>121</v>
      </c>
      <c r="J15" s="168">
        <v>0</v>
      </c>
      <c r="K15" s="70" t="s">
        <v>598</v>
      </c>
      <c r="L15" s="32">
        <v>0</v>
      </c>
      <c r="M15" s="68" t="s">
        <v>106</v>
      </c>
      <c r="N15" s="120" t="s">
        <v>1428</v>
      </c>
      <c r="O15" s="68" t="s">
        <v>1376</v>
      </c>
      <c r="P15" s="124">
        <v>1</v>
      </c>
    </row>
    <row r="16" spans="1:16" ht="35.1" customHeight="1" x14ac:dyDescent="0.25">
      <c r="A16" s="34" t="s">
        <v>397</v>
      </c>
      <c r="B16" s="34" t="s">
        <v>399</v>
      </c>
      <c r="C16" s="34" t="s">
        <v>84</v>
      </c>
      <c r="D16" s="75" t="s">
        <v>604</v>
      </c>
      <c r="E16" s="34" t="s">
        <v>101</v>
      </c>
      <c r="F16" s="31">
        <v>45048</v>
      </c>
      <c r="G16" s="31">
        <v>45290</v>
      </c>
      <c r="H16" s="129">
        <v>60</v>
      </c>
      <c r="I16" s="34" t="s">
        <v>121</v>
      </c>
      <c r="J16" s="168">
        <v>0</v>
      </c>
      <c r="K16" s="142" t="s">
        <v>598</v>
      </c>
      <c r="L16" s="32">
        <v>0</v>
      </c>
      <c r="M16" s="34" t="s">
        <v>106</v>
      </c>
      <c r="N16" s="120" t="s">
        <v>1428</v>
      </c>
      <c r="O16" s="34" t="s">
        <v>835</v>
      </c>
      <c r="P16" s="124">
        <v>1</v>
      </c>
    </row>
    <row r="17" spans="1:17" ht="35.1" customHeight="1" x14ac:dyDescent="0.25">
      <c r="A17" s="34" t="s">
        <v>397</v>
      </c>
      <c r="B17" s="34" t="s">
        <v>400</v>
      </c>
      <c r="C17" s="34" t="s">
        <v>85</v>
      </c>
      <c r="D17" s="75" t="s">
        <v>166</v>
      </c>
      <c r="E17" s="34" t="s">
        <v>101</v>
      </c>
      <c r="F17" s="31">
        <v>45048</v>
      </c>
      <c r="G17" s="31">
        <v>45290</v>
      </c>
      <c r="H17" s="129">
        <v>95</v>
      </c>
      <c r="I17" s="34" t="s">
        <v>121</v>
      </c>
      <c r="J17" s="168">
        <v>25</v>
      </c>
      <c r="K17" s="142" t="s">
        <v>169</v>
      </c>
      <c r="L17" s="32">
        <v>8000000</v>
      </c>
      <c r="M17" s="34" t="s">
        <v>106</v>
      </c>
      <c r="N17" s="120" t="s">
        <v>1428</v>
      </c>
      <c r="O17" s="34" t="s">
        <v>1377</v>
      </c>
      <c r="P17" s="124">
        <v>1</v>
      </c>
    </row>
    <row r="18" spans="1:17" ht="35.1" customHeight="1" x14ac:dyDescent="0.25">
      <c r="A18" s="120" t="s">
        <v>397</v>
      </c>
      <c r="B18" s="120" t="s">
        <v>400</v>
      </c>
      <c r="C18" s="120" t="s">
        <v>85</v>
      </c>
      <c r="D18" s="75" t="s">
        <v>837</v>
      </c>
      <c r="E18" s="108" t="s">
        <v>101</v>
      </c>
      <c r="F18" s="31">
        <v>45048</v>
      </c>
      <c r="G18" s="31">
        <v>45290</v>
      </c>
      <c r="H18" s="120">
        <v>100</v>
      </c>
      <c r="I18" s="120" t="s">
        <v>121</v>
      </c>
      <c r="J18" s="150">
        <v>10</v>
      </c>
      <c r="K18" s="142" t="s">
        <v>169</v>
      </c>
      <c r="L18" s="32">
        <v>5616241</v>
      </c>
      <c r="M18" s="108"/>
      <c r="N18" s="120" t="s">
        <v>1428</v>
      </c>
      <c r="O18" s="108" t="s">
        <v>838</v>
      </c>
      <c r="P18" s="124">
        <v>0</v>
      </c>
    </row>
    <row r="19" spans="1:17" ht="35.1" customHeight="1" x14ac:dyDescent="0.25">
      <c r="A19" s="34" t="s">
        <v>397</v>
      </c>
      <c r="B19" s="34" t="s">
        <v>400</v>
      </c>
      <c r="C19" s="34" t="s">
        <v>85</v>
      </c>
      <c r="D19" s="75" t="s">
        <v>167</v>
      </c>
      <c r="E19" s="34" t="s">
        <v>101</v>
      </c>
      <c r="F19" s="31">
        <v>45048</v>
      </c>
      <c r="G19" s="31">
        <v>45290</v>
      </c>
      <c r="H19" s="34">
        <v>100</v>
      </c>
      <c r="I19" s="34" t="s">
        <v>121</v>
      </c>
      <c r="J19" s="149">
        <v>0</v>
      </c>
      <c r="K19" s="142" t="s">
        <v>170</v>
      </c>
      <c r="L19" s="32">
        <v>6000000</v>
      </c>
      <c r="M19" s="34" t="s">
        <v>106</v>
      </c>
      <c r="N19" s="120" t="s">
        <v>1428</v>
      </c>
      <c r="O19" s="34" t="s">
        <v>836</v>
      </c>
      <c r="P19" s="124">
        <v>0</v>
      </c>
    </row>
    <row r="20" spans="1:17" ht="30" customHeight="1" x14ac:dyDescent="0.25">
      <c r="A20" s="34" t="s">
        <v>397</v>
      </c>
      <c r="B20" s="34" t="s">
        <v>400</v>
      </c>
      <c r="C20" s="34" t="s">
        <v>85</v>
      </c>
      <c r="D20" s="75" t="s">
        <v>168</v>
      </c>
      <c r="E20" s="34" t="s">
        <v>101</v>
      </c>
      <c r="F20" s="31">
        <v>45048</v>
      </c>
      <c r="G20" s="31">
        <v>45290</v>
      </c>
      <c r="H20" s="34">
        <v>100</v>
      </c>
      <c r="I20" s="34" t="s">
        <v>121</v>
      </c>
      <c r="J20" s="149">
        <v>0</v>
      </c>
      <c r="K20" s="142" t="s">
        <v>171</v>
      </c>
      <c r="L20" s="32">
        <v>6000000</v>
      </c>
      <c r="M20" s="34" t="s">
        <v>106</v>
      </c>
      <c r="N20" s="120" t="s">
        <v>1428</v>
      </c>
      <c r="O20" s="108" t="s">
        <v>836</v>
      </c>
      <c r="P20" s="124">
        <v>0</v>
      </c>
    </row>
    <row r="21" spans="1:17" ht="35.1" customHeight="1" x14ac:dyDescent="0.25">
      <c r="A21" s="34" t="s">
        <v>401</v>
      </c>
      <c r="B21" s="34" t="s">
        <v>402</v>
      </c>
      <c r="C21" s="34" t="s">
        <v>1241</v>
      </c>
      <c r="D21" s="74" t="s">
        <v>1378</v>
      </c>
      <c r="E21" s="34" t="s">
        <v>114</v>
      </c>
      <c r="F21" s="31">
        <v>45048</v>
      </c>
      <c r="G21" s="31">
        <v>45290</v>
      </c>
      <c r="H21" s="129">
        <v>100</v>
      </c>
      <c r="I21" s="34" t="s">
        <v>121</v>
      </c>
      <c r="J21" s="129">
        <v>25</v>
      </c>
      <c r="K21" s="1" t="s">
        <v>1443</v>
      </c>
      <c r="L21" s="32">
        <f>12*600000</f>
        <v>7200000</v>
      </c>
      <c r="M21" s="34" t="s">
        <v>106</v>
      </c>
      <c r="N21" s="120" t="s">
        <v>1428</v>
      </c>
      <c r="O21" s="34" t="s">
        <v>1441</v>
      </c>
      <c r="P21" s="124">
        <v>1</v>
      </c>
    </row>
    <row r="22" spans="1:17" ht="35.1" customHeight="1" x14ac:dyDescent="0.25">
      <c r="A22" s="120" t="s">
        <v>401</v>
      </c>
      <c r="B22" s="120" t="s">
        <v>402</v>
      </c>
      <c r="C22" s="120" t="s">
        <v>86</v>
      </c>
      <c r="D22" s="74" t="s">
        <v>164</v>
      </c>
      <c r="E22" s="120" t="s">
        <v>114</v>
      </c>
      <c r="F22" s="31">
        <v>45048</v>
      </c>
      <c r="G22" s="31">
        <v>45290</v>
      </c>
      <c r="H22" s="129">
        <v>40</v>
      </c>
      <c r="I22" s="120" t="s">
        <v>121</v>
      </c>
      <c r="J22" s="129">
        <v>25</v>
      </c>
      <c r="K22" s="145" t="s">
        <v>1442</v>
      </c>
      <c r="L22" s="32">
        <v>0</v>
      </c>
      <c r="M22" s="120" t="s">
        <v>106</v>
      </c>
      <c r="N22" s="120" t="s">
        <v>1428</v>
      </c>
      <c r="O22" s="120" t="s">
        <v>1446</v>
      </c>
      <c r="P22" s="124">
        <v>1</v>
      </c>
    </row>
    <row r="23" spans="1:17" ht="35.1" customHeight="1" x14ac:dyDescent="0.25">
      <c r="A23" s="34" t="s">
        <v>403</v>
      </c>
      <c r="B23" s="34" t="s">
        <v>404</v>
      </c>
      <c r="C23" s="34" t="s">
        <v>87</v>
      </c>
      <c r="D23" s="75" t="s">
        <v>824</v>
      </c>
      <c r="E23" s="34" t="s">
        <v>114</v>
      </c>
      <c r="F23" s="31">
        <v>45048</v>
      </c>
      <c r="G23" s="31">
        <v>45290</v>
      </c>
      <c r="H23" s="129">
        <v>100</v>
      </c>
      <c r="I23" s="34" t="s">
        <v>121</v>
      </c>
      <c r="J23" s="129">
        <v>10</v>
      </c>
      <c r="K23" s="146" t="s">
        <v>592</v>
      </c>
      <c r="L23" s="32">
        <v>5000000000</v>
      </c>
      <c r="M23" s="34" t="s">
        <v>106</v>
      </c>
      <c r="N23" s="120" t="s">
        <v>1428</v>
      </c>
      <c r="O23" s="108" t="s">
        <v>1322</v>
      </c>
      <c r="P23" s="124">
        <v>1</v>
      </c>
      <c r="Q23" s="95"/>
    </row>
    <row r="24" spans="1:17" ht="35.1" customHeight="1" x14ac:dyDescent="0.25">
      <c r="A24" s="108" t="s">
        <v>403</v>
      </c>
      <c r="B24" s="108" t="s">
        <v>404</v>
      </c>
      <c r="C24" s="108" t="s">
        <v>1417</v>
      </c>
      <c r="D24" s="75" t="s">
        <v>823</v>
      </c>
      <c r="E24" s="120" t="s">
        <v>114</v>
      </c>
      <c r="F24" s="31">
        <v>45048</v>
      </c>
      <c r="G24" s="31">
        <v>45290</v>
      </c>
      <c r="H24" s="129">
        <v>50</v>
      </c>
      <c r="I24" s="120" t="s">
        <v>121</v>
      </c>
      <c r="J24" s="129">
        <v>10</v>
      </c>
      <c r="K24" s="146" t="s">
        <v>592</v>
      </c>
      <c r="L24" s="32">
        <v>0</v>
      </c>
      <c r="M24" s="120" t="s">
        <v>106</v>
      </c>
      <c r="N24" s="120" t="s">
        <v>1428</v>
      </c>
      <c r="O24" s="34" t="s">
        <v>822</v>
      </c>
      <c r="P24" s="124">
        <v>1</v>
      </c>
      <c r="Q24" s="95"/>
    </row>
    <row r="25" spans="1:17" ht="35.1" customHeight="1" x14ac:dyDescent="0.25">
      <c r="A25" s="34" t="s">
        <v>403</v>
      </c>
      <c r="B25" s="68" t="s">
        <v>404</v>
      </c>
      <c r="C25" s="68" t="s">
        <v>87</v>
      </c>
      <c r="D25" s="93" t="s">
        <v>590</v>
      </c>
      <c r="E25" s="108" t="s">
        <v>114</v>
      </c>
      <c r="F25" s="31">
        <v>45048</v>
      </c>
      <c r="G25" s="31">
        <v>45290</v>
      </c>
      <c r="H25" s="34">
        <v>103</v>
      </c>
      <c r="I25" s="34" t="s">
        <v>121</v>
      </c>
      <c r="J25" s="149">
        <v>10</v>
      </c>
      <c r="K25" s="146" t="s">
        <v>592</v>
      </c>
      <c r="L25" s="32">
        <v>800000000</v>
      </c>
      <c r="M25" s="34" t="s">
        <v>106</v>
      </c>
      <c r="N25" s="120" t="s">
        <v>1428</v>
      </c>
      <c r="O25" s="34" t="s">
        <v>825</v>
      </c>
      <c r="P25" s="124">
        <v>0</v>
      </c>
      <c r="Q25" s="95"/>
    </row>
    <row r="26" spans="1:17" ht="35.1" customHeight="1" x14ac:dyDescent="0.25">
      <c r="A26" s="34" t="s">
        <v>403</v>
      </c>
      <c r="B26" s="68" t="s">
        <v>404</v>
      </c>
      <c r="C26" s="68" t="s">
        <v>87</v>
      </c>
      <c r="D26" s="94" t="s">
        <v>591</v>
      </c>
      <c r="E26" s="108" t="s">
        <v>114</v>
      </c>
      <c r="F26" s="31">
        <v>45048</v>
      </c>
      <c r="G26" s="31">
        <v>45290</v>
      </c>
      <c r="H26" s="34">
        <v>104</v>
      </c>
      <c r="I26" s="34" t="s">
        <v>121</v>
      </c>
      <c r="J26" s="149">
        <v>10</v>
      </c>
      <c r="K26" s="144" t="s">
        <v>593</v>
      </c>
      <c r="L26" s="32">
        <v>80000000</v>
      </c>
      <c r="M26" s="34" t="s">
        <v>106</v>
      </c>
      <c r="N26" s="120" t="s">
        <v>1428</v>
      </c>
      <c r="O26" s="108" t="s">
        <v>825</v>
      </c>
      <c r="P26" s="124">
        <v>0</v>
      </c>
    </row>
    <row r="27" spans="1:17" ht="35.1" customHeight="1" x14ac:dyDescent="0.25">
      <c r="A27" s="34" t="s">
        <v>403</v>
      </c>
      <c r="B27" s="34" t="s">
        <v>405</v>
      </c>
      <c r="C27" s="34" t="s">
        <v>88</v>
      </c>
      <c r="D27" s="75" t="s">
        <v>597</v>
      </c>
      <c r="E27" s="108" t="s">
        <v>114</v>
      </c>
      <c r="F27" s="31">
        <v>45048</v>
      </c>
      <c r="G27" s="31">
        <v>45290</v>
      </c>
      <c r="H27" s="129">
        <v>75</v>
      </c>
      <c r="I27" s="34" t="s">
        <v>121</v>
      </c>
      <c r="J27" s="129">
        <v>15</v>
      </c>
      <c r="K27" s="142" t="s">
        <v>598</v>
      </c>
      <c r="L27" s="32">
        <v>0</v>
      </c>
      <c r="M27" s="34" t="s">
        <v>106</v>
      </c>
      <c r="N27" s="120" t="s">
        <v>1428</v>
      </c>
      <c r="O27" s="34" t="s">
        <v>1329</v>
      </c>
      <c r="P27" s="124">
        <v>1</v>
      </c>
    </row>
    <row r="28" spans="1:17" ht="35.1" customHeight="1" x14ac:dyDescent="0.25">
      <c r="A28" s="72" t="s">
        <v>403</v>
      </c>
      <c r="B28" s="72" t="s">
        <v>405</v>
      </c>
      <c r="C28" s="72" t="s">
        <v>88</v>
      </c>
      <c r="D28" s="75" t="s">
        <v>712</v>
      </c>
      <c r="E28" s="108" t="s">
        <v>114</v>
      </c>
      <c r="F28" s="31">
        <v>45048</v>
      </c>
      <c r="G28" s="31">
        <v>45290</v>
      </c>
      <c r="H28" s="129">
        <v>100</v>
      </c>
      <c r="I28" s="120" t="s">
        <v>121</v>
      </c>
      <c r="J28" s="129">
        <v>15</v>
      </c>
      <c r="K28" s="142" t="s">
        <v>598</v>
      </c>
      <c r="L28" s="32">
        <v>0</v>
      </c>
      <c r="M28" s="98" t="s">
        <v>106</v>
      </c>
      <c r="N28" s="120" t="s">
        <v>1428</v>
      </c>
      <c r="O28" s="98" t="s">
        <v>906</v>
      </c>
      <c r="P28" s="124">
        <v>1</v>
      </c>
    </row>
    <row r="29" spans="1:17" ht="35.1" customHeight="1" x14ac:dyDescent="0.25">
      <c r="A29" s="34" t="s">
        <v>403</v>
      </c>
      <c r="B29" s="34" t="s">
        <v>405</v>
      </c>
      <c r="C29" s="38" t="s">
        <v>596</v>
      </c>
      <c r="D29" s="84" t="s">
        <v>594</v>
      </c>
      <c r="E29" s="108" t="s">
        <v>114</v>
      </c>
      <c r="F29" s="31">
        <v>45048</v>
      </c>
      <c r="G29" s="31">
        <v>45290</v>
      </c>
      <c r="H29" s="129">
        <v>100</v>
      </c>
      <c r="I29" s="34" t="s">
        <v>121</v>
      </c>
      <c r="J29" s="129">
        <v>0</v>
      </c>
      <c r="K29" s="147" t="s">
        <v>592</v>
      </c>
      <c r="L29" s="32">
        <v>4500000000</v>
      </c>
      <c r="M29" s="34" t="s">
        <v>106</v>
      </c>
      <c r="N29" s="120" t="s">
        <v>1428</v>
      </c>
      <c r="O29" s="34" t="s">
        <v>836</v>
      </c>
      <c r="P29" s="124">
        <v>1</v>
      </c>
    </row>
    <row r="30" spans="1:17" ht="35.1" customHeight="1" x14ac:dyDescent="0.25">
      <c r="A30" s="34" t="s">
        <v>403</v>
      </c>
      <c r="B30" s="34" t="s">
        <v>406</v>
      </c>
      <c r="C30" s="34" t="s">
        <v>89</v>
      </c>
      <c r="D30" s="84" t="s">
        <v>606</v>
      </c>
      <c r="E30" s="34" t="s">
        <v>605</v>
      </c>
      <c r="F30" s="31">
        <v>45048</v>
      </c>
      <c r="G30" s="31">
        <v>45290</v>
      </c>
      <c r="H30" s="129">
        <v>90</v>
      </c>
      <c r="I30" s="34" t="s">
        <v>121</v>
      </c>
      <c r="J30" s="129">
        <v>100</v>
      </c>
      <c r="K30" s="142" t="s">
        <v>598</v>
      </c>
      <c r="L30" s="32">
        <v>0</v>
      </c>
      <c r="M30" s="34" t="s">
        <v>106</v>
      </c>
      <c r="N30" s="120" t="s">
        <v>1428</v>
      </c>
      <c r="O30" s="34" t="s">
        <v>1457</v>
      </c>
      <c r="P30" s="124">
        <v>1</v>
      </c>
    </row>
    <row r="31" spans="1:17" ht="35.1" customHeight="1" x14ac:dyDescent="0.25">
      <c r="A31" s="34" t="s">
        <v>403</v>
      </c>
      <c r="B31" s="34" t="s">
        <v>407</v>
      </c>
      <c r="C31" s="34" t="s">
        <v>90</v>
      </c>
      <c r="D31" s="84" t="s">
        <v>607</v>
      </c>
      <c r="E31" s="108" t="s">
        <v>114</v>
      </c>
      <c r="F31" s="31">
        <v>45048</v>
      </c>
      <c r="G31" s="31">
        <v>45290</v>
      </c>
      <c r="H31" s="129">
        <v>85</v>
      </c>
      <c r="I31" s="34" t="s">
        <v>121</v>
      </c>
      <c r="J31" s="129">
        <v>0</v>
      </c>
      <c r="K31" s="142" t="s">
        <v>608</v>
      </c>
      <c r="L31" s="32">
        <v>0</v>
      </c>
      <c r="M31" s="34" t="s">
        <v>106</v>
      </c>
      <c r="N31" s="120" t="s">
        <v>1428</v>
      </c>
      <c r="O31" s="34" t="s">
        <v>1379</v>
      </c>
      <c r="P31" s="124">
        <v>1</v>
      </c>
    </row>
    <row r="32" spans="1:17" ht="35.1" customHeight="1" x14ac:dyDescent="0.25">
      <c r="A32" s="34" t="s">
        <v>403</v>
      </c>
      <c r="B32" s="34" t="s">
        <v>408</v>
      </c>
      <c r="C32" s="34" t="s">
        <v>91</v>
      </c>
      <c r="D32" s="96" t="s">
        <v>695</v>
      </c>
      <c r="E32" s="108" t="s">
        <v>114</v>
      </c>
      <c r="F32" s="31">
        <v>45048</v>
      </c>
      <c r="G32" s="31">
        <v>45290</v>
      </c>
      <c r="H32" s="129">
        <v>100</v>
      </c>
      <c r="I32" s="34" t="s">
        <v>121</v>
      </c>
      <c r="J32" s="129">
        <v>35</v>
      </c>
      <c r="K32" s="146" t="s">
        <v>592</v>
      </c>
      <c r="L32" s="32">
        <v>50000000</v>
      </c>
      <c r="M32" s="34" t="s">
        <v>106</v>
      </c>
      <c r="N32" s="120" t="s">
        <v>1428</v>
      </c>
      <c r="O32" s="34" t="s">
        <v>1381</v>
      </c>
      <c r="P32" s="124">
        <v>1</v>
      </c>
    </row>
    <row r="33" spans="1:18" ht="35.1" customHeight="1" x14ac:dyDescent="0.25">
      <c r="A33" s="34" t="s">
        <v>403</v>
      </c>
      <c r="B33" s="34" t="s">
        <v>408</v>
      </c>
      <c r="C33" s="34" t="s">
        <v>92</v>
      </c>
      <c r="D33" s="96" t="s">
        <v>599</v>
      </c>
      <c r="E33" s="108" t="s">
        <v>114</v>
      </c>
      <c r="F33" s="31">
        <v>45048</v>
      </c>
      <c r="G33" s="31">
        <v>45290</v>
      </c>
      <c r="H33" s="129">
        <v>50</v>
      </c>
      <c r="I33" s="34" t="s">
        <v>121</v>
      </c>
      <c r="J33" s="129">
        <v>0</v>
      </c>
      <c r="K33" s="146" t="s">
        <v>592</v>
      </c>
      <c r="L33" s="32">
        <v>50000000</v>
      </c>
      <c r="M33" s="34" t="s">
        <v>106</v>
      </c>
      <c r="N33" s="120" t="s">
        <v>1428</v>
      </c>
      <c r="O33" s="34" t="s">
        <v>1380</v>
      </c>
      <c r="P33" s="124">
        <v>1</v>
      </c>
    </row>
    <row r="34" spans="1:18" ht="35.1" customHeight="1" x14ac:dyDescent="0.25">
      <c r="A34" s="34" t="s">
        <v>403</v>
      </c>
      <c r="B34" s="34" t="s">
        <v>409</v>
      </c>
      <c r="C34" s="34" t="s">
        <v>93</v>
      </c>
      <c r="D34" s="84" t="s">
        <v>609</v>
      </c>
      <c r="E34" s="108" t="s">
        <v>114</v>
      </c>
      <c r="F34" s="31">
        <v>45048</v>
      </c>
      <c r="G34" s="31">
        <v>45290</v>
      </c>
      <c r="H34" s="129">
        <v>100</v>
      </c>
      <c r="I34" s="34" t="s">
        <v>121</v>
      </c>
      <c r="J34" s="129">
        <v>80</v>
      </c>
      <c r="K34" s="142" t="s">
        <v>608</v>
      </c>
      <c r="L34" s="32">
        <v>0</v>
      </c>
      <c r="M34" s="34" t="s">
        <v>106</v>
      </c>
      <c r="N34" s="120" t="s">
        <v>1428</v>
      </c>
      <c r="O34" s="34" t="s">
        <v>1382</v>
      </c>
      <c r="P34" s="124">
        <v>1</v>
      </c>
    </row>
    <row r="35" spans="1:18" ht="35.1" customHeight="1" x14ac:dyDescent="0.25">
      <c r="A35" s="68" t="s">
        <v>403</v>
      </c>
      <c r="B35" s="29" t="s">
        <v>410</v>
      </c>
      <c r="C35" s="68" t="s">
        <v>94</v>
      </c>
      <c r="D35" s="96" t="s">
        <v>600</v>
      </c>
      <c r="E35" s="108" t="s">
        <v>114</v>
      </c>
      <c r="F35" s="31">
        <v>45048</v>
      </c>
      <c r="G35" s="31">
        <v>45290</v>
      </c>
      <c r="H35" s="129">
        <v>80</v>
      </c>
      <c r="I35" s="68" t="s">
        <v>121</v>
      </c>
      <c r="J35" s="129">
        <v>25</v>
      </c>
      <c r="K35" s="146" t="s">
        <v>601</v>
      </c>
      <c r="L35" s="32">
        <v>150000000</v>
      </c>
      <c r="M35" s="68" t="s">
        <v>106</v>
      </c>
      <c r="N35" s="120" t="s">
        <v>1428</v>
      </c>
      <c r="O35" s="68" t="s">
        <v>1385</v>
      </c>
      <c r="P35" s="124">
        <v>1</v>
      </c>
    </row>
    <row r="36" spans="1:18" ht="35.1" customHeight="1" x14ac:dyDescent="0.25">
      <c r="A36" s="68" t="s">
        <v>403</v>
      </c>
      <c r="B36" s="29" t="s">
        <v>410</v>
      </c>
      <c r="C36" s="68" t="s">
        <v>694</v>
      </c>
      <c r="D36" s="96" t="s">
        <v>693</v>
      </c>
      <c r="E36" s="108" t="s">
        <v>114</v>
      </c>
      <c r="F36" s="31">
        <v>45048</v>
      </c>
      <c r="G36" s="31">
        <v>45290</v>
      </c>
      <c r="H36" s="129">
        <v>100</v>
      </c>
      <c r="I36" s="120" t="s">
        <v>121</v>
      </c>
      <c r="J36" s="129">
        <v>25</v>
      </c>
      <c r="K36" s="146" t="s">
        <v>598</v>
      </c>
      <c r="L36" s="32">
        <v>0</v>
      </c>
      <c r="M36" s="72" t="s">
        <v>106</v>
      </c>
      <c r="N36" s="120" t="s">
        <v>1428</v>
      </c>
      <c r="O36" s="72" t="s">
        <v>1383</v>
      </c>
      <c r="P36" s="124">
        <v>1</v>
      </c>
    </row>
    <row r="37" spans="1:18" ht="35.1" customHeight="1" x14ac:dyDescent="0.25">
      <c r="A37" s="68" t="s">
        <v>403</v>
      </c>
      <c r="B37" s="29" t="s">
        <v>410</v>
      </c>
      <c r="C37" s="68" t="s">
        <v>694</v>
      </c>
      <c r="D37" s="96" t="s">
        <v>692</v>
      </c>
      <c r="E37" s="108" t="s">
        <v>114</v>
      </c>
      <c r="F37" s="31">
        <v>45048</v>
      </c>
      <c r="G37" s="31">
        <v>45290</v>
      </c>
      <c r="H37" s="129">
        <v>100</v>
      </c>
      <c r="I37" s="120" t="s">
        <v>121</v>
      </c>
      <c r="J37" s="129">
        <v>25</v>
      </c>
      <c r="K37" s="146" t="s">
        <v>598</v>
      </c>
      <c r="L37" s="32">
        <v>0</v>
      </c>
      <c r="M37" s="72" t="s">
        <v>106</v>
      </c>
      <c r="N37" s="120" t="s">
        <v>1428</v>
      </c>
      <c r="O37" s="72" t="s">
        <v>1384</v>
      </c>
      <c r="P37" s="124">
        <v>1</v>
      </c>
    </row>
    <row r="38" spans="1:18" ht="35.1" customHeight="1" x14ac:dyDescent="0.25">
      <c r="A38" s="33" t="s">
        <v>411</v>
      </c>
      <c r="B38" s="30" t="s">
        <v>412</v>
      </c>
      <c r="C38" s="33" t="s">
        <v>95</v>
      </c>
      <c r="D38" s="84" t="s">
        <v>713</v>
      </c>
      <c r="E38" s="34" t="s">
        <v>118</v>
      </c>
      <c r="F38" s="31">
        <v>45048</v>
      </c>
      <c r="G38" s="31">
        <v>45290</v>
      </c>
      <c r="H38" s="129">
        <v>75</v>
      </c>
      <c r="I38" s="34" t="s">
        <v>121</v>
      </c>
      <c r="J38" s="129">
        <v>20</v>
      </c>
      <c r="K38" s="142" t="s">
        <v>714</v>
      </c>
      <c r="L38" s="32">
        <v>0</v>
      </c>
      <c r="M38" s="34" t="s">
        <v>106</v>
      </c>
      <c r="N38" s="120" t="s">
        <v>1428</v>
      </c>
      <c r="O38" s="34" t="s">
        <v>1309</v>
      </c>
      <c r="P38" s="124">
        <v>1</v>
      </c>
    </row>
    <row r="39" spans="1:18" ht="35.1" customHeight="1" x14ac:dyDescent="0.25">
      <c r="A39" s="33" t="s">
        <v>411</v>
      </c>
      <c r="B39" s="33" t="s">
        <v>413</v>
      </c>
      <c r="C39" s="33" t="s">
        <v>96</v>
      </c>
      <c r="D39" s="84" t="s">
        <v>610</v>
      </c>
      <c r="E39" s="34" t="s">
        <v>119</v>
      </c>
      <c r="F39" s="31">
        <v>45048</v>
      </c>
      <c r="G39" s="31">
        <v>45290</v>
      </c>
      <c r="H39" s="129">
        <v>75</v>
      </c>
      <c r="I39" s="34" t="s">
        <v>121</v>
      </c>
      <c r="J39" s="129">
        <v>20</v>
      </c>
      <c r="K39" s="142" t="s">
        <v>714</v>
      </c>
      <c r="L39" s="32">
        <v>0</v>
      </c>
      <c r="M39" s="34" t="s">
        <v>106</v>
      </c>
      <c r="N39" s="120" t="s">
        <v>1428</v>
      </c>
      <c r="O39" s="34" t="s">
        <v>1387</v>
      </c>
      <c r="P39" s="124">
        <v>1</v>
      </c>
    </row>
    <row r="40" spans="1:18" ht="35.1" customHeight="1" x14ac:dyDescent="0.25">
      <c r="A40" s="33" t="s">
        <v>411</v>
      </c>
      <c r="B40" s="33" t="s">
        <v>414</v>
      </c>
      <c r="C40" s="33" t="s">
        <v>97</v>
      </c>
      <c r="D40" s="84" t="s">
        <v>611</v>
      </c>
      <c r="E40" s="140" t="s">
        <v>120</v>
      </c>
      <c r="F40" s="141">
        <v>45048</v>
      </c>
      <c r="G40" s="141">
        <v>45290</v>
      </c>
      <c r="H40" s="167">
        <v>75</v>
      </c>
      <c r="I40" s="140" t="s">
        <v>121</v>
      </c>
      <c r="J40" s="129">
        <v>20</v>
      </c>
      <c r="K40" s="148" t="s">
        <v>714</v>
      </c>
      <c r="L40" s="32">
        <v>0</v>
      </c>
      <c r="M40" s="34" t="s">
        <v>106</v>
      </c>
      <c r="N40" s="120" t="s">
        <v>1428</v>
      </c>
      <c r="O40" s="34" t="s">
        <v>1447</v>
      </c>
      <c r="P40" s="124">
        <v>1</v>
      </c>
    </row>
    <row r="41" spans="1:18" s="8" customFormat="1" ht="151.5" customHeight="1" x14ac:dyDescent="0.25">
      <c r="A41" s="139" t="s">
        <v>1426</v>
      </c>
      <c r="B41" s="272" t="s">
        <v>1427</v>
      </c>
      <c r="C41" s="275"/>
      <c r="D41" s="154" t="s">
        <v>1424</v>
      </c>
      <c r="E41" s="12"/>
      <c r="F41" s="12"/>
      <c r="G41" s="12"/>
      <c r="H41" s="12"/>
      <c r="I41" s="138"/>
      <c r="J41" s="138">
        <f>AVERAGE(J4:J40)</f>
        <v>18.378378378378379</v>
      </c>
      <c r="K41" s="12"/>
      <c r="L41" s="135"/>
      <c r="M41" s="5"/>
      <c r="N41" s="137"/>
      <c r="O41" s="170" t="s">
        <v>1440</v>
      </c>
      <c r="R41" s="176">
        <f>AVERAGE('LO INSTITUCIONAL'!J239,'LO SOCIAL '!J113,'LO AMBIENTAL'!J41)</f>
        <v>21.564708377208376</v>
      </c>
    </row>
    <row r="42" spans="1:18" ht="35.1" customHeight="1" thickBot="1" x14ac:dyDescent="0.3">
      <c r="A42" s="9"/>
      <c r="B42" s="9"/>
      <c r="C42" s="9"/>
      <c r="D42" s="2"/>
    </row>
    <row r="43" spans="1:18" ht="35.1" customHeight="1" thickBot="1" x14ac:dyDescent="0.3">
      <c r="A43" s="58" t="s">
        <v>639</v>
      </c>
      <c r="B43" s="59" t="s">
        <v>640</v>
      </c>
      <c r="C43" s="60" t="s">
        <v>641</v>
      </c>
      <c r="D43" s="61" t="s">
        <v>642</v>
      </c>
      <c r="E43" s="60" t="s">
        <v>643</v>
      </c>
      <c r="F43" s="61">
        <v>1</v>
      </c>
    </row>
    <row r="44" spans="1:18" ht="35.1" customHeight="1" x14ac:dyDescent="0.25">
      <c r="A44" s="9"/>
      <c r="B44" s="9"/>
      <c r="C44" s="9"/>
      <c r="D44" s="2"/>
    </row>
    <row r="45" spans="1:18" ht="35.1" customHeight="1" x14ac:dyDescent="0.25">
      <c r="A45" s="9"/>
      <c r="B45" s="9"/>
      <c r="C45" s="9"/>
      <c r="D45" s="2"/>
    </row>
    <row r="46" spans="1:18" ht="35.1" customHeight="1" x14ac:dyDescent="0.25">
      <c r="A46" s="9"/>
      <c r="B46" s="9"/>
      <c r="C46" s="9"/>
      <c r="D46" s="2"/>
    </row>
    <row r="47" spans="1:18" ht="35.1" customHeight="1" x14ac:dyDescent="0.25">
      <c r="A47" s="9"/>
      <c r="B47" s="9"/>
      <c r="C47" s="9"/>
      <c r="D47" s="2"/>
    </row>
    <row r="48" spans="1:18" ht="35.1" customHeight="1" x14ac:dyDescent="0.25">
      <c r="A48" s="9"/>
      <c r="B48" s="9"/>
      <c r="C48" s="9"/>
      <c r="D48" s="2"/>
    </row>
    <row r="49" spans="1:4" ht="35.1" customHeight="1" x14ac:dyDescent="0.25">
      <c r="A49" s="9"/>
      <c r="B49" s="9"/>
      <c r="C49" s="9"/>
      <c r="D49" s="2"/>
    </row>
    <row r="50" spans="1:4" ht="35.1" customHeight="1" x14ac:dyDescent="0.25">
      <c r="A50" s="9"/>
      <c r="B50" s="9"/>
      <c r="C50" s="9"/>
      <c r="D50" s="2"/>
    </row>
    <row r="51" spans="1:4" ht="35.1" customHeight="1" x14ac:dyDescent="0.25">
      <c r="A51" s="9"/>
      <c r="B51" s="9"/>
      <c r="C51" s="9"/>
      <c r="D51" s="2"/>
    </row>
    <row r="52" spans="1:4" ht="35.1" customHeight="1" x14ac:dyDescent="0.25">
      <c r="A52" s="9"/>
      <c r="B52" s="9"/>
      <c r="C52" s="9"/>
      <c r="D52" s="2"/>
    </row>
    <row r="53" spans="1:4" ht="35.1" customHeight="1" x14ac:dyDescent="0.25">
      <c r="A53" s="9"/>
      <c r="B53" s="9"/>
      <c r="C53" s="9"/>
      <c r="D53" s="2"/>
    </row>
    <row r="54" spans="1:4" ht="35.1" customHeight="1" x14ac:dyDescent="0.25">
      <c r="A54" s="9"/>
      <c r="B54" s="9"/>
      <c r="C54" s="9"/>
      <c r="D54" s="2"/>
    </row>
    <row r="55" spans="1:4" ht="35.1" customHeight="1" x14ac:dyDescent="0.25">
      <c r="A55" s="9"/>
      <c r="B55" s="9"/>
      <c r="C55" s="9"/>
      <c r="D55" s="2"/>
    </row>
    <row r="56" spans="1:4" ht="35.1" customHeight="1" x14ac:dyDescent="0.25">
      <c r="A56" s="9"/>
      <c r="B56" s="9"/>
      <c r="C56" s="9"/>
      <c r="D56" s="2"/>
    </row>
    <row r="57" spans="1:4" ht="35.1" customHeight="1" x14ac:dyDescent="0.25">
      <c r="A57" s="9"/>
      <c r="B57" s="9"/>
      <c r="C57" s="9"/>
      <c r="D57" s="2"/>
    </row>
  </sheetData>
  <autoFilter ref="A3:Q41"/>
  <mergeCells count="3">
    <mergeCell ref="A1:B1"/>
    <mergeCell ref="D1:O1"/>
    <mergeCell ref="B41:C41"/>
  </mergeCells>
  <dataValidations count="1">
    <dataValidation type="list" allowBlank="1" showInputMessage="1" showErrorMessage="1" sqref="C5:C6 C17:C20">
      <formula1>IN</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2"/>
  <sheetViews>
    <sheetView topLeftCell="A32" zoomScale="60" workbookViewId="0">
      <selection activeCell="A32" sqref="A32:F43"/>
    </sheetView>
  </sheetViews>
  <sheetFormatPr baseColWidth="10" defaultColWidth="55.5703125" defaultRowHeight="35.1" customHeight="1" x14ac:dyDescent="0.25"/>
  <cols>
    <col min="1" max="1" width="51.42578125" customWidth="1"/>
    <col min="2" max="2" width="54.42578125" customWidth="1"/>
    <col min="3" max="3" width="8.5703125" customWidth="1"/>
    <col min="4" max="4" width="7.5703125" customWidth="1"/>
    <col min="5" max="5" width="9" customWidth="1"/>
    <col min="6" max="6" width="24.7109375" style="1" customWidth="1"/>
    <col min="7" max="7" width="73" style="243" customWidth="1"/>
    <col min="8" max="8" width="12.140625" hidden="1" customWidth="1"/>
  </cols>
  <sheetData>
    <row r="2" spans="1:9" ht="35.1" customHeight="1" x14ac:dyDescent="0.25">
      <c r="A2" s="229" t="s">
        <v>0</v>
      </c>
      <c r="B2" s="229" t="s">
        <v>1</v>
      </c>
      <c r="C2" s="230" t="s">
        <v>1615</v>
      </c>
      <c r="D2" s="230" t="s">
        <v>1616</v>
      </c>
      <c r="E2" s="230" t="s">
        <v>1620</v>
      </c>
      <c r="F2" s="246"/>
      <c r="G2" s="239"/>
    </row>
    <row r="3" spans="1:9" ht="42" customHeight="1" x14ac:dyDescent="0.25">
      <c r="A3" s="227" t="s">
        <v>987</v>
      </c>
      <c r="B3" s="228" t="s">
        <v>1617</v>
      </c>
      <c r="C3" s="231">
        <v>1</v>
      </c>
      <c r="D3" s="232">
        <v>1</v>
      </c>
      <c r="E3" s="232">
        <v>0</v>
      </c>
      <c r="F3" s="247"/>
      <c r="G3" s="241"/>
      <c r="H3">
        <v>1</v>
      </c>
    </row>
    <row r="4" spans="1:9" ht="41.25" customHeight="1" x14ac:dyDescent="0.25">
      <c r="A4" s="228" t="s">
        <v>990</v>
      </c>
      <c r="B4" s="228" t="s">
        <v>991</v>
      </c>
      <c r="C4" s="231">
        <v>1</v>
      </c>
      <c r="D4" s="232">
        <v>1</v>
      </c>
      <c r="E4" s="232">
        <v>0</v>
      </c>
      <c r="F4" s="247"/>
      <c r="G4" s="241"/>
      <c r="H4">
        <v>1</v>
      </c>
    </row>
    <row r="5" spans="1:9" ht="28.5" customHeight="1" x14ac:dyDescent="0.25">
      <c r="A5" s="227" t="s">
        <v>995</v>
      </c>
      <c r="B5" s="228" t="s">
        <v>1013</v>
      </c>
      <c r="C5" s="231">
        <v>0.8</v>
      </c>
      <c r="D5" s="232">
        <v>1.33</v>
      </c>
      <c r="E5" s="232">
        <v>0.53</v>
      </c>
      <c r="F5" s="247"/>
      <c r="G5" s="241"/>
      <c r="H5">
        <v>1.33</v>
      </c>
      <c r="I5" s="171"/>
    </row>
    <row r="6" spans="1:9" ht="27.75" customHeight="1" x14ac:dyDescent="0.25">
      <c r="A6" s="278" t="s">
        <v>1027</v>
      </c>
      <c r="B6" s="227" t="s">
        <v>32</v>
      </c>
      <c r="C6" s="231">
        <v>1</v>
      </c>
      <c r="D6" s="232">
        <v>1</v>
      </c>
      <c r="E6" s="232">
        <v>0</v>
      </c>
      <c r="F6" s="247"/>
      <c r="G6" s="241"/>
      <c r="H6">
        <v>1</v>
      </c>
    </row>
    <row r="7" spans="1:9" ht="42" customHeight="1" x14ac:dyDescent="0.25">
      <c r="A7" s="279"/>
      <c r="B7" s="227" t="s">
        <v>1031</v>
      </c>
      <c r="C7" s="231">
        <v>1</v>
      </c>
      <c r="D7" s="232">
        <v>1</v>
      </c>
      <c r="E7" s="232">
        <v>0</v>
      </c>
      <c r="F7" s="247"/>
      <c r="G7" s="241"/>
      <c r="H7">
        <v>1</v>
      </c>
    </row>
    <row r="8" spans="1:9" ht="35.1" customHeight="1" x14ac:dyDescent="0.25">
      <c r="A8" s="227" t="s">
        <v>1045</v>
      </c>
      <c r="B8" s="228" t="s">
        <v>1050</v>
      </c>
      <c r="C8" s="231">
        <v>0.8</v>
      </c>
      <c r="D8" s="232">
        <v>1</v>
      </c>
      <c r="E8" s="232">
        <v>0.2</v>
      </c>
      <c r="F8" s="247"/>
      <c r="G8" s="241"/>
      <c r="H8">
        <v>1</v>
      </c>
    </row>
    <row r="9" spans="1:9" ht="21.75" customHeight="1" x14ac:dyDescent="0.25">
      <c r="A9" s="227" t="s">
        <v>1073</v>
      </c>
      <c r="B9" s="228" t="s">
        <v>1100</v>
      </c>
      <c r="C9" s="231">
        <v>1</v>
      </c>
      <c r="D9" s="232">
        <v>1</v>
      </c>
      <c r="E9" s="232">
        <v>0</v>
      </c>
      <c r="F9" s="247"/>
      <c r="G9" s="241"/>
      <c r="H9">
        <v>1</v>
      </c>
    </row>
    <row r="10" spans="1:9" ht="30.75" customHeight="1" x14ac:dyDescent="0.25">
      <c r="A10" s="227" t="s">
        <v>1136</v>
      </c>
      <c r="B10" s="227" t="s">
        <v>1146</v>
      </c>
      <c r="C10" s="231">
        <v>1</v>
      </c>
      <c r="D10" s="232">
        <v>1</v>
      </c>
      <c r="E10" s="232">
        <v>0</v>
      </c>
      <c r="F10" s="247"/>
      <c r="G10" s="241"/>
      <c r="H10">
        <v>1</v>
      </c>
    </row>
    <row r="11" spans="1:9" ht="27.75" customHeight="1" x14ac:dyDescent="0.25">
      <c r="A11" s="280" t="s">
        <v>1618</v>
      </c>
      <c r="B11" s="227" t="s">
        <v>1190</v>
      </c>
      <c r="C11" s="231">
        <v>0.75</v>
      </c>
      <c r="D11" s="232">
        <v>1</v>
      </c>
      <c r="E11" s="232">
        <v>0.25</v>
      </c>
      <c r="F11" s="247"/>
      <c r="G11" s="241"/>
      <c r="H11">
        <v>1</v>
      </c>
    </row>
    <row r="12" spans="1:9" ht="26.25" customHeight="1" x14ac:dyDescent="0.25">
      <c r="A12" s="281"/>
      <c r="B12" s="228" t="s">
        <v>1619</v>
      </c>
      <c r="C12" s="231">
        <v>1</v>
      </c>
      <c r="D12" s="232">
        <v>1</v>
      </c>
      <c r="E12" s="232">
        <v>0</v>
      </c>
      <c r="F12" s="247"/>
      <c r="G12" s="241"/>
      <c r="H12">
        <v>1</v>
      </c>
    </row>
    <row r="13" spans="1:9" ht="57" customHeight="1" x14ac:dyDescent="0.25">
      <c r="A13" s="278" t="s">
        <v>1245</v>
      </c>
      <c r="B13" s="227" t="s">
        <v>1255</v>
      </c>
      <c r="C13" s="231">
        <v>0.9</v>
      </c>
      <c r="D13" s="232">
        <v>1</v>
      </c>
      <c r="E13" s="232">
        <v>0.1</v>
      </c>
      <c r="F13" s="247"/>
      <c r="G13" s="241"/>
      <c r="H13">
        <v>1</v>
      </c>
    </row>
    <row r="14" spans="1:9" ht="42" customHeight="1" x14ac:dyDescent="0.25">
      <c r="A14" s="279"/>
      <c r="B14" s="227" t="s">
        <v>1273</v>
      </c>
      <c r="C14" s="231">
        <v>0.8</v>
      </c>
      <c r="D14" s="232">
        <v>1</v>
      </c>
      <c r="E14" s="232">
        <v>0.2</v>
      </c>
      <c r="F14" s="247"/>
      <c r="G14" s="241"/>
      <c r="H14">
        <v>1</v>
      </c>
    </row>
    <row r="16" spans="1:9" ht="35.1" customHeight="1" x14ac:dyDescent="0.25">
      <c r="A16" s="229" t="s">
        <v>0</v>
      </c>
      <c r="B16" s="229" t="s">
        <v>1</v>
      </c>
      <c r="C16" s="230" t="s">
        <v>1615</v>
      </c>
      <c r="D16" s="230" t="s">
        <v>1616</v>
      </c>
      <c r="E16" s="230" t="s">
        <v>1620</v>
      </c>
      <c r="F16" s="230"/>
      <c r="G16" s="240"/>
      <c r="H16" s="110"/>
    </row>
    <row r="17" spans="1:8" ht="35.1" customHeight="1" x14ac:dyDescent="0.25">
      <c r="A17" s="283" t="s">
        <v>995</v>
      </c>
      <c r="B17" s="46" t="s">
        <v>996</v>
      </c>
      <c r="C17" s="231">
        <v>0.88</v>
      </c>
      <c r="D17" s="234">
        <v>1.01</v>
      </c>
      <c r="E17" s="232">
        <v>0.13</v>
      </c>
      <c r="F17" s="248"/>
      <c r="G17" s="242"/>
      <c r="H17" s="235">
        <v>1.01</v>
      </c>
    </row>
    <row r="18" spans="1:8" ht="35.1" customHeight="1" x14ac:dyDescent="0.25">
      <c r="A18" s="283"/>
      <c r="B18" s="50" t="s">
        <v>1017</v>
      </c>
      <c r="C18" s="231">
        <v>1</v>
      </c>
      <c r="D18" s="232">
        <v>1.1000000000000001</v>
      </c>
      <c r="E18" s="232">
        <v>0.1</v>
      </c>
      <c r="F18" s="248"/>
      <c r="G18" s="242"/>
      <c r="H18" s="235">
        <v>1.1000000000000001</v>
      </c>
    </row>
    <row r="19" spans="1:8" ht="35.1" customHeight="1" x14ac:dyDescent="0.25">
      <c r="A19" s="283" t="s">
        <v>1073</v>
      </c>
      <c r="B19" s="46" t="s">
        <v>1084</v>
      </c>
      <c r="C19" s="231">
        <v>1</v>
      </c>
      <c r="D19" s="232">
        <v>1</v>
      </c>
      <c r="E19" s="232">
        <v>0</v>
      </c>
      <c r="F19" s="248"/>
      <c r="G19" s="242"/>
      <c r="H19" s="110">
        <v>1</v>
      </c>
    </row>
    <row r="20" spans="1:8" ht="35.1" customHeight="1" x14ac:dyDescent="0.25">
      <c r="A20" s="283"/>
      <c r="B20" s="46" t="s">
        <v>1091</v>
      </c>
      <c r="C20" s="231">
        <v>1</v>
      </c>
      <c r="D20" s="232">
        <v>1</v>
      </c>
      <c r="E20" s="232">
        <v>0</v>
      </c>
      <c r="F20" s="248"/>
      <c r="G20" s="242"/>
      <c r="H20" s="110">
        <v>1</v>
      </c>
    </row>
    <row r="21" spans="1:8" ht="35.1" customHeight="1" x14ac:dyDescent="0.25">
      <c r="A21" s="50" t="s">
        <v>1110</v>
      </c>
      <c r="B21" s="46" t="s">
        <v>1116</v>
      </c>
      <c r="C21" s="231">
        <v>0.95</v>
      </c>
      <c r="D21" s="181">
        <v>95</v>
      </c>
      <c r="E21" s="232">
        <v>0</v>
      </c>
      <c r="F21" s="248"/>
      <c r="G21" s="242"/>
      <c r="H21" s="110">
        <v>0.95</v>
      </c>
    </row>
    <row r="22" spans="1:8" ht="35.1" customHeight="1" x14ac:dyDescent="0.25">
      <c r="A22" s="46" t="s">
        <v>1120</v>
      </c>
      <c r="B22" s="50" t="s">
        <v>1462</v>
      </c>
      <c r="C22" s="231">
        <v>0.75</v>
      </c>
      <c r="D22" s="181">
        <v>75</v>
      </c>
      <c r="E22" s="232">
        <v>0</v>
      </c>
      <c r="F22" s="248"/>
      <c r="G22" s="242"/>
      <c r="H22" s="110">
        <v>0.75</v>
      </c>
    </row>
    <row r="23" spans="1:8" ht="48.75" customHeight="1" x14ac:dyDescent="0.25">
      <c r="A23" s="46" t="s">
        <v>1157</v>
      </c>
      <c r="B23" s="50" t="s">
        <v>1158</v>
      </c>
      <c r="C23" s="231">
        <v>1</v>
      </c>
      <c r="D23" s="232">
        <v>1</v>
      </c>
      <c r="E23" s="232">
        <v>0</v>
      </c>
      <c r="F23" s="248"/>
      <c r="G23" s="242"/>
      <c r="H23" s="110">
        <v>1</v>
      </c>
    </row>
    <row r="24" spans="1:8" ht="48" customHeight="1" x14ac:dyDescent="0.25">
      <c r="A24" s="46" t="s">
        <v>1157</v>
      </c>
      <c r="B24" s="50" t="s">
        <v>1162</v>
      </c>
      <c r="C24" s="231">
        <v>1</v>
      </c>
      <c r="D24" s="232">
        <v>1</v>
      </c>
      <c r="E24" s="232">
        <v>0</v>
      </c>
      <c r="F24" s="248"/>
      <c r="G24" s="242"/>
      <c r="H24" s="110">
        <v>1</v>
      </c>
    </row>
    <row r="25" spans="1:8" ht="72" customHeight="1" x14ac:dyDescent="0.25">
      <c r="A25" s="283" t="s">
        <v>1166</v>
      </c>
      <c r="B25" s="46" t="s">
        <v>1167</v>
      </c>
      <c r="C25" s="231">
        <v>1</v>
      </c>
      <c r="D25" s="232">
        <v>1</v>
      </c>
      <c r="E25" s="232">
        <v>0</v>
      </c>
      <c r="F25" s="248"/>
      <c r="G25" s="242"/>
      <c r="H25" s="110">
        <v>1</v>
      </c>
    </row>
    <row r="26" spans="1:8" ht="35.1" customHeight="1" x14ac:dyDescent="0.25">
      <c r="A26" s="283"/>
      <c r="B26" s="50" t="s">
        <v>1176</v>
      </c>
      <c r="C26" s="231">
        <v>1</v>
      </c>
      <c r="D26" s="232">
        <v>1</v>
      </c>
      <c r="E26" s="232">
        <v>0</v>
      </c>
      <c r="F26" s="248"/>
      <c r="G26" s="242"/>
      <c r="H26" s="110">
        <v>1</v>
      </c>
    </row>
    <row r="27" spans="1:8" ht="46.5" customHeight="1" x14ac:dyDescent="0.25">
      <c r="A27" s="46" t="s">
        <v>1238</v>
      </c>
      <c r="B27" s="46" t="s">
        <v>1432</v>
      </c>
      <c r="C27" s="231">
        <v>1</v>
      </c>
      <c r="D27" s="232">
        <v>1</v>
      </c>
      <c r="E27" s="232">
        <v>0</v>
      </c>
      <c r="F27" s="248"/>
      <c r="G27" s="242"/>
      <c r="H27" s="110">
        <v>1</v>
      </c>
    </row>
    <row r="28" spans="1:8" ht="48" customHeight="1" x14ac:dyDescent="0.25">
      <c r="A28" s="46" t="s">
        <v>1238</v>
      </c>
      <c r="B28" s="46" t="s">
        <v>1432</v>
      </c>
      <c r="C28" s="231">
        <v>0.4</v>
      </c>
      <c r="D28" s="231">
        <v>0.4</v>
      </c>
      <c r="E28" s="232">
        <v>0</v>
      </c>
      <c r="F28" s="248"/>
      <c r="G28" s="242"/>
      <c r="H28" s="110">
        <v>0.4</v>
      </c>
    </row>
    <row r="29" spans="1:8" ht="35.1" customHeight="1" x14ac:dyDescent="0.25">
      <c r="A29" s="283" t="s">
        <v>1245</v>
      </c>
      <c r="B29" s="46" t="s">
        <v>1264</v>
      </c>
      <c r="C29" s="231">
        <v>1</v>
      </c>
      <c r="D29" s="232">
        <v>1</v>
      </c>
      <c r="E29" s="232">
        <v>0</v>
      </c>
      <c r="F29" s="248"/>
      <c r="G29" s="242"/>
      <c r="H29" s="110">
        <v>1</v>
      </c>
    </row>
    <row r="30" spans="1:8" ht="35.1" customHeight="1" x14ac:dyDescent="0.25">
      <c r="A30" s="283"/>
      <c r="B30" s="46" t="s">
        <v>1278</v>
      </c>
      <c r="C30" s="231">
        <v>0.8</v>
      </c>
      <c r="D30" s="231">
        <v>0.8</v>
      </c>
      <c r="E30" s="232">
        <v>0</v>
      </c>
      <c r="F30" s="248"/>
      <c r="G30" s="242"/>
      <c r="H30" s="110">
        <v>0.8</v>
      </c>
    </row>
    <row r="32" spans="1:8" ht="35.1" customHeight="1" x14ac:dyDescent="0.25">
      <c r="A32" s="229" t="s">
        <v>0</v>
      </c>
      <c r="B32" s="229" t="s">
        <v>1</v>
      </c>
      <c r="C32" s="230" t="s">
        <v>1615</v>
      </c>
      <c r="D32" s="230" t="s">
        <v>1616</v>
      </c>
      <c r="E32" s="230" t="s">
        <v>1622</v>
      </c>
      <c r="F32" s="229" t="s">
        <v>1641</v>
      </c>
      <c r="G32" s="239"/>
    </row>
    <row r="33" spans="1:9" ht="35.1" customHeight="1" x14ac:dyDescent="0.25">
      <c r="A33" s="221" t="s">
        <v>973</v>
      </c>
      <c r="B33" s="221" t="s">
        <v>974</v>
      </c>
      <c r="C33" s="231">
        <v>0.9</v>
      </c>
      <c r="D33" s="233">
        <v>0.47</v>
      </c>
      <c r="E33" s="232">
        <f>C33-D33</f>
        <v>0.43000000000000005</v>
      </c>
      <c r="F33" s="242" t="s">
        <v>1642</v>
      </c>
      <c r="G33" s="241" t="s">
        <v>1625</v>
      </c>
      <c r="H33">
        <v>1</v>
      </c>
      <c r="I33" s="276" t="s">
        <v>1637</v>
      </c>
    </row>
    <row r="34" spans="1:9" ht="37.5" customHeight="1" x14ac:dyDescent="0.25">
      <c r="A34" s="221" t="s">
        <v>995</v>
      </c>
      <c r="B34" s="221" t="s">
        <v>1009</v>
      </c>
      <c r="C34" s="231">
        <v>1</v>
      </c>
      <c r="D34" s="233">
        <v>0.42</v>
      </c>
      <c r="E34" s="232">
        <f t="shared" ref="E34:E43" si="0">C34-D34</f>
        <v>0.58000000000000007</v>
      </c>
      <c r="F34" s="242" t="s">
        <v>1647</v>
      </c>
      <c r="G34" s="241" t="s">
        <v>1626</v>
      </c>
      <c r="H34">
        <v>1</v>
      </c>
      <c r="I34" s="277"/>
    </row>
    <row r="35" spans="1:9" ht="51.75" customHeight="1" x14ac:dyDescent="0.25">
      <c r="A35" s="221" t="s">
        <v>1022</v>
      </c>
      <c r="B35" s="221" t="s">
        <v>1023</v>
      </c>
      <c r="C35" s="231">
        <v>1</v>
      </c>
      <c r="D35" s="232">
        <v>0.34</v>
      </c>
      <c r="E35" s="232">
        <f t="shared" si="0"/>
        <v>0.65999999999999992</v>
      </c>
      <c r="F35" s="242" t="s">
        <v>1643</v>
      </c>
      <c r="G35" s="241" t="s">
        <v>1627</v>
      </c>
      <c r="H35">
        <v>1</v>
      </c>
      <c r="I35" s="277"/>
    </row>
    <row r="36" spans="1:9" ht="66" customHeight="1" x14ac:dyDescent="0.25">
      <c r="A36" s="221" t="s">
        <v>1027</v>
      </c>
      <c r="B36" s="222" t="s">
        <v>1034</v>
      </c>
      <c r="C36" s="231">
        <v>1</v>
      </c>
      <c r="D36" s="233">
        <v>0.2</v>
      </c>
      <c r="E36" s="232">
        <f t="shared" si="0"/>
        <v>0.8</v>
      </c>
      <c r="F36" s="242" t="s">
        <v>1649</v>
      </c>
      <c r="G36" s="241" t="s">
        <v>1628</v>
      </c>
      <c r="H36">
        <v>1</v>
      </c>
      <c r="I36" s="277"/>
    </row>
    <row r="37" spans="1:9" ht="44.25" customHeight="1" x14ac:dyDescent="0.25">
      <c r="A37" s="221" t="s">
        <v>1073</v>
      </c>
      <c r="B37" s="221" t="s">
        <v>1074</v>
      </c>
      <c r="C37" s="231">
        <v>0.8</v>
      </c>
      <c r="D37" s="233">
        <v>0.35</v>
      </c>
      <c r="E37" s="232">
        <f t="shared" si="0"/>
        <v>0.45000000000000007</v>
      </c>
      <c r="F37" s="242" t="s">
        <v>1650</v>
      </c>
      <c r="G37" s="241" t="s">
        <v>1629</v>
      </c>
      <c r="H37">
        <v>1</v>
      </c>
      <c r="I37" s="277"/>
    </row>
    <row r="38" spans="1:9" ht="35.1" customHeight="1" x14ac:dyDescent="0.25">
      <c r="A38" s="222" t="s">
        <v>1110</v>
      </c>
      <c r="B38" s="221" t="s">
        <v>1111</v>
      </c>
      <c r="C38" s="231">
        <v>0.85</v>
      </c>
      <c r="D38" s="233">
        <v>0</v>
      </c>
      <c r="E38" s="232">
        <f>C38-D38</f>
        <v>0.85</v>
      </c>
      <c r="F38" s="242" t="s">
        <v>1644</v>
      </c>
      <c r="G38" s="241" t="s">
        <v>1630</v>
      </c>
      <c r="H38">
        <v>1</v>
      </c>
      <c r="I38" s="277"/>
    </row>
    <row r="39" spans="1:9" ht="35.1" customHeight="1" x14ac:dyDescent="0.25">
      <c r="A39" s="221" t="s">
        <v>1120</v>
      </c>
      <c r="B39" s="221" t="s">
        <v>1128</v>
      </c>
      <c r="C39" s="231">
        <v>1</v>
      </c>
      <c r="D39" s="232">
        <v>0.33</v>
      </c>
      <c r="E39" s="232">
        <f t="shared" si="0"/>
        <v>0.66999999999999993</v>
      </c>
      <c r="F39" s="242" t="s">
        <v>1645</v>
      </c>
      <c r="G39" s="241" t="s">
        <v>1631</v>
      </c>
      <c r="H39">
        <v>1</v>
      </c>
      <c r="I39" s="277"/>
    </row>
    <row r="40" spans="1:9" ht="35.1" customHeight="1" x14ac:dyDescent="0.25">
      <c r="A40" s="222" t="s">
        <v>1189</v>
      </c>
      <c r="B40" s="221" t="s">
        <v>1198</v>
      </c>
      <c r="C40" s="231">
        <v>0.7</v>
      </c>
      <c r="D40" s="232">
        <v>0.26</v>
      </c>
      <c r="E40" s="232">
        <f>C40-D38</f>
        <v>0.7</v>
      </c>
      <c r="F40" s="242" t="s">
        <v>1646</v>
      </c>
      <c r="G40" s="241" t="s">
        <v>1632</v>
      </c>
      <c r="H40">
        <v>1</v>
      </c>
      <c r="I40" s="277"/>
    </row>
    <row r="41" spans="1:9" ht="35.1" customHeight="1" x14ac:dyDescent="0.25">
      <c r="A41" s="282" t="s">
        <v>1205</v>
      </c>
      <c r="B41" s="221" t="s">
        <v>1206</v>
      </c>
      <c r="C41" s="231">
        <v>0.75</v>
      </c>
      <c r="D41" s="233">
        <v>0.25</v>
      </c>
      <c r="E41" s="232">
        <f t="shared" si="0"/>
        <v>0.5</v>
      </c>
      <c r="F41" s="242" t="s">
        <v>1646</v>
      </c>
      <c r="G41" s="241" t="s">
        <v>1633</v>
      </c>
      <c r="H41">
        <v>1</v>
      </c>
      <c r="I41" s="277"/>
    </row>
    <row r="42" spans="1:9" ht="35.1" customHeight="1" x14ac:dyDescent="0.25">
      <c r="A42" s="282"/>
      <c r="B42" s="221" t="s">
        <v>1210</v>
      </c>
      <c r="C42" s="231">
        <v>0.75</v>
      </c>
      <c r="D42" s="233">
        <v>0.25</v>
      </c>
      <c r="E42" s="232">
        <f t="shared" si="0"/>
        <v>0.5</v>
      </c>
      <c r="F42" s="242" t="s">
        <v>1646</v>
      </c>
      <c r="G42" s="241" t="s">
        <v>1634</v>
      </c>
      <c r="H42">
        <v>1</v>
      </c>
    </row>
    <row r="43" spans="1:9" ht="51" customHeight="1" x14ac:dyDescent="0.25">
      <c r="A43" s="221" t="s">
        <v>1245</v>
      </c>
      <c r="B43" s="221" t="s">
        <v>1260</v>
      </c>
      <c r="C43" s="231">
        <v>0.85</v>
      </c>
      <c r="D43" s="233">
        <v>0.2</v>
      </c>
      <c r="E43" s="232">
        <f t="shared" si="0"/>
        <v>0.64999999999999991</v>
      </c>
      <c r="F43" s="242" t="s">
        <v>1648</v>
      </c>
      <c r="G43" s="241" t="s">
        <v>1636</v>
      </c>
      <c r="H43">
        <v>1</v>
      </c>
    </row>
    <row r="47" spans="1:9" ht="35.1" customHeight="1" x14ac:dyDescent="0.25">
      <c r="A47" s="221" t="s">
        <v>1224</v>
      </c>
      <c r="B47" s="221" t="s">
        <v>1225</v>
      </c>
      <c r="C47" s="231">
        <v>0.75</v>
      </c>
      <c r="D47" s="233">
        <v>0.57999999999999996</v>
      </c>
      <c r="E47" s="232">
        <f>C47-D47</f>
        <v>0.17000000000000004</v>
      </c>
      <c r="F47" s="247"/>
      <c r="G47" s="241" t="s">
        <v>1635</v>
      </c>
    </row>
    <row r="60" spans="1:9" ht="35.1" customHeight="1" x14ac:dyDescent="0.25">
      <c r="A60" s="186">
        <v>58</v>
      </c>
      <c r="B60" s="193">
        <v>60</v>
      </c>
      <c r="C60" s="237">
        <v>0.96666666666666667</v>
      </c>
      <c r="I60">
        <v>1</v>
      </c>
    </row>
    <row r="61" spans="1:9" ht="35.1" customHeight="1" x14ac:dyDescent="0.25">
      <c r="A61" s="186">
        <v>85</v>
      </c>
      <c r="B61" s="193">
        <v>89</v>
      </c>
      <c r="C61" s="237">
        <v>0.9550561797752809</v>
      </c>
      <c r="I61">
        <v>2</v>
      </c>
    </row>
    <row r="62" spans="1:9" ht="35.1" customHeight="1" x14ac:dyDescent="0.25">
      <c r="A62" s="197">
        <v>35</v>
      </c>
      <c r="B62" s="193">
        <v>80</v>
      </c>
      <c r="C62" s="237">
        <v>0.4375</v>
      </c>
      <c r="I62">
        <v>3</v>
      </c>
    </row>
    <row r="63" spans="1:9" ht="35.1" customHeight="1" x14ac:dyDescent="0.25">
      <c r="A63" s="244">
        <v>95</v>
      </c>
      <c r="B63" s="244">
        <v>50</v>
      </c>
      <c r="C63" s="245">
        <v>0.95</v>
      </c>
      <c r="G63" s="243" t="s">
        <v>1639</v>
      </c>
      <c r="I63">
        <v>4</v>
      </c>
    </row>
    <row r="64" spans="1:9" ht="35.1" customHeight="1" x14ac:dyDescent="0.25">
      <c r="A64" s="197">
        <v>66</v>
      </c>
      <c r="B64" s="193">
        <v>70</v>
      </c>
      <c r="C64" s="237">
        <v>0.94285714285714284</v>
      </c>
      <c r="I64">
        <v>5</v>
      </c>
    </row>
    <row r="65" spans="1:9" ht="35.1" customHeight="1" x14ac:dyDescent="0.25">
      <c r="A65" s="186">
        <v>70</v>
      </c>
      <c r="B65" s="193">
        <v>95</v>
      </c>
      <c r="C65" s="237">
        <v>0.73684210526315785</v>
      </c>
      <c r="I65">
        <v>6</v>
      </c>
    </row>
    <row r="66" spans="1:9" ht="35.1" customHeight="1" x14ac:dyDescent="0.25">
      <c r="A66" s="186">
        <v>97</v>
      </c>
      <c r="B66" s="193">
        <v>100</v>
      </c>
      <c r="C66" s="237">
        <v>0.97</v>
      </c>
      <c r="I66">
        <v>7</v>
      </c>
    </row>
    <row r="67" spans="1:9" ht="35.1" customHeight="1" x14ac:dyDescent="0.25">
      <c r="A67" s="186">
        <v>60</v>
      </c>
      <c r="B67" s="193">
        <v>80</v>
      </c>
      <c r="C67" s="237">
        <v>0.75</v>
      </c>
      <c r="I67">
        <v>8</v>
      </c>
    </row>
    <row r="68" spans="1:9" ht="35.1" customHeight="1" x14ac:dyDescent="0.25">
      <c r="A68" s="186">
        <v>74</v>
      </c>
      <c r="B68" s="193">
        <v>100</v>
      </c>
      <c r="C68" s="237">
        <v>0.74</v>
      </c>
      <c r="I68">
        <v>9</v>
      </c>
    </row>
    <row r="69" spans="1:9" ht="35.1" customHeight="1" x14ac:dyDescent="0.25">
      <c r="A69" s="186">
        <v>70</v>
      </c>
      <c r="B69" s="193">
        <v>80</v>
      </c>
      <c r="C69" s="237">
        <v>0.875</v>
      </c>
      <c r="I69">
        <v>10</v>
      </c>
    </row>
    <row r="70" spans="1:9" ht="35.1" customHeight="1" x14ac:dyDescent="0.25">
      <c r="A70" s="186">
        <v>83</v>
      </c>
      <c r="B70" s="193">
        <v>90</v>
      </c>
      <c r="C70" s="237">
        <v>0.92222222222222228</v>
      </c>
      <c r="I70">
        <v>11</v>
      </c>
    </row>
    <row r="71" spans="1:9" ht="35.1" customHeight="1" x14ac:dyDescent="0.25">
      <c r="A71" s="186">
        <v>60</v>
      </c>
      <c r="B71" s="193">
        <v>80</v>
      </c>
      <c r="C71" s="237">
        <v>0.75</v>
      </c>
      <c r="I71">
        <v>12</v>
      </c>
    </row>
    <row r="72" spans="1:9" ht="35.1" customHeight="1" x14ac:dyDescent="0.25">
      <c r="A72" s="186">
        <v>70</v>
      </c>
      <c r="B72" s="193">
        <v>100</v>
      </c>
      <c r="C72" s="237">
        <v>0.7</v>
      </c>
      <c r="I72">
        <v>13</v>
      </c>
    </row>
    <row r="73" spans="1:9" ht="35.1" customHeight="1" x14ac:dyDescent="0.25">
      <c r="A73" s="197">
        <v>42.66</v>
      </c>
      <c r="B73" s="193">
        <v>50</v>
      </c>
      <c r="C73" s="237">
        <v>0.85319999999999996</v>
      </c>
      <c r="I73">
        <v>14</v>
      </c>
    </row>
    <row r="74" spans="1:9" ht="35.1" customHeight="1" x14ac:dyDescent="0.25">
      <c r="A74" s="186">
        <v>32</v>
      </c>
      <c r="B74" s="193">
        <v>60</v>
      </c>
      <c r="C74" s="237">
        <v>0.53333333333333333</v>
      </c>
      <c r="I74">
        <v>15</v>
      </c>
    </row>
    <row r="75" spans="1:9" ht="35.1" customHeight="1" x14ac:dyDescent="0.25">
      <c r="A75" s="186">
        <v>60</v>
      </c>
      <c r="B75" s="193">
        <v>80</v>
      </c>
      <c r="C75" s="237">
        <v>0.75</v>
      </c>
      <c r="I75">
        <v>16</v>
      </c>
    </row>
    <row r="76" spans="1:9" ht="35.1" customHeight="1" x14ac:dyDescent="0.25">
      <c r="A76" s="197">
        <v>87</v>
      </c>
      <c r="B76" s="193">
        <v>66</v>
      </c>
      <c r="C76" s="237">
        <v>0.94666666666666666</v>
      </c>
      <c r="G76" s="243" t="s">
        <v>1638</v>
      </c>
      <c r="I76">
        <v>17</v>
      </c>
    </row>
    <row r="77" spans="1:9" ht="35.1" customHeight="1" x14ac:dyDescent="0.25">
      <c r="A77" s="186">
        <v>50</v>
      </c>
      <c r="B77" s="193">
        <v>100</v>
      </c>
      <c r="C77" s="237">
        <v>0.5</v>
      </c>
      <c r="I77">
        <v>18</v>
      </c>
    </row>
    <row r="78" spans="1:9" ht="35.1" customHeight="1" x14ac:dyDescent="0.25">
      <c r="A78" s="197">
        <v>85</v>
      </c>
      <c r="B78" s="193">
        <v>100</v>
      </c>
      <c r="C78" s="237">
        <v>0.85</v>
      </c>
      <c r="I78">
        <v>19</v>
      </c>
    </row>
    <row r="79" spans="1:9" ht="35.1" customHeight="1" x14ac:dyDescent="0.25">
      <c r="A79" s="186">
        <v>71</v>
      </c>
      <c r="B79" s="193">
        <v>75</v>
      </c>
      <c r="C79" s="237">
        <v>0.94666666666666666</v>
      </c>
      <c r="I79">
        <v>20</v>
      </c>
    </row>
    <row r="80" spans="1:9" ht="35.1" customHeight="1" x14ac:dyDescent="0.25">
      <c r="A80" s="197">
        <v>70</v>
      </c>
      <c r="B80" s="193">
        <v>75</v>
      </c>
      <c r="C80" s="237">
        <v>0.93333333333333335</v>
      </c>
      <c r="I80">
        <v>21</v>
      </c>
    </row>
    <row r="81" spans="1:9" ht="35.1" customHeight="1" x14ac:dyDescent="0.25">
      <c r="A81" s="197">
        <v>70</v>
      </c>
      <c r="B81" s="193">
        <v>75</v>
      </c>
      <c r="C81" s="237">
        <v>0.93333333333333335</v>
      </c>
      <c r="I81">
        <v>22</v>
      </c>
    </row>
    <row r="82" spans="1:9" ht="35.1" customHeight="1" x14ac:dyDescent="0.25">
      <c r="A82" s="186">
        <v>91</v>
      </c>
      <c r="B82" s="193">
        <v>92</v>
      </c>
      <c r="C82" s="237">
        <v>0.98913043478260865</v>
      </c>
      <c r="I82">
        <v>23</v>
      </c>
    </row>
    <row r="83" spans="1:9" ht="35.1" customHeight="1" x14ac:dyDescent="0.25">
      <c r="A83" s="197">
        <v>86</v>
      </c>
      <c r="B83" s="193">
        <v>90</v>
      </c>
      <c r="C83" s="237">
        <v>0.9555555555555556</v>
      </c>
      <c r="I83">
        <v>24</v>
      </c>
    </row>
    <row r="84" spans="1:9" ht="35.1" customHeight="1" x14ac:dyDescent="0.25">
      <c r="A84" s="186">
        <v>66</v>
      </c>
      <c r="B84" s="193">
        <v>75</v>
      </c>
      <c r="C84" s="237">
        <v>0.88</v>
      </c>
      <c r="I84">
        <v>25</v>
      </c>
    </row>
    <row r="85" spans="1:9" ht="35.1" customHeight="1" x14ac:dyDescent="0.25">
      <c r="A85" s="186">
        <v>47</v>
      </c>
      <c r="B85" s="193">
        <v>60</v>
      </c>
      <c r="C85" s="237">
        <v>0.78333333333333333</v>
      </c>
      <c r="I85">
        <v>26</v>
      </c>
    </row>
    <row r="86" spans="1:9" ht="35.1" customHeight="1" x14ac:dyDescent="0.25">
      <c r="A86" s="197">
        <v>93.5</v>
      </c>
      <c r="B86" s="193">
        <v>95</v>
      </c>
      <c r="C86" s="237">
        <v>0.98421052631578942</v>
      </c>
      <c r="I86">
        <v>27</v>
      </c>
    </row>
    <row r="87" spans="1:9" ht="35.1" customHeight="1" x14ac:dyDescent="0.25">
      <c r="A87" s="186">
        <v>32.5</v>
      </c>
      <c r="B87" s="193">
        <v>50</v>
      </c>
      <c r="C87" s="237">
        <v>0.65</v>
      </c>
      <c r="I87">
        <v>28</v>
      </c>
    </row>
    <row r="88" spans="1:9" ht="35.1" customHeight="1" x14ac:dyDescent="0.25">
      <c r="A88" s="186">
        <v>58</v>
      </c>
      <c r="B88" s="193">
        <v>75</v>
      </c>
      <c r="C88" s="237">
        <v>0.77333333333333332</v>
      </c>
      <c r="I88">
        <v>29</v>
      </c>
    </row>
    <row r="89" spans="1:9" ht="35.1" customHeight="1" x14ac:dyDescent="0.25">
      <c r="A89" s="186">
        <v>56</v>
      </c>
      <c r="B89" s="193">
        <v>75</v>
      </c>
      <c r="C89" s="237">
        <v>0.7466666666666667</v>
      </c>
      <c r="I89">
        <v>30</v>
      </c>
    </row>
    <row r="90" spans="1:9" ht="35.1" customHeight="1" x14ac:dyDescent="0.25">
      <c r="A90" s="186">
        <v>56</v>
      </c>
      <c r="B90" s="193">
        <v>75</v>
      </c>
      <c r="C90" s="237">
        <v>0.7466666666666667</v>
      </c>
      <c r="I90">
        <v>31</v>
      </c>
    </row>
    <row r="91" spans="1:9" ht="35.1" customHeight="1" x14ac:dyDescent="0.25">
      <c r="A91" s="186">
        <v>56</v>
      </c>
      <c r="B91" s="193">
        <v>75</v>
      </c>
      <c r="C91" s="237">
        <v>0.7466666666666667</v>
      </c>
      <c r="I91">
        <v>32</v>
      </c>
    </row>
    <row r="92" spans="1:9" ht="35.1" customHeight="1" x14ac:dyDescent="0.25">
      <c r="C92" s="171">
        <f>AVERAGE(C60:C91)</f>
        <v>0.8186950260449507</v>
      </c>
    </row>
  </sheetData>
  <mergeCells count="9">
    <mergeCell ref="I33:I41"/>
    <mergeCell ref="A6:A7"/>
    <mergeCell ref="A11:A12"/>
    <mergeCell ref="A13:A14"/>
    <mergeCell ref="A41:A42"/>
    <mergeCell ref="A29:A30"/>
    <mergeCell ref="A25:A26"/>
    <mergeCell ref="A19:A20"/>
    <mergeCell ref="A17:A18"/>
  </mergeCells>
  <conditionalFormatting sqref="H5">
    <cfRule type="dataBar" priority="78">
      <dataBar>
        <cfvo type="min"/>
        <cfvo type="max"/>
        <color rgb="FF638EC6"/>
      </dataBar>
      <extLst>
        <ext xmlns:x14="http://schemas.microsoft.com/office/spreadsheetml/2009/9/main" uri="{B025F937-C7B1-47D3-B67F-A62EFF666E3E}">
          <x14:id>{E599F32F-7C9B-401D-8E2B-A65B881EAACF}</x14:id>
        </ext>
      </extLst>
    </cfRule>
  </conditionalFormatting>
  <conditionalFormatting sqref="I5:J5">
    <cfRule type="dataBar" priority="75">
      <dataBar>
        <cfvo type="min"/>
        <cfvo type="max"/>
        <color rgb="FF638EC6"/>
      </dataBar>
      <extLst>
        <ext xmlns:x14="http://schemas.microsoft.com/office/spreadsheetml/2009/9/main" uri="{B025F937-C7B1-47D3-B67F-A62EFF666E3E}">
          <x14:id>{5A227A7C-048E-49DA-9568-6D6FCDA52775}</x14:id>
        </ext>
      </extLst>
    </cfRule>
  </conditionalFormatting>
  <conditionalFormatting sqref="D5:G5 D3:G3">
    <cfRule type="dataBar" priority="80">
      <dataBar>
        <cfvo type="min"/>
        <cfvo type="max"/>
        <color rgb="FF638EC6"/>
      </dataBar>
      <extLst>
        <ext xmlns:x14="http://schemas.microsoft.com/office/spreadsheetml/2009/9/main" uri="{B025F937-C7B1-47D3-B67F-A62EFF666E3E}">
          <x14:id>{DD972583-4641-43A4-B58D-829266B48FE6}</x14:id>
        </ext>
      </extLst>
    </cfRule>
  </conditionalFormatting>
  <conditionalFormatting sqref="H8:H14 H17:H18">
    <cfRule type="dataBar" priority="74">
      <dataBar>
        <cfvo type="min"/>
        <cfvo type="max"/>
        <color rgb="FF638EC6"/>
      </dataBar>
      <extLst>
        <ext xmlns:x14="http://schemas.microsoft.com/office/spreadsheetml/2009/9/main" uri="{B025F937-C7B1-47D3-B67F-A62EFF666E3E}">
          <x14:id>{6272C933-75C8-404B-9E80-CC3EBC6EE113}</x14:id>
        </ext>
      </extLst>
    </cfRule>
  </conditionalFormatting>
  <conditionalFormatting sqref="H3">
    <cfRule type="dataBar" priority="73">
      <dataBar>
        <cfvo type="min"/>
        <cfvo type="max"/>
        <color rgb="FF638EC6"/>
      </dataBar>
      <extLst>
        <ext xmlns:x14="http://schemas.microsoft.com/office/spreadsheetml/2009/9/main" uri="{B025F937-C7B1-47D3-B67F-A62EFF666E3E}">
          <x14:id>{2B6C6F50-EF29-4C98-B20C-4AFA3D91511C}</x14:id>
        </ext>
      </extLst>
    </cfRule>
  </conditionalFormatting>
  <conditionalFormatting sqref="D3:H3">
    <cfRule type="dataBar" priority="71">
      <dataBar>
        <cfvo type="min"/>
        <cfvo type="max"/>
        <color rgb="FF638EC6"/>
      </dataBar>
      <extLst>
        <ext xmlns:x14="http://schemas.microsoft.com/office/spreadsheetml/2009/9/main" uri="{B025F937-C7B1-47D3-B67F-A62EFF666E3E}">
          <x14:id>{B113622B-4BA7-486C-B1A4-33EF7F77EA87}</x14:id>
        </ext>
      </extLst>
    </cfRule>
  </conditionalFormatting>
  <conditionalFormatting sqref="D4:G4">
    <cfRule type="dataBar" priority="70">
      <dataBar>
        <cfvo type="min"/>
        <cfvo type="max"/>
        <color rgb="FF638EC6"/>
      </dataBar>
      <extLst>
        <ext xmlns:x14="http://schemas.microsoft.com/office/spreadsheetml/2009/9/main" uri="{B025F937-C7B1-47D3-B67F-A62EFF666E3E}">
          <x14:id>{B6CAAAA8-51AA-4EF5-AF8F-A97C20D288BD}</x14:id>
        </ext>
      </extLst>
    </cfRule>
  </conditionalFormatting>
  <conditionalFormatting sqref="H4">
    <cfRule type="dataBar" priority="69">
      <dataBar>
        <cfvo type="min"/>
        <cfvo type="max"/>
        <color rgb="FF638EC6"/>
      </dataBar>
      <extLst>
        <ext xmlns:x14="http://schemas.microsoft.com/office/spreadsheetml/2009/9/main" uri="{B025F937-C7B1-47D3-B67F-A62EFF666E3E}">
          <x14:id>{998FFB3E-1C70-49D1-AF06-DDED63E28A35}</x14:id>
        </ext>
      </extLst>
    </cfRule>
  </conditionalFormatting>
  <conditionalFormatting sqref="D4:H4">
    <cfRule type="dataBar" priority="68">
      <dataBar>
        <cfvo type="min"/>
        <cfvo type="max"/>
        <color rgb="FF638EC6"/>
      </dataBar>
      <extLst>
        <ext xmlns:x14="http://schemas.microsoft.com/office/spreadsheetml/2009/9/main" uri="{B025F937-C7B1-47D3-B67F-A62EFF666E3E}">
          <x14:id>{EE5802CF-C07E-421C-B914-EFD394C6F50C}</x14:id>
        </ext>
      </extLst>
    </cfRule>
  </conditionalFormatting>
  <conditionalFormatting sqref="D6:G14 D17">
    <cfRule type="dataBar" priority="67">
      <dataBar>
        <cfvo type="min"/>
        <cfvo type="max"/>
        <color rgb="FF638EC6"/>
      </dataBar>
      <extLst>
        <ext xmlns:x14="http://schemas.microsoft.com/office/spreadsheetml/2009/9/main" uri="{B025F937-C7B1-47D3-B67F-A62EFF666E3E}">
          <x14:id>{3CF817D2-FAE9-4AC9-9386-0CA1FB9119A5}</x14:id>
        </ext>
      </extLst>
    </cfRule>
  </conditionalFormatting>
  <conditionalFormatting sqref="H6">
    <cfRule type="dataBar" priority="66">
      <dataBar>
        <cfvo type="min"/>
        <cfvo type="max"/>
        <color rgb="FF638EC6"/>
      </dataBar>
      <extLst>
        <ext xmlns:x14="http://schemas.microsoft.com/office/spreadsheetml/2009/9/main" uri="{B025F937-C7B1-47D3-B67F-A62EFF666E3E}">
          <x14:id>{AFB93B25-07F5-4390-8041-F6A4479BD7AA}</x14:id>
        </ext>
      </extLst>
    </cfRule>
  </conditionalFormatting>
  <conditionalFormatting sqref="D6:H6 D7:G14 D17">
    <cfRule type="dataBar" priority="65">
      <dataBar>
        <cfvo type="min"/>
        <cfvo type="max"/>
        <color rgb="FF638EC6"/>
      </dataBar>
      <extLst>
        <ext xmlns:x14="http://schemas.microsoft.com/office/spreadsheetml/2009/9/main" uri="{B025F937-C7B1-47D3-B67F-A62EFF666E3E}">
          <x14:id>{7EA40D97-45ED-4B6D-B55F-C5DAF3BAF0C7}</x14:id>
        </ext>
      </extLst>
    </cfRule>
  </conditionalFormatting>
  <conditionalFormatting sqref="H7">
    <cfRule type="dataBar" priority="63">
      <dataBar>
        <cfvo type="min"/>
        <cfvo type="max"/>
        <color rgb="FF638EC6"/>
      </dataBar>
      <extLst>
        <ext xmlns:x14="http://schemas.microsoft.com/office/spreadsheetml/2009/9/main" uri="{B025F937-C7B1-47D3-B67F-A62EFF666E3E}">
          <x14:id>{D7B714FA-7F9D-40C1-901D-3E7D5BFCAB48}</x14:id>
        </ext>
      </extLst>
    </cfRule>
  </conditionalFormatting>
  <conditionalFormatting sqref="H7">
    <cfRule type="dataBar" priority="62">
      <dataBar>
        <cfvo type="min"/>
        <cfvo type="max"/>
        <color rgb="FF638EC6"/>
      </dataBar>
      <extLst>
        <ext xmlns:x14="http://schemas.microsoft.com/office/spreadsheetml/2009/9/main" uri="{B025F937-C7B1-47D3-B67F-A62EFF666E3E}">
          <x14:id>{C87C739E-A133-4983-B76A-10B3A3BCF89D}</x14:id>
        </ext>
      </extLst>
    </cfRule>
  </conditionalFormatting>
  <conditionalFormatting sqref="D19:G19">
    <cfRule type="dataBar" priority="61">
      <dataBar>
        <cfvo type="min"/>
        <cfvo type="max"/>
        <color rgb="FF638EC6"/>
      </dataBar>
      <extLst>
        <ext xmlns:x14="http://schemas.microsoft.com/office/spreadsheetml/2009/9/main" uri="{B025F937-C7B1-47D3-B67F-A62EFF666E3E}">
          <x14:id>{CD51C76E-5685-4CC7-85BF-087B805B184D}</x14:id>
        </ext>
      </extLst>
    </cfRule>
  </conditionalFormatting>
  <conditionalFormatting sqref="H19">
    <cfRule type="dataBar" priority="60">
      <dataBar>
        <cfvo type="min"/>
        <cfvo type="max"/>
        <color rgb="FF638EC6"/>
      </dataBar>
      <extLst>
        <ext xmlns:x14="http://schemas.microsoft.com/office/spreadsheetml/2009/9/main" uri="{B025F937-C7B1-47D3-B67F-A62EFF666E3E}">
          <x14:id>{150A6196-C5BD-4467-A910-2A4273512484}</x14:id>
        </ext>
      </extLst>
    </cfRule>
  </conditionalFormatting>
  <conditionalFormatting sqref="D19:H19">
    <cfRule type="dataBar" priority="58">
      <dataBar>
        <cfvo type="min"/>
        <cfvo type="max"/>
        <color rgb="FF63C384"/>
      </dataBar>
      <extLst>
        <ext xmlns:x14="http://schemas.microsoft.com/office/spreadsheetml/2009/9/main" uri="{B025F937-C7B1-47D3-B67F-A62EFF666E3E}">
          <x14:id>{360D58B9-30D5-4F29-9637-F8D52536AF46}</x14:id>
        </ext>
      </extLst>
    </cfRule>
  </conditionalFormatting>
  <conditionalFormatting sqref="D17:H17 H18">
    <cfRule type="dataBar" priority="57">
      <dataBar>
        <cfvo type="min"/>
        <cfvo type="max"/>
        <color rgb="FF63C384"/>
      </dataBar>
      <extLst>
        <ext xmlns:x14="http://schemas.microsoft.com/office/spreadsheetml/2009/9/main" uri="{B025F937-C7B1-47D3-B67F-A62EFF666E3E}">
          <x14:id>{6921E193-C174-479E-9380-00072F103676}</x14:id>
        </ext>
      </extLst>
    </cfRule>
  </conditionalFormatting>
  <conditionalFormatting sqref="D18:H18">
    <cfRule type="dataBar" priority="56">
      <dataBar>
        <cfvo type="min"/>
        <cfvo type="max"/>
        <color rgb="FF63C384"/>
      </dataBar>
      <extLst>
        <ext xmlns:x14="http://schemas.microsoft.com/office/spreadsheetml/2009/9/main" uri="{B025F937-C7B1-47D3-B67F-A62EFF666E3E}">
          <x14:id>{66AD4EB7-F0B4-49A5-A88F-44DE8B3685CE}</x14:id>
        </ext>
      </extLst>
    </cfRule>
  </conditionalFormatting>
  <conditionalFormatting sqref="D17:H17">
    <cfRule type="dataBar" priority="55">
      <dataBar>
        <cfvo type="min"/>
        <cfvo type="max"/>
        <color rgb="FF63C384"/>
      </dataBar>
      <extLst>
        <ext xmlns:x14="http://schemas.microsoft.com/office/spreadsheetml/2009/9/main" uri="{B025F937-C7B1-47D3-B67F-A62EFF666E3E}">
          <x14:id>{694B12A0-D0A9-4548-B7DB-FB2F1E92D100}</x14:id>
        </ext>
      </extLst>
    </cfRule>
  </conditionalFormatting>
  <conditionalFormatting sqref="D20:G20">
    <cfRule type="dataBar" priority="54">
      <dataBar>
        <cfvo type="min"/>
        <cfvo type="max"/>
        <color rgb="FF638EC6"/>
      </dataBar>
      <extLst>
        <ext xmlns:x14="http://schemas.microsoft.com/office/spreadsheetml/2009/9/main" uri="{B025F937-C7B1-47D3-B67F-A62EFF666E3E}">
          <x14:id>{3C58F523-63C3-40BB-B415-988EE51BCCD4}</x14:id>
        </ext>
      </extLst>
    </cfRule>
  </conditionalFormatting>
  <conditionalFormatting sqref="H20">
    <cfRule type="dataBar" priority="53">
      <dataBar>
        <cfvo type="min"/>
        <cfvo type="max"/>
        <color rgb="FF638EC6"/>
      </dataBar>
      <extLst>
        <ext xmlns:x14="http://schemas.microsoft.com/office/spreadsheetml/2009/9/main" uri="{B025F937-C7B1-47D3-B67F-A62EFF666E3E}">
          <x14:id>{FFABFF30-529A-43DB-A4E0-2B77D0E00733}</x14:id>
        </ext>
      </extLst>
    </cfRule>
  </conditionalFormatting>
  <conditionalFormatting sqref="D20:H20">
    <cfRule type="dataBar" priority="52">
      <dataBar>
        <cfvo type="min"/>
        <cfvo type="max"/>
        <color rgb="FF63C384"/>
      </dataBar>
      <extLst>
        <ext xmlns:x14="http://schemas.microsoft.com/office/spreadsheetml/2009/9/main" uri="{B025F937-C7B1-47D3-B67F-A62EFF666E3E}">
          <x14:id>{ADD78D98-06AB-4701-ADEF-160A1D5C95A7}</x14:id>
        </ext>
      </extLst>
    </cfRule>
  </conditionalFormatting>
  <conditionalFormatting sqref="D23:G23">
    <cfRule type="dataBar" priority="51">
      <dataBar>
        <cfvo type="min"/>
        <cfvo type="max"/>
        <color rgb="FF638EC6"/>
      </dataBar>
      <extLst>
        <ext xmlns:x14="http://schemas.microsoft.com/office/spreadsheetml/2009/9/main" uri="{B025F937-C7B1-47D3-B67F-A62EFF666E3E}">
          <x14:id>{93AC17CC-80D6-43CF-8560-604F3DA7FE0C}</x14:id>
        </ext>
      </extLst>
    </cfRule>
  </conditionalFormatting>
  <conditionalFormatting sqref="H23">
    <cfRule type="dataBar" priority="50">
      <dataBar>
        <cfvo type="min"/>
        <cfvo type="max"/>
        <color rgb="FF638EC6"/>
      </dataBar>
      <extLst>
        <ext xmlns:x14="http://schemas.microsoft.com/office/spreadsheetml/2009/9/main" uri="{B025F937-C7B1-47D3-B67F-A62EFF666E3E}">
          <x14:id>{5066C903-AC85-4801-B789-F5AB8240A783}</x14:id>
        </ext>
      </extLst>
    </cfRule>
  </conditionalFormatting>
  <conditionalFormatting sqref="D23:H23">
    <cfRule type="dataBar" priority="49">
      <dataBar>
        <cfvo type="min"/>
        <cfvo type="max"/>
        <color rgb="FF63C384"/>
      </dataBar>
      <extLst>
        <ext xmlns:x14="http://schemas.microsoft.com/office/spreadsheetml/2009/9/main" uri="{B025F937-C7B1-47D3-B67F-A62EFF666E3E}">
          <x14:id>{024CCE8C-EB2C-4315-AEEA-5C205931D890}</x14:id>
        </ext>
      </extLst>
    </cfRule>
  </conditionalFormatting>
  <conditionalFormatting sqref="D24:G24">
    <cfRule type="dataBar" priority="48">
      <dataBar>
        <cfvo type="min"/>
        <cfvo type="max"/>
        <color rgb="FF638EC6"/>
      </dataBar>
      <extLst>
        <ext xmlns:x14="http://schemas.microsoft.com/office/spreadsheetml/2009/9/main" uri="{B025F937-C7B1-47D3-B67F-A62EFF666E3E}">
          <x14:id>{E361ABD0-A17F-493B-9E78-418ED1A65928}</x14:id>
        </ext>
      </extLst>
    </cfRule>
  </conditionalFormatting>
  <conditionalFormatting sqref="H24">
    <cfRule type="dataBar" priority="47">
      <dataBar>
        <cfvo type="min"/>
        <cfvo type="max"/>
        <color rgb="FF638EC6"/>
      </dataBar>
      <extLst>
        <ext xmlns:x14="http://schemas.microsoft.com/office/spreadsheetml/2009/9/main" uri="{B025F937-C7B1-47D3-B67F-A62EFF666E3E}">
          <x14:id>{C8FF1004-E9DC-4255-8D61-9DF07D6E6E30}</x14:id>
        </ext>
      </extLst>
    </cfRule>
  </conditionalFormatting>
  <conditionalFormatting sqref="D24:H24">
    <cfRule type="dataBar" priority="46">
      <dataBar>
        <cfvo type="min"/>
        <cfvo type="max"/>
        <color rgb="FF63C384"/>
      </dataBar>
      <extLst>
        <ext xmlns:x14="http://schemas.microsoft.com/office/spreadsheetml/2009/9/main" uri="{B025F937-C7B1-47D3-B67F-A62EFF666E3E}">
          <x14:id>{05FA6D04-004F-43F7-9B82-ECAE2C2FCAAD}</x14:id>
        </ext>
      </extLst>
    </cfRule>
  </conditionalFormatting>
  <conditionalFormatting sqref="D25:G25">
    <cfRule type="dataBar" priority="45">
      <dataBar>
        <cfvo type="min"/>
        <cfvo type="max"/>
        <color rgb="FF638EC6"/>
      </dataBar>
      <extLst>
        <ext xmlns:x14="http://schemas.microsoft.com/office/spreadsheetml/2009/9/main" uri="{B025F937-C7B1-47D3-B67F-A62EFF666E3E}">
          <x14:id>{D5662E5B-A19D-4B9A-9059-C31B34B89402}</x14:id>
        </ext>
      </extLst>
    </cfRule>
  </conditionalFormatting>
  <conditionalFormatting sqref="H25">
    <cfRule type="dataBar" priority="44">
      <dataBar>
        <cfvo type="min"/>
        <cfvo type="max"/>
        <color rgb="FF638EC6"/>
      </dataBar>
      <extLst>
        <ext xmlns:x14="http://schemas.microsoft.com/office/spreadsheetml/2009/9/main" uri="{B025F937-C7B1-47D3-B67F-A62EFF666E3E}">
          <x14:id>{AB55850C-E5C2-4F44-B346-94ED33EFA9A2}</x14:id>
        </ext>
      </extLst>
    </cfRule>
  </conditionalFormatting>
  <conditionalFormatting sqref="D25:H25">
    <cfRule type="dataBar" priority="43">
      <dataBar>
        <cfvo type="min"/>
        <cfvo type="max"/>
        <color rgb="FF63C384"/>
      </dataBar>
      <extLst>
        <ext xmlns:x14="http://schemas.microsoft.com/office/spreadsheetml/2009/9/main" uri="{B025F937-C7B1-47D3-B67F-A62EFF666E3E}">
          <x14:id>{4627AF72-2CFD-4A7E-BAC5-84BEC5B2189E}</x14:id>
        </ext>
      </extLst>
    </cfRule>
  </conditionalFormatting>
  <conditionalFormatting sqref="D26:G26">
    <cfRule type="dataBar" priority="42">
      <dataBar>
        <cfvo type="min"/>
        <cfvo type="max"/>
        <color rgb="FF638EC6"/>
      </dataBar>
      <extLst>
        <ext xmlns:x14="http://schemas.microsoft.com/office/spreadsheetml/2009/9/main" uri="{B025F937-C7B1-47D3-B67F-A62EFF666E3E}">
          <x14:id>{BDFCE651-5EAE-4AD5-9000-6BA2FD3F7FD1}</x14:id>
        </ext>
      </extLst>
    </cfRule>
  </conditionalFormatting>
  <conditionalFormatting sqref="H26">
    <cfRule type="dataBar" priority="41">
      <dataBar>
        <cfvo type="min"/>
        <cfvo type="max"/>
        <color rgb="FF638EC6"/>
      </dataBar>
      <extLst>
        <ext xmlns:x14="http://schemas.microsoft.com/office/spreadsheetml/2009/9/main" uri="{B025F937-C7B1-47D3-B67F-A62EFF666E3E}">
          <x14:id>{B0C67EF5-92C3-478F-83D8-91F820E8188B}</x14:id>
        </ext>
      </extLst>
    </cfRule>
  </conditionalFormatting>
  <conditionalFormatting sqref="D26:H26">
    <cfRule type="dataBar" priority="40">
      <dataBar>
        <cfvo type="min"/>
        <cfvo type="max"/>
        <color rgb="FF63C384"/>
      </dataBar>
      <extLst>
        <ext xmlns:x14="http://schemas.microsoft.com/office/spreadsheetml/2009/9/main" uri="{B025F937-C7B1-47D3-B67F-A62EFF666E3E}">
          <x14:id>{7C9CE5DE-82E5-4D16-A8AA-90BAA94B64B8}</x14:id>
        </ext>
      </extLst>
    </cfRule>
  </conditionalFormatting>
  <conditionalFormatting sqref="D27:G27">
    <cfRule type="dataBar" priority="39">
      <dataBar>
        <cfvo type="min"/>
        <cfvo type="max"/>
        <color rgb="FF638EC6"/>
      </dataBar>
      <extLst>
        <ext xmlns:x14="http://schemas.microsoft.com/office/spreadsheetml/2009/9/main" uri="{B025F937-C7B1-47D3-B67F-A62EFF666E3E}">
          <x14:id>{B6B76C7E-B174-4D59-BFBC-C5A93F5214FC}</x14:id>
        </ext>
      </extLst>
    </cfRule>
  </conditionalFormatting>
  <conditionalFormatting sqref="H27">
    <cfRule type="dataBar" priority="38">
      <dataBar>
        <cfvo type="min"/>
        <cfvo type="max"/>
        <color rgb="FF638EC6"/>
      </dataBar>
      <extLst>
        <ext xmlns:x14="http://schemas.microsoft.com/office/spreadsheetml/2009/9/main" uri="{B025F937-C7B1-47D3-B67F-A62EFF666E3E}">
          <x14:id>{8E82A761-7CB4-4E14-9008-22D1BD65A6D7}</x14:id>
        </ext>
      </extLst>
    </cfRule>
  </conditionalFormatting>
  <conditionalFormatting sqref="D27:H27">
    <cfRule type="dataBar" priority="37">
      <dataBar>
        <cfvo type="min"/>
        <cfvo type="max"/>
        <color rgb="FF63C384"/>
      </dataBar>
      <extLst>
        <ext xmlns:x14="http://schemas.microsoft.com/office/spreadsheetml/2009/9/main" uri="{B025F937-C7B1-47D3-B67F-A62EFF666E3E}">
          <x14:id>{53EBA459-4EBD-441C-B8AF-C5682ED433CB}</x14:id>
        </ext>
      </extLst>
    </cfRule>
  </conditionalFormatting>
  <conditionalFormatting sqref="D29:G29">
    <cfRule type="dataBar" priority="36">
      <dataBar>
        <cfvo type="min"/>
        <cfvo type="max"/>
        <color rgb="FF638EC6"/>
      </dataBar>
      <extLst>
        <ext xmlns:x14="http://schemas.microsoft.com/office/spreadsheetml/2009/9/main" uri="{B025F937-C7B1-47D3-B67F-A62EFF666E3E}">
          <x14:id>{BE05D9C7-0056-4676-A268-DC71CC73D5E0}</x14:id>
        </ext>
      </extLst>
    </cfRule>
  </conditionalFormatting>
  <conditionalFormatting sqref="H29">
    <cfRule type="dataBar" priority="35">
      <dataBar>
        <cfvo type="min"/>
        <cfvo type="max"/>
        <color rgb="FF638EC6"/>
      </dataBar>
      <extLst>
        <ext xmlns:x14="http://schemas.microsoft.com/office/spreadsheetml/2009/9/main" uri="{B025F937-C7B1-47D3-B67F-A62EFF666E3E}">
          <x14:id>{14869500-B446-4135-86E9-2B09A5ACA065}</x14:id>
        </ext>
      </extLst>
    </cfRule>
  </conditionalFormatting>
  <conditionalFormatting sqref="D29:H29">
    <cfRule type="dataBar" priority="34">
      <dataBar>
        <cfvo type="min"/>
        <cfvo type="max"/>
        <color rgb="FF63C384"/>
      </dataBar>
      <extLst>
        <ext xmlns:x14="http://schemas.microsoft.com/office/spreadsheetml/2009/9/main" uri="{B025F937-C7B1-47D3-B67F-A62EFF666E3E}">
          <x14:id>{00123475-439D-427E-9138-C701B0F2A9AF}</x14:id>
        </ext>
      </extLst>
    </cfRule>
  </conditionalFormatting>
  <conditionalFormatting sqref="D28:H28">
    <cfRule type="dataBar" priority="33">
      <dataBar>
        <cfvo type="min"/>
        <cfvo type="max"/>
        <color rgb="FF63C384"/>
      </dataBar>
      <extLst>
        <ext xmlns:x14="http://schemas.microsoft.com/office/spreadsheetml/2009/9/main" uri="{B025F937-C7B1-47D3-B67F-A62EFF666E3E}">
          <x14:id>{C24C3D6F-FC2B-4A84-939F-A20F25DACBD6}</x14:id>
        </ext>
      </extLst>
    </cfRule>
  </conditionalFormatting>
  <conditionalFormatting sqref="D30:H30">
    <cfRule type="dataBar" priority="32">
      <dataBar>
        <cfvo type="min"/>
        <cfvo type="max"/>
        <color rgb="FF63C384"/>
      </dataBar>
      <extLst>
        <ext xmlns:x14="http://schemas.microsoft.com/office/spreadsheetml/2009/9/main" uri="{B025F937-C7B1-47D3-B67F-A62EFF666E3E}">
          <x14:id>{64B1B52D-2883-40CD-99BF-4078E9C6D310}</x14:id>
        </ext>
      </extLst>
    </cfRule>
  </conditionalFormatting>
  <conditionalFormatting sqref="D21:D22 H21:H22">
    <cfRule type="dataBar" priority="31">
      <dataBar>
        <cfvo type="min"/>
        <cfvo type="max"/>
        <color rgb="FF63C384"/>
      </dataBar>
      <extLst>
        <ext xmlns:x14="http://schemas.microsoft.com/office/spreadsheetml/2009/9/main" uri="{B025F937-C7B1-47D3-B67F-A62EFF666E3E}">
          <x14:id>{068A1449-179B-4B94-8A26-CF9723A2495B}</x14:id>
        </ext>
      </extLst>
    </cfRule>
  </conditionalFormatting>
  <conditionalFormatting sqref="D22 H22">
    <cfRule type="dataBar" priority="30">
      <dataBar>
        <cfvo type="min"/>
        <cfvo type="max"/>
        <color rgb="FF63C384"/>
      </dataBar>
      <extLst>
        <ext xmlns:x14="http://schemas.microsoft.com/office/spreadsheetml/2009/9/main" uri="{B025F937-C7B1-47D3-B67F-A62EFF666E3E}">
          <x14:id>{02EB3963-828B-431C-A952-9B4B5582825B}</x14:id>
        </ext>
      </extLst>
    </cfRule>
  </conditionalFormatting>
  <conditionalFormatting sqref="E21:G22">
    <cfRule type="dataBar" priority="25">
      <dataBar>
        <cfvo type="min"/>
        <cfvo type="max"/>
        <color rgb="FF63C384"/>
      </dataBar>
      <extLst>
        <ext xmlns:x14="http://schemas.microsoft.com/office/spreadsheetml/2009/9/main" uri="{B025F937-C7B1-47D3-B67F-A62EFF666E3E}">
          <x14:id>{D100C8A0-8AEF-48BE-B5E7-4A04B13EC2E7}</x14:id>
        </ext>
      </extLst>
    </cfRule>
  </conditionalFormatting>
  <conditionalFormatting sqref="D21:H21">
    <cfRule type="dataBar" priority="24">
      <dataBar>
        <cfvo type="min"/>
        <cfvo type="max"/>
        <color rgb="FF63C384"/>
      </dataBar>
      <extLst>
        <ext xmlns:x14="http://schemas.microsoft.com/office/spreadsheetml/2009/9/main" uri="{B025F937-C7B1-47D3-B67F-A62EFF666E3E}">
          <x14:id>{41373467-533A-46E3-89CC-0B436BD96D3F}</x14:id>
        </ext>
      </extLst>
    </cfRule>
  </conditionalFormatting>
  <conditionalFormatting sqref="E22:G22">
    <cfRule type="dataBar" priority="23">
      <dataBar>
        <cfvo type="min"/>
        <cfvo type="max"/>
        <color rgb="FF63C384"/>
      </dataBar>
      <extLst>
        <ext xmlns:x14="http://schemas.microsoft.com/office/spreadsheetml/2009/9/main" uri="{B025F937-C7B1-47D3-B67F-A62EFF666E3E}">
          <x14:id>{2BD39494-D32D-4C79-9EAC-1C29EA53EB92}</x14:id>
        </ext>
      </extLst>
    </cfRule>
  </conditionalFormatting>
  <conditionalFormatting sqref="D22:H22">
    <cfRule type="dataBar" priority="22">
      <dataBar>
        <cfvo type="min"/>
        <cfvo type="max"/>
        <color rgb="FF63C384"/>
      </dataBar>
      <extLst>
        <ext xmlns:x14="http://schemas.microsoft.com/office/spreadsheetml/2009/9/main" uri="{B025F937-C7B1-47D3-B67F-A62EFF666E3E}">
          <x14:id>{CD0DE32C-BE16-4ADA-BCD6-9ED0643C0D59}</x14:id>
        </ext>
      </extLst>
    </cfRule>
  </conditionalFormatting>
  <conditionalFormatting sqref="D34">
    <cfRule type="dataBar" priority="18">
      <dataBar>
        <cfvo type="min"/>
        <cfvo type="max"/>
        <color rgb="FFFF555A"/>
      </dataBar>
      <extLst>
        <ext xmlns:x14="http://schemas.microsoft.com/office/spreadsheetml/2009/9/main" uri="{B025F937-C7B1-47D3-B67F-A62EFF666E3E}">
          <x14:id>{66DD8C4F-91D0-466E-BCDD-5A2BFE20A9BC}</x14:id>
        </ext>
      </extLst>
    </cfRule>
  </conditionalFormatting>
  <conditionalFormatting sqref="H34">
    <cfRule type="dataBar" priority="17">
      <dataBar>
        <cfvo type="min"/>
        <cfvo type="max"/>
        <color rgb="FFFF555A"/>
      </dataBar>
      <extLst>
        <ext xmlns:x14="http://schemas.microsoft.com/office/spreadsheetml/2009/9/main" uri="{B025F937-C7B1-47D3-B67F-A62EFF666E3E}">
          <x14:id>{36991F80-2D38-45DE-B713-9F2FC9419B6D}</x14:id>
        </ext>
      </extLst>
    </cfRule>
  </conditionalFormatting>
  <conditionalFormatting sqref="H35 D35">
    <cfRule type="dataBar" priority="16">
      <dataBar>
        <cfvo type="min"/>
        <cfvo type="max"/>
        <color rgb="FFFF555A"/>
      </dataBar>
      <extLst>
        <ext xmlns:x14="http://schemas.microsoft.com/office/spreadsheetml/2009/9/main" uri="{B025F937-C7B1-47D3-B67F-A62EFF666E3E}">
          <x14:id>{48F1618B-E808-456B-ABE3-24D242D2416C}</x14:id>
        </ext>
      </extLst>
    </cfRule>
  </conditionalFormatting>
  <conditionalFormatting sqref="H36 D36">
    <cfRule type="dataBar" priority="15">
      <dataBar>
        <cfvo type="min"/>
        <cfvo type="max"/>
        <color rgb="FFFF555A"/>
      </dataBar>
      <extLst>
        <ext xmlns:x14="http://schemas.microsoft.com/office/spreadsheetml/2009/9/main" uri="{B025F937-C7B1-47D3-B67F-A62EFF666E3E}">
          <x14:id>{C4B966E9-8BD8-460D-B656-8CA03DF12E67}</x14:id>
        </ext>
      </extLst>
    </cfRule>
  </conditionalFormatting>
  <conditionalFormatting sqref="H37 D37">
    <cfRule type="dataBar" priority="14">
      <dataBar>
        <cfvo type="min"/>
        <cfvo type="max"/>
        <color rgb="FFFF555A"/>
      </dataBar>
      <extLst>
        <ext xmlns:x14="http://schemas.microsoft.com/office/spreadsheetml/2009/9/main" uri="{B025F937-C7B1-47D3-B67F-A62EFF666E3E}">
          <x14:id>{194D58EB-B0E0-4E38-856E-F87AC5668B9C}</x14:id>
        </ext>
      </extLst>
    </cfRule>
  </conditionalFormatting>
  <conditionalFormatting sqref="H38">
    <cfRule type="dataBar" priority="13">
      <dataBar>
        <cfvo type="min"/>
        <cfvo type="max"/>
        <color rgb="FFFF555A"/>
      </dataBar>
      <extLst>
        <ext xmlns:x14="http://schemas.microsoft.com/office/spreadsheetml/2009/9/main" uri="{B025F937-C7B1-47D3-B67F-A62EFF666E3E}">
          <x14:id>{59DE6ED3-FDDE-47C5-9AEE-E61FE8B8EBA7}</x14:id>
        </ext>
      </extLst>
    </cfRule>
  </conditionalFormatting>
  <conditionalFormatting sqref="H43 D43">
    <cfRule type="dataBar" priority="7">
      <dataBar>
        <cfvo type="min"/>
        <cfvo type="max"/>
        <color rgb="FFFF555A"/>
      </dataBar>
      <extLst>
        <ext xmlns:x14="http://schemas.microsoft.com/office/spreadsheetml/2009/9/main" uri="{B025F937-C7B1-47D3-B67F-A62EFF666E3E}">
          <x14:id>{4A3A55CD-16B7-4CB9-A0B9-66C12494E8F8}</x14:id>
        </ext>
      </extLst>
    </cfRule>
  </conditionalFormatting>
  <conditionalFormatting sqref="D47">
    <cfRule type="dataBar" priority="6">
      <dataBar>
        <cfvo type="min"/>
        <cfvo type="max"/>
        <color rgb="FFFF555A"/>
      </dataBar>
      <extLst>
        <ext xmlns:x14="http://schemas.microsoft.com/office/spreadsheetml/2009/9/main" uri="{B025F937-C7B1-47D3-B67F-A62EFF666E3E}">
          <x14:id>{1BB40A69-731D-435E-BBED-B995197ACEC0}</x14:id>
        </ext>
      </extLst>
    </cfRule>
  </conditionalFormatting>
  <conditionalFormatting sqref="D42 H42">
    <cfRule type="dataBar" priority="5">
      <dataBar>
        <cfvo type="min"/>
        <cfvo type="max"/>
        <color rgb="FFFF555A"/>
      </dataBar>
      <extLst>
        <ext xmlns:x14="http://schemas.microsoft.com/office/spreadsheetml/2009/9/main" uri="{B025F937-C7B1-47D3-B67F-A62EFF666E3E}">
          <x14:id>{C3ED8B23-B14F-47E2-AF94-5CAF548E7956}</x14:id>
        </ext>
      </extLst>
    </cfRule>
  </conditionalFormatting>
  <conditionalFormatting sqref="D41 H41">
    <cfRule type="dataBar" priority="4">
      <dataBar>
        <cfvo type="min"/>
        <cfvo type="max"/>
        <color rgb="FFFF555A"/>
      </dataBar>
      <extLst>
        <ext xmlns:x14="http://schemas.microsoft.com/office/spreadsheetml/2009/9/main" uri="{B025F937-C7B1-47D3-B67F-A62EFF666E3E}">
          <x14:id>{F2433E78-4635-43EA-A8C8-83E16A4B80BF}</x14:id>
        </ext>
      </extLst>
    </cfRule>
  </conditionalFormatting>
  <conditionalFormatting sqref="D38 H40">
    <cfRule type="dataBar" priority="3">
      <dataBar>
        <cfvo type="min"/>
        <cfvo type="max"/>
        <color rgb="FFFF555A"/>
      </dataBar>
      <extLst>
        <ext xmlns:x14="http://schemas.microsoft.com/office/spreadsheetml/2009/9/main" uri="{B025F937-C7B1-47D3-B67F-A62EFF666E3E}">
          <x14:id>{FC1A38C3-7B66-4984-8FC1-B0D68C361544}</x14:id>
        </ext>
      </extLst>
    </cfRule>
  </conditionalFormatting>
  <conditionalFormatting sqref="D39:D40 H39">
    <cfRule type="dataBar" priority="2">
      <dataBar>
        <cfvo type="min"/>
        <cfvo type="max"/>
        <color rgb="FFFF555A"/>
      </dataBar>
      <extLst>
        <ext xmlns:x14="http://schemas.microsoft.com/office/spreadsheetml/2009/9/main" uri="{B025F937-C7B1-47D3-B67F-A62EFF666E3E}">
          <x14:id>{1A61D4FE-A01B-4F51-84E8-BE948EDB437C}</x14:id>
        </ext>
      </extLst>
    </cfRule>
  </conditionalFormatting>
  <conditionalFormatting sqref="E47:G47 D33:H33 E34:G43">
    <cfRule type="dataBar" priority="85">
      <dataBar>
        <cfvo type="min"/>
        <cfvo type="max"/>
        <color rgb="FFFF555A"/>
      </dataBar>
      <extLst>
        <ext xmlns:x14="http://schemas.microsoft.com/office/spreadsheetml/2009/9/main" uri="{B025F937-C7B1-47D3-B67F-A62EFF666E3E}">
          <x14:id>{E8E7B593-EDB6-46BC-B2DE-1C55A942BB9D}</x14:id>
        </ext>
      </extLst>
    </cfRule>
  </conditionalFormatting>
  <conditionalFormatting sqref="H34:H43">
    <cfRule type="dataBar" priority="104">
      <dataBar>
        <cfvo type="min"/>
        <cfvo type="max"/>
        <color rgb="FFFF555A"/>
      </dataBar>
      <extLst>
        <ext xmlns:x14="http://schemas.microsoft.com/office/spreadsheetml/2009/9/main" uri="{B025F937-C7B1-47D3-B67F-A62EFF666E3E}">
          <x14:id>{929C6839-0848-4722-BF72-3AE07C61D56B}</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E599F32F-7C9B-401D-8E2B-A65B881EAACF}">
            <x14:dataBar minLength="0" maxLength="100" border="1" negativeBarBorderColorSameAsPositive="0">
              <x14:cfvo type="autoMin"/>
              <x14:cfvo type="autoMax"/>
              <x14:borderColor rgb="FF638EC6"/>
              <x14:negativeFillColor rgb="FFFF0000"/>
              <x14:negativeBorderColor rgb="FFFF0000"/>
              <x14:axisColor rgb="FF000000"/>
            </x14:dataBar>
          </x14:cfRule>
          <xm:sqref>H5</xm:sqref>
        </x14:conditionalFormatting>
        <x14:conditionalFormatting xmlns:xm="http://schemas.microsoft.com/office/excel/2006/main">
          <x14:cfRule type="dataBar" id="{5A227A7C-048E-49DA-9568-6D6FCDA52775}">
            <x14:dataBar minLength="0" maxLength="100" border="1" negativeBarBorderColorSameAsPositive="0">
              <x14:cfvo type="autoMin"/>
              <x14:cfvo type="autoMax"/>
              <x14:borderColor rgb="FF638EC6"/>
              <x14:negativeFillColor rgb="FFFF0000"/>
              <x14:negativeBorderColor rgb="FFFF0000"/>
              <x14:axisColor rgb="FF000000"/>
            </x14:dataBar>
          </x14:cfRule>
          <xm:sqref>I5:J5</xm:sqref>
        </x14:conditionalFormatting>
        <x14:conditionalFormatting xmlns:xm="http://schemas.microsoft.com/office/excel/2006/main">
          <x14:cfRule type="dataBar" id="{DD972583-4641-43A4-B58D-829266B48FE6}">
            <x14:dataBar minLength="0" maxLength="100" border="1" negativeBarBorderColorSameAsPositive="0">
              <x14:cfvo type="autoMin"/>
              <x14:cfvo type="autoMax"/>
              <x14:borderColor rgb="FF638EC6"/>
              <x14:negativeFillColor rgb="FFFF0000"/>
              <x14:negativeBorderColor rgb="FFFF0000"/>
              <x14:axisColor rgb="FF000000"/>
            </x14:dataBar>
          </x14:cfRule>
          <xm:sqref>D5:G5 D3:G3</xm:sqref>
        </x14:conditionalFormatting>
        <x14:conditionalFormatting xmlns:xm="http://schemas.microsoft.com/office/excel/2006/main">
          <x14:cfRule type="dataBar" id="{6272C933-75C8-404B-9E80-CC3EBC6EE113}">
            <x14:dataBar minLength="0" maxLength="100" border="1" negativeBarBorderColorSameAsPositive="0">
              <x14:cfvo type="autoMin"/>
              <x14:cfvo type="autoMax"/>
              <x14:borderColor rgb="FF638EC6"/>
              <x14:negativeFillColor rgb="FFFF0000"/>
              <x14:negativeBorderColor rgb="FFFF0000"/>
              <x14:axisColor rgb="FF000000"/>
            </x14:dataBar>
          </x14:cfRule>
          <xm:sqref>H8:H14 H17:H18</xm:sqref>
        </x14:conditionalFormatting>
        <x14:conditionalFormatting xmlns:xm="http://schemas.microsoft.com/office/excel/2006/main">
          <x14:cfRule type="dataBar" id="{2B6C6F50-EF29-4C98-B20C-4AFA3D91511C}">
            <x14:dataBar minLength="0" maxLength="100" border="1" negativeBarBorderColorSameAsPositive="0">
              <x14:cfvo type="autoMin"/>
              <x14:cfvo type="autoMax"/>
              <x14:borderColor rgb="FF638EC6"/>
              <x14:negativeFillColor rgb="FFFF0000"/>
              <x14:negativeBorderColor rgb="FFFF0000"/>
              <x14:axisColor rgb="FF000000"/>
            </x14:dataBar>
          </x14:cfRule>
          <xm:sqref>H3</xm:sqref>
        </x14:conditionalFormatting>
        <x14:conditionalFormatting xmlns:xm="http://schemas.microsoft.com/office/excel/2006/main">
          <x14:cfRule type="dataBar" id="{B113622B-4BA7-486C-B1A4-33EF7F77EA87}">
            <x14:dataBar minLength="0" maxLength="100" border="1" negativeBarBorderColorSameAsPositive="0">
              <x14:cfvo type="autoMin"/>
              <x14:cfvo type="autoMax"/>
              <x14:borderColor rgb="FF638EC6"/>
              <x14:negativeFillColor rgb="FFFF0000"/>
              <x14:negativeBorderColor rgb="FFFF0000"/>
              <x14:axisColor rgb="FF000000"/>
            </x14:dataBar>
          </x14:cfRule>
          <xm:sqref>D3:H3</xm:sqref>
        </x14:conditionalFormatting>
        <x14:conditionalFormatting xmlns:xm="http://schemas.microsoft.com/office/excel/2006/main">
          <x14:cfRule type="dataBar" id="{B6CAAAA8-51AA-4EF5-AF8F-A97C20D288BD}">
            <x14:dataBar minLength="0" maxLength="100" border="1" negativeBarBorderColorSameAsPositive="0">
              <x14:cfvo type="autoMin"/>
              <x14:cfvo type="autoMax"/>
              <x14:borderColor rgb="FF638EC6"/>
              <x14:negativeFillColor rgb="FFFF0000"/>
              <x14:negativeBorderColor rgb="FFFF0000"/>
              <x14:axisColor rgb="FF000000"/>
            </x14:dataBar>
          </x14:cfRule>
          <xm:sqref>D4:G4</xm:sqref>
        </x14:conditionalFormatting>
        <x14:conditionalFormatting xmlns:xm="http://schemas.microsoft.com/office/excel/2006/main">
          <x14:cfRule type="dataBar" id="{998FFB3E-1C70-49D1-AF06-DDED63E28A35}">
            <x14:dataBar minLength="0" maxLength="100" border="1" negativeBarBorderColorSameAsPositive="0">
              <x14:cfvo type="autoMin"/>
              <x14:cfvo type="autoMax"/>
              <x14:borderColor rgb="FF638EC6"/>
              <x14:negativeFillColor rgb="FFFF0000"/>
              <x14:negativeBorderColor rgb="FFFF0000"/>
              <x14:axisColor rgb="FF000000"/>
            </x14:dataBar>
          </x14:cfRule>
          <xm:sqref>H4</xm:sqref>
        </x14:conditionalFormatting>
        <x14:conditionalFormatting xmlns:xm="http://schemas.microsoft.com/office/excel/2006/main">
          <x14:cfRule type="dataBar" id="{EE5802CF-C07E-421C-B914-EFD394C6F50C}">
            <x14:dataBar minLength="0" maxLength="100" border="1" negativeBarBorderColorSameAsPositive="0">
              <x14:cfvo type="autoMin"/>
              <x14:cfvo type="autoMax"/>
              <x14:borderColor rgb="FF638EC6"/>
              <x14:negativeFillColor rgb="FFFF0000"/>
              <x14:negativeBorderColor rgb="FFFF0000"/>
              <x14:axisColor rgb="FF000000"/>
            </x14:dataBar>
          </x14:cfRule>
          <xm:sqref>D4:H4</xm:sqref>
        </x14:conditionalFormatting>
        <x14:conditionalFormatting xmlns:xm="http://schemas.microsoft.com/office/excel/2006/main">
          <x14:cfRule type="dataBar" id="{3CF817D2-FAE9-4AC9-9386-0CA1FB9119A5}">
            <x14:dataBar minLength="0" maxLength="100" border="1" negativeBarBorderColorSameAsPositive="0">
              <x14:cfvo type="autoMin"/>
              <x14:cfvo type="autoMax"/>
              <x14:borderColor rgb="FF638EC6"/>
              <x14:negativeFillColor rgb="FFFF0000"/>
              <x14:negativeBorderColor rgb="FFFF0000"/>
              <x14:axisColor rgb="FF000000"/>
            </x14:dataBar>
          </x14:cfRule>
          <xm:sqref>D6:G14 D17</xm:sqref>
        </x14:conditionalFormatting>
        <x14:conditionalFormatting xmlns:xm="http://schemas.microsoft.com/office/excel/2006/main">
          <x14:cfRule type="dataBar" id="{AFB93B25-07F5-4390-8041-F6A4479BD7AA}">
            <x14:dataBar minLength="0" maxLength="100" border="1" negativeBarBorderColorSameAsPositive="0">
              <x14:cfvo type="autoMin"/>
              <x14:cfvo type="autoMax"/>
              <x14:borderColor rgb="FF638EC6"/>
              <x14:negativeFillColor rgb="FFFF0000"/>
              <x14:negativeBorderColor rgb="FFFF0000"/>
              <x14:axisColor rgb="FF000000"/>
            </x14:dataBar>
          </x14:cfRule>
          <xm:sqref>H6</xm:sqref>
        </x14:conditionalFormatting>
        <x14:conditionalFormatting xmlns:xm="http://schemas.microsoft.com/office/excel/2006/main">
          <x14:cfRule type="dataBar" id="{7EA40D97-45ED-4B6D-B55F-C5DAF3BAF0C7}">
            <x14:dataBar minLength="0" maxLength="100" border="1" negativeBarBorderColorSameAsPositive="0">
              <x14:cfvo type="autoMin"/>
              <x14:cfvo type="autoMax"/>
              <x14:borderColor rgb="FF638EC6"/>
              <x14:negativeFillColor rgb="FFFF0000"/>
              <x14:negativeBorderColor rgb="FFFF0000"/>
              <x14:axisColor rgb="FF000000"/>
            </x14:dataBar>
          </x14:cfRule>
          <xm:sqref>D6:H6 D7:G14 D17</xm:sqref>
        </x14:conditionalFormatting>
        <x14:conditionalFormatting xmlns:xm="http://schemas.microsoft.com/office/excel/2006/main">
          <x14:cfRule type="dataBar" id="{D7B714FA-7F9D-40C1-901D-3E7D5BFCAB48}">
            <x14:dataBar minLength="0" maxLength="100" border="1" negativeBarBorderColorSameAsPositive="0">
              <x14:cfvo type="autoMin"/>
              <x14:cfvo type="autoMax"/>
              <x14:borderColor rgb="FF638EC6"/>
              <x14:negativeFillColor rgb="FFFF0000"/>
              <x14:negativeBorderColor rgb="FFFF0000"/>
              <x14:axisColor rgb="FF000000"/>
            </x14:dataBar>
          </x14:cfRule>
          <xm:sqref>H7</xm:sqref>
        </x14:conditionalFormatting>
        <x14:conditionalFormatting xmlns:xm="http://schemas.microsoft.com/office/excel/2006/main">
          <x14:cfRule type="dataBar" id="{C87C739E-A133-4983-B76A-10B3A3BCF89D}">
            <x14:dataBar minLength="0" maxLength="100" border="1" negativeBarBorderColorSameAsPositive="0">
              <x14:cfvo type="autoMin"/>
              <x14:cfvo type="autoMax"/>
              <x14:borderColor rgb="FF638EC6"/>
              <x14:negativeFillColor rgb="FFFF0000"/>
              <x14:negativeBorderColor rgb="FFFF0000"/>
              <x14:axisColor rgb="FF000000"/>
            </x14:dataBar>
          </x14:cfRule>
          <xm:sqref>H7</xm:sqref>
        </x14:conditionalFormatting>
        <x14:conditionalFormatting xmlns:xm="http://schemas.microsoft.com/office/excel/2006/main">
          <x14:cfRule type="dataBar" id="{CD51C76E-5685-4CC7-85BF-087B805B184D}">
            <x14:dataBar minLength="0" maxLength="100" border="1" negativeBarBorderColorSameAsPositive="0">
              <x14:cfvo type="autoMin"/>
              <x14:cfvo type="autoMax"/>
              <x14:borderColor rgb="FF638EC6"/>
              <x14:negativeFillColor rgb="FFFF0000"/>
              <x14:negativeBorderColor rgb="FFFF0000"/>
              <x14:axisColor rgb="FF000000"/>
            </x14:dataBar>
          </x14:cfRule>
          <xm:sqref>D19:G19</xm:sqref>
        </x14:conditionalFormatting>
        <x14:conditionalFormatting xmlns:xm="http://schemas.microsoft.com/office/excel/2006/main">
          <x14:cfRule type="dataBar" id="{150A6196-C5BD-4467-A910-2A4273512484}">
            <x14:dataBar minLength="0" maxLength="100" border="1" negativeBarBorderColorSameAsPositive="0">
              <x14:cfvo type="autoMin"/>
              <x14:cfvo type="autoMax"/>
              <x14:borderColor rgb="FF638EC6"/>
              <x14:negativeFillColor rgb="FFFF0000"/>
              <x14:negativeBorderColor rgb="FFFF0000"/>
              <x14:axisColor rgb="FF000000"/>
            </x14:dataBar>
          </x14:cfRule>
          <xm:sqref>H19</xm:sqref>
        </x14:conditionalFormatting>
        <x14:conditionalFormatting xmlns:xm="http://schemas.microsoft.com/office/excel/2006/main">
          <x14:cfRule type="dataBar" id="{360D58B9-30D5-4F29-9637-F8D52536AF46}">
            <x14:dataBar minLength="0" maxLength="100" border="1" negativeBarBorderColorSameAsPositive="0">
              <x14:cfvo type="autoMin"/>
              <x14:cfvo type="autoMax"/>
              <x14:borderColor rgb="FF63C384"/>
              <x14:negativeFillColor rgb="FFFF0000"/>
              <x14:negativeBorderColor rgb="FFFF0000"/>
              <x14:axisColor rgb="FF000000"/>
            </x14:dataBar>
          </x14:cfRule>
          <xm:sqref>D19:H19</xm:sqref>
        </x14:conditionalFormatting>
        <x14:conditionalFormatting xmlns:xm="http://schemas.microsoft.com/office/excel/2006/main">
          <x14:cfRule type="dataBar" id="{6921E193-C174-479E-9380-00072F103676}">
            <x14:dataBar minLength="0" maxLength="100" border="1" negativeBarBorderColorSameAsPositive="0">
              <x14:cfvo type="autoMin"/>
              <x14:cfvo type="autoMax"/>
              <x14:borderColor rgb="FF63C384"/>
              <x14:negativeFillColor rgb="FFFF0000"/>
              <x14:negativeBorderColor rgb="FFFF0000"/>
              <x14:axisColor rgb="FF000000"/>
            </x14:dataBar>
          </x14:cfRule>
          <xm:sqref>D17:H17 H18</xm:sqref>
        </x14:conditionalFormatting>
        <x14:conditionalFormatting xmlns:xm="http://schemas.microsoft.com/office/excel/2006/main">
          <x14:cfRule type="dataBar" id="{66AD4EB7-F0B4-49A5-A88F-44DE8B3685CE}">
            <x14:dataBar minLength="0" maxLength="100" border="1" negativeBarBorderColorSameAsPositive="0">
              <x14:cfvo type="autoMin"/>
              <x14:cfvo type="autoMax"/>
              <x14:borderColor rgb="FF63C384"/>
              <x14:negativeFillColor rgb="FFFF0000"/>
              <x14:negativeBorderColor rgb="FFFF0000"/>
              <x14:axisColor rgb="FF000000"/>
            </x14:dataBar>
          </x14:cfRule>
          <xm:sqref>D18:H18</xm:sqref>
        </x14:conditionalFormatting>
        <x14:conditionalFormatting xmlns:xm="http://schemas.microsoft.com/office/excel/2006/main">
          <x14:cfRule type="dataBar" id="{694B12A0-D0A9-4548-B7DB-FB2F1E92D100}">
            <x14:dataBar minLength="0" maxLength="100" border="1" negativeBarBorderColorSameAsPositive="0">
              <x14:cfvo type="autoMin"/>
              <x14:cfvo type="autoMax"/>
              <x14:borderColor rgb="FF63C384"/>
              <x14:negativeFillColor rgb="FFFF0000"/>
              <x14:negativeBorderColor rgb="FFFF0000"/>
              <x14:axisColor rgb="FF000000"/>
            </x14:dataBar>
          </x14:cfRule>
          <xm:sqref>D17:H17</xm:sqref>
        </x14:conditionalFormatting>
        <x14:conditionalFormatting xmlns:xm="http://schemas.microsoft.com/office/excel/2006/main">
          <x14:cfRule type="dataBar" id="{3C58F523-63C3-40BB-B415-988EE51BCCD4}">
            <x14:dataBar minLength="0" maxLength="100" border="1" negativeBarBorderColorSameAsPositive="0">
              <x14:cfvo type="autoMin"/>
              <x14:cfvo type="autoMax"/>
              <x14:borderColor rgb="FF638EC6"/>
              <x14:negativeFillColor rgb="FFFF0000"/>
              <x14:negativeBorderColor rgb="FFFF0000"/>
              <x14:axisColor rgb="FF000000"/>
            </x14:dataBar>
          </x14:cfRule>
          <xm:sqref>D20:G20</xm:sqref>
        </x14:conditionalFormatting>
        <x14:conditionalFormatting xmlns:xm="http://schemas.microsoft.com/office/excel/2006/main">
          <x14:cfRule type="dataBar" id="{FFABFF30-529A-43DB-A4E0-2B77D0E00733}">
            <x14:dataBar minLength="0" maxLength="100" border="1" negativeBarBorderColorSameAsPositive="0">
              <x14:cfvo type="autoMin"/>
              <x14:cfvo type="autoMax"/>
              <x14:borderColor rgb="FF638EC6"/>
              <x14:negativeFillColor rgb="FFFF0000"/>
              <x14:negativeBorderColor rgb="FFFF0000"/>
              <x14:axisColor rgb="FF000000"/>
            </x14:dataBar>
          </x14:cfRule>
          <xm:sqref>H20</xm:sqref>
        </x14:conditionalFormatting>
        <x14:conditionalFormatting xmlns:xm="http://schemas.microsoft.com/office/excel/2006/main">
          <x14:cfRule type="dataBar" id="{ADD78D98-06AB-4701-ADEF-160A1D5C95A7}">
            <x14:dataBar minLength="0" maxLength="100" border="1" negativeBarBorderColorSameAsPositive="0">
              <x14:cfvo type="autoMin"/>
              <x14:cfvo type="autoMax"/>
              <x14:borderColor rgb="FF63C384"/>
              <x14:negativeFillColor rgb="FFFF0000"/>
              <x14:negativeBorderColor rgb="FFFF0000"/>
              <x14:axisColor rgb="FF000000"/>
            </x14:dataBar>
          </x14:cfRule>
          <xm:sqref>D20:H20</xm:sqref>
        </x14:conditionalFormatting>
        <x14:conditionalFormatting xmlns:xm="http://schemas.microsoft.com/office/excel/2006/main">
          <x14:cfRule type="dataBar" id="{93AC17CC-80D6-43CF-8560-604F3DA7FE0C}">
            <x14:dataBar minLength="0" maxLength="100" border="1" negativeBarBorderColorSameAsPositive="0">
              <x14:cfvo type="autoMin"/>
              <x14:cfvo type="autoMax"/>
              <x14:borderColor rgb="FF638EC6"/>
              <x14:negativeFillColor rgb="FFFF0000"/>
              <x14:negativeBorderColor rgb="FFFF0000"/>
              <x14:axisColor rgb="FF000000"/>
            </x14:dataBar>
          </x14:cfRule>
          <xm:sqref>D23:G23</xm:sqref>
        </x14:conditionalFormatting>
        <x14:conditionalFormatting xmlns:xm="http://schemas.microsoft.com/office/excel/2006/main">
          <x14:cfRule type="dataBar" id="{5066C903-AC85-4801-B789-F5AB8240A783}">
            <x14:dataBar minLength="0" maxLength="100" border="1" negativeBarBorderColorSameAsPositive="0">
              <x14:cfvo type="autoMin"/>
              <x14:cfvo type="autoMax"/>
              <x14:borderColor rgb="FF638EC6"/>
              <x14:negativeFillColor rgb="FFFF0000"/>
              <x14:negativeBorderColor rgb="FFFF0000"/>
              <x14:axisColor rgb="FF000000"/>
            </x14:dataBar>
          </x14:cfRule>
          <xm:sqref>H23</xm:sqref>
        </x14:conditionalFormatting>
        <x14:conditionalFormatting xmlns:xm="http://schemas.microsoft.com/office/excel/2006/main">
          <x14:cfRule type="dataBar" id="{024CCE8C-EB2C-4315-AEEA-5C205931D890}">
            <x14:dataBar minLength="0" maxLength="100" border="1" negativeBarBorderColorSameAsPositive="0">
              <x14:cfvo type="autoMin"/>
              <x14:cfvo type="autoMax"/>
              <x14:borderColor rgb="FF63C384"/>
              <x14:negativeFillColor rgb="FFFF0000"/>
              <x14:negativeBorderColor rgb="FFFF0000"/>
              <x14:axisColor rgb="FF000000"/>
            </x14:dataBar>
          </x14:cfRule>
          <xm:sqref>D23:H23</xm:sqref>
        </x14:conditionalFormatting>
        <x14:conditionalFormatting xmlns:xm="http://schemas.microsoft.com/office/excel/2006/main">
          <x14:cfRule type="dataBar" id="{E361ABD0-A17F-493B-9E78-418ED1A65928}">
            <x14:dataBar minLength="0" maxLength="100" border="1" negativeBarBorderColorSameAsPositive="0">
              <x14:cfvo type="autoMin"/>
              <x14:cfvo type="autoMax"/>
              <x14:borderColor rgb="FF638EC6"/>
              <x14:negativeFillColor rgb="FFFF0000"/>
              <x14:negativeBorderColor rgb="FFFF0000"/>
              <x14:axisColor rgb="FF000000"/>
            </x14:dataBar>
          </x14:cfRule>
          <xm:sqref>D24:G24</xm:sqref>
        </x14:conditionalFormatting>
        <x14:conditionalFormatting xmlns:xm="http://schemas.microsoft.com/office/excel/2006/main">
          <x14:cfRule type="dataBar" id="{C8FF1004-E9DC-4255-8D61-9DF07D6E6E30}">
            <x14:dataBar minLength="0" maxLength="100" border="1" negativeBarBorderColorSameAsPositive="0">
              <x14:cfvo type="autoMin"/>
              <x14:cfvo type="autoMax"/>
              <x14:borderColor rgb="FF638EC6"/>
              <x14:negativeFillColor rgb="FFFF0000"/>
              <x14:negativeBorderColor rgb="FFFF0000"/>
              <x14:axisColor rgb="FF000000"/>
            </x14:dataBar>
          </x14:cfRule>
          <xm:sqref>H24</xm:sqref>
        </x14:conditionalFormatting>
        <x14:conditionalFormatting xmlns:xm="http://schemas.microsoft.com/office/excel/2006/main">
          <x14:cfRule type="dataBar" id="{05FA6D04-004F-43F7-9B82-ECAE2C2FCAAD}">
            <x14:dataBar minLength="0" maxLength="100" border="1" negativeBarBorderColorSameAsPositive="0">
              <x14:cfvo type="autoMin"/>
              <x14:cfvo type="autoMax"/>
              <x14:borderColor rgb="FF63C384"/>
              <x14:negativeFillColor rgb="FFFF0000"/>
              <x14:negativeBorderColor rgb="FFFF0000"/>
              <x14:axisColor rgb="FF000000"/>
            </x14:dataBar>
          </x14:cfRule>
          <xm:sqref>D24:H24</xm:sqref>
        </x14:conditionalFormatting>
        <x14:conditionalFormatting xmlns:xm="http://schemas.microsoft.com/office/excel/2006/main">
          <x14:cfRule type="dataBar" id="{D5662E5B-A19D-4B9A-9059-C31B34B89402}">
            <x14:dataBar minLength="0" maxLength="100" border="1" negativeBarBorderColorSameAsPositive="0">
              <x14:cfvo type="autoMin"/>
              <x14:cfvo type="autoMax"/>
              <x14:borderColor rgb="FF638EC6"/>
              <x14:negativeFillColor rgb="FFFF0000"/>
              <x14:negativeBorderColor rgb="FFFF0000"/>
              <x14:axisColor rgb="FF000000"/>
            </x14:dataBar>
          </x14:cfRule>
          <xm:sqref>D25:G25</xm:sqref>
        </x14:conditionalFormatting>
        <x14:conditionalFormatting xmlns:xm="http://schemas.microsoft.com/office/excel/2006/main">
          <x14:cfRule type="dataBar" id="{AB55850C-E5C2-4F44-B346-94ED33EFA9A2}">
            <x14:dataBar minLength="0" maxLength="100" border="1" negativeBarBorderColorSameAsPositive="0">
              <x14:cfvo type="autoMin"/>
              <x14:cfvo type="autoMax"/>
              <x14:borderColor rgb="FF638EC6"/>
              <x14:negativeFillColor rgb="FFFF0000"/>
              <x14:negativeBorderColor rgb="FFFF0000"/>
              <x14:axisColor rgb="FF000000"/>
            </x14:dataBar>
          </x14:cfRule>
          <xm:sqref>H25</xm:sqref>
        </x14:conditionalFormatting>
        <x14:conditionalFormatting xmlns:xm="http://schemas.microsoft.com/office/excel/2006/main">
          <x14:cfRule type="dataBar" id="{4627AF72-2CFD-4A7E-BAC5-84BEC5B2189E}">
            <x14:dataBar minLength="0" maxLength="100" border="1" negativeBarBorderColorSameAsPositive="0">
              <x14:cfvo type="autoMin"/>
              <x14:cfvo type="autoMax"/>
              <x14:borderColor rgb="FF63C384"/>
              <x14:negativeFillColor rgb="FFFF0000"/>
              <x14:negativeBorderColor rgb="FFFF0000"/>
              <x14:axisColor rgb="FF000000"/>
            </x14:dataBar>
          </x14:cfRule>
          <xm:sqref>D25:H25</xm:sqref>
        </x14:conditionalFormatting>
        <x14:conditionalFormatting xmlns:xm="http://schemas.microsoft.com/office/excel/2006/main">
          <x14:cfRule type="dataBar" id="{BDFCE651-5EAE-4AD5-9000-6BA2FD3F7FD1}">
            <x14:dataBar minLength="0" maxLength="100" border="1" negativeBarBorderColorSameAsPositive="0">
              <x14:cfvo type="autoMin"/>
              <x14:cfvo type="autoMax"/>
              <x14:borderColor rgb="FF638EC6"/>
              <x14:negativeFillColor rgb="FFFF0000"/>
              <x14:negativeBorderColor rgb="FFFF0000"/>
              <x14:axisColor rgb="FF000000"/>
            </x14:dataBar>
          </x14:cfRule>
          <xm:sqref>D26:G26</xm:sqref>
        </x14:conditionalFormatting>
        <x14:conditionalFormatting xmlns:xm="http://schemas.microsoft.com/office/excel/2006/main">
          <x14:cfRule type="dataBar" id="{B0C67EF5-92C3-478F-83D8-91F820E8188B}">
            <x14:dataBar minLength="0" maxLength="100" border="1" negativeBarBorderColorSameAsPositive="0">
              <x14:cfvo type="autoMin"/>
              <x14:cfvo type="autoMax"/>
              <x14:borderColor rgb="FF638EC6"/>
              <x14:negativeFillColor rgb="FFFF0000"/>
              <x14:negativeBorderColor rgb="FFFF0000"/>
              <x14:axisColor rgb="FF000000"/>
            </x14:dataBar>
          </x14:cfRule>
          <xm:sqref>H26</xm:sqref>
        </x14:conditionalFormatting>
        <x14:conditionalFormatting xmlns:xm="http://schemas.microsoft.com/office/excel/2006/main">
          <x14:cfRule type="dataBar" id="{7C9CE5DE-82E5-4D16-A8AA-90BAA94B64B8}">
            <x14:dataBar minLength="0" maxLength="100" border="1" negativeBarBorderColorSameAsPositive="0">
              <x14:cfvo type="autoMin"/>
              <x14:cfvo type="autoMax"/>
              <x14:borderColor rgb="FF63C384"/>
              <x14:negativeFillColor rgb="FFFF0000"/>
              <x14:negativeBorderColor rgb="FFFF0000"/>
              <x14:axisColor rgb="FF000000"/>
            </x14:dataBar>
          </x14:cfRule>
          <xm:sqref>D26:H26</xm:sqref>
        </x14:conditionalFormatting>
        <x14:conditionalFormatting xmlns:xm="http://schemas.microsoft.com/office/excel/2006/main">
          <x14:cfRule type="dataBar" id="{B6B76C7E-B174-4D59-BFBC-C5A93F5214FC}">
            <x14:dataBar minLength="0" maxLength="100" border="1" negativeBarBorderColorSameAsPositive="0">
              <x14:cfvo type="autoMin"/>
              <x14:cfvo type="autoMax"/>
              <x14:borderColor rgb="FF638EC6"/>
              <x14:negativeFillColor rgb="FFFF0000"/>
              <x14:negativeBorderColor rgb="FFFF0000"/>
              <x14:axisColor rgb="FF000000"/>
            </x14:dataBar>
          </x14:cfRule>
          <xm:sqref>D27:G27</xm:sqref>
        </x14:conditionalFormatting>
        <x14:conditionalFormatting xmlns:xm="http://schemas.microsoft.com/office/excel/2006/main">
          <x14:cfRule type="dataBar" id="{8E82A761-7CB4-4E14-9008-22D1BD65A6D7}">
            <x14:dataBar minLength="0" maxLength="100" border="1" negativeBarBorderColorSameAsPositive="0">
              <x14:cfvo type="autoMin"/>
              <x14:cfvo type="autoMax"/>
              <x14:borderColor rgb="FF638EC6"/>
              <x14:negativeFillColor rgb="FFFF0000"/>
              <x14:negativeBorderColor rgb="FFFF0000"/>
              <x14:axisColor rgb="FF000000"/>
            </x14:dataBar>
          </x14:cfRule>
          <xm:sqref>H27</xm:sqref>
        </x14:conditionalFormatting>
        <x14:conditionalFormatting xmlns:xm="http://schemas.microsoft.com/office/excel/2006/main">
          <x14:cfRule type="dataBar" id="{53EBA459-4EBD-441C-B8AF-C5682ED433CB}">
            <x14:dataBar minLength="0" maxLength="100" border="1" negativeBarBorderColorSameAsPositive="0">
              <x14:cfvo type="autoMin"/>
              <x14:cfvo type="autoMax"/>
              <x14:borderColor rgb="FF63C384"/>
              <x14:negativeFillColor rgb="FFFF0000"/>
              <x14:negativeBorderColor rgb="FFFF0000"/>
              <x14:axisColor rgb="FF000000"/>
            </x14:dataBar>
          </x14:cfRule>
          <xm:sqref>D27:H27</xm:sqref>
        </x14:conditionalFormatting>
        <x14:conditionalFormatting xmlns:xm="http://schemas.microsoft.com/office/excel/2006/main">
          <x14:cfRule type="dataBar" id="{BE05D9C7-0056-4676-A268-DC71CC73D5E0}">
            <x14:dataBar minLength="0" maxLength="100" border="1" negativeBarBorderColorSameAsPositive="0">
              <x14:cfvo type="autoMin"/>
              <x14:cfvo type="autoMax"/>
              <x14:borderColor rgb="FF638EC6"/>
              <x14:negativeFillColor rgb="FFFF0000"/>
              <x14:negativeBorderColor rgb="FFFF0000"/>
              <x14:axisColor rgb="FF000000"/>
            </x14:dataBar>
          </x14:cfRule>
          <xm:sqref>D29:G29</xm:sqref>
        </x14:conditionalFormatting>
        <x14:conditionalFormatting xmlns:xm="http://schemas.microsoft.com/office/excel/2006/main">
          <x14:cfRule type="dataBar" id="{14869500-B446-4135-86E9-2B09A5ACA065}">
            <x14:dataBar minLength="0" maxLength="100" border="1" negativeBarBorderColorSameAsPositive="0">
              <x14:cfvo type="autoMin"/>
              <x14:cfvo type="autoMax"/>
              <x14:borderColor rgb="FF638EC6"/>
              <x14:negativeFillColor rgb="FFFF0000"/>
              <x14:negativeBorderColor rgb="FFFF0000"/>
              <x14:axisColor rgb="FF000000"/>
            </x14:dataBar>
          </x14:cfRule>
          <xm:sqref>H29</xm:sqref>
        </x14:conditionalFormatting>
        <x14:conditionalFormatting xmlns:xm="http://schemas.microsoft.com/office/excel/2006/main">
          <x14:cfRule type="dataBar" id="{00123475-439D-427E-9138-C701B0F2A9AF}">
            <x14:dataBar minLength="0" maxLength="100" border="1" negativeBarBorderColorSameAsPositive="0">
              <x14:cfvo type="autoMin"/>
              <x14:cfvo type="autoMax"/>
              <x14:borderColor rgb="FF63C384"/>
              <x14:negativeFillColor rgb="FFFF0000"/>
              <x14:negativeBorderColor rgb="FFFF0000"/>
              <x14:axisColor rgb="FF000000"/>
            </x14:dataBar>
          </x14:cfRule>
          <xm:sqref>D29:H29</xm:sqref>
        </x14:conditionalFormatting>
        <x14:conditionalFormatting xmlns:xm="http://schemas.microsoft.com/office/excel/2006/main">
          <x14:cfRule type="dataBar" id="{C24C3D6F-FC2B-4A84-939F-A20F25DACBD6}">
            <x14:dataBar minLength="0" maxLength="100" border="1" negativeBarBorderColorSameAsPositive="0">
              <x14:cfvo type="autoMin"/>
              <x14:cfvo type="autoMax"/>
              <x14:borderColor rgb="FF63C384"/>
              <x14:negativeFillColor rgb="FFFF0000"/>
              <x14:negativeBorderColor rgb="FFFF0000"/>
              <x14:axisColor rgb="FF000000"/>
            </x14:dataBar>
          </x14:cfRule>
          <xm:sqref>D28:H28</xm:sqref>
        </x14:conditionalFormatting>
        <x14:conditionalFormatting xmlns:xm="http://schemas.microsoft.com/office/excel/2006/main">
          <x14:cfRule type="dataBar" id="{64B1B52D-2883-40CD-99BF-4078E9C6D310}">
            <x14:dataBar minLength="0" maxLength="100" border="1" negativeBarBorderColorSameAsPositive="0">
              <x14:cfvo type="autoMin"/>
              <x14:cfvo type="autoMax"/>
              <x14:borderColor rgb="FF63C384"/>
              <x14:negativeFillColor rgb="FFFF0000"/>
              <x14:negativeBorderColor rgb="FFFF0000"/>
              <x14:axisColor rgb="FF000000"/>
            </x14:dataBar>
          </x14:cfRule>
          <xm:sqref>D30:H30</xm:sqref>
        </x14:conditionalFormatting>
        <x14:conditionalFormatting xmlns:xm="http://schemas.microsoft.com/office/excel/2006/main">
          <x14:cfRule type="dataBar" id="{068A1449-179B-4B94-8A26-CF9723A2495B}">
            <x14:dataBar minLength="0" maxLength="100" border="1" negativeBarBorderColorSameAsPositive="0">
              <x14:cfvo type="autoMin"/>
              <x14:cfvo type="autoMax"/>
              <x14:borderColor rgb="FF63C384"/>
              <x14:negativeFillColor rgb="FFFF0000"/>
              <x14:negativeBorderColor rgb="FFFF0000"/>
              <x14:axisColor rgb="FF000000"/>
            </x14:dataBar>
          </x14:cfRule>
          <xm:sqref>D21:D22 H21:H22</xm:sqref>
        </x14:conditionalFormatting>
        <x14:conditionalFormatting xmlns:xm="http://schemas.microsoft.com/office/excel/2006/main">
          <x14:cfRule type="dataBar" id="{02EB3963-828B-431C-A952-9B4B5582825B}">
            <x14:dataBar minLength="0" maxLength="100" border="1" negativeBarBorderColorSameAsPositive="0">
              <x14:cfvo type="autoMin"/>
              <x14:cfvo type="autoMax"/>
              <x14:borderColor rgb="FF63C384"/>
              <x14:negativeFillColor rgb="FFFF0000"/>
              <x14:negativeBorderColor rgb="FFFF0000"/>
              <x14:axisColor rgb="FF000000"/>
            </x14:dataBar>
          </x14:cfRule>
          <xm:sqref>D22 H22</xm:sqref>
        </x14:conditionalFormatting>
        <x14:conditionalFormatting xmlns:xm="http://schemas.microsoft.com/office/excel/2006/main">
          <x14:cfRule type="dataBar" id="{D100C8A0-8AEF-48BE-B5E7-4A04B13EC2E7}">
            <x14:dataBar minLength="0" maxLength="100" border="1" negativeBarBorderColorSameAsPositive="0">
              <x14:cfvo type="autoMin"/>
              <x14:cfvo type="autoMax"/>
              <x14:borderColor rgb="FF63C384"/>
              <x14:negativeFillColor rgb="FFFF0000"/>
              <x14:negativeBorderColor rgb="FFFF0000"/>
              <x14:axisColor rgb="FF000000"/>
            </x14:dataBar>
          </x14:cfRule>
          <xm:sqref>E21:G22</xm:sqref>
        </x14:conditionalFormatting>
        <x14:conditionalFormatting xmlns:xm="http://schemas.microsoft.com/office/excel/2006/main">
          <x14:cfRule type="dataBar" id="{41373467-533A-46E3-89CC-0B436BD96D3F}">
            <x14:dataBar minLength="0" maxLength="100" border="1" negativeBarBorderColorSameAsPositive="0">
              <x14:cfvo type="autoMin"/>
              <x14:cfvo type="autoMax"/>
              <x14:borderColor rgb="FF63C384"/>
              <x14:negativeFillColor rgb="FFFF0000"/>
              <x14:negativeBorderColor rgb="FFFF0000"/>
              <x14:axisColor rgb="FF000000"/>
            </x14:dataBar>
          </x14:cfRule>
          <xm:sqref>D21:H21</xm:sqref>
        </x14:conditionalFormatting>
        <x14:conditionalFormatting xmlns:xm="http://schemas.microsoft.com/office/excel/2006/main">
          <x14:cfRule type="dataBar" id="{2BD39494-D32D-4C79-9EAC-1C29EA53EB92}">
            <x14:dataBar minLength="0" maxLength="100" border="1" negativeBarBorderColorSameAsPositive="0">
              <x14:cfvo type="autoMin"/>
              <x14:cfvo type="autoMax"/>
              <x14:borderColor rgb="FF63C384"/>
              <x14:negativeFillColor rgb="FFFF0000"/>
              <x14:negativeBorderColor rgb="FFFF0000"/>
              <x14:axisColor rgb="FF000000"/>
            </x14:dataBar>
          </x14:cfRule>
          <xm:sqref>E22:G22</xm:sqref>
        </x14:conditionalFormatting>
        <x14:conditionalFormatting xmlns:xm="http://schemas.microsoft.com/office/excel/2006/main">
          <x14:cfRule type="dataBar" id="{CD0DE32C-BE16-4ADA-BCD6-9ED0643C0D59}">
            <x14:dataBar minLength="0" maxLength="100" border="1" negativeBarBorderColorSameAsPositive="0">
              <x14:cfvo type="autoMin"/>
              <x14:cfvo type="autoMax"/>
              <x14:borderColor rgb="FF63C384"/>
              <x14:negativeFillColor rgb="FFFF0000"/>
              <x14:negativeBorderColor rgb="FFFF0000"/>
              <x14:axisColor rgb="FF000000"/>
            </x14:dataBar>
          </x14:cfRule>
          <xm:sqref>D22:H22</xm:sqref>
        </x14:conditionalFormatting>
        <x14:conditionalFormatting xmlns:xm="http://schemas.microsoft.com/office/excel/2006/main">
          <x14:cfRule type="dataBar" id="{66DD8C4F-91D0-466E-BCDD-5A2BFE20A9BC}">
            <x14:dataBar minLength="0" maxLength="100" border="1" negativeBarBorderColorSameAsPositive="0">
              <x14:cfvo type="autoMin"/>
              <x14:cfvo type="autoMax"/>
              <x14:borderColor rgb="FFFF555A"/>
              <x14:negativeFillColor rgb="FFFF0000"/>
              <x14:negativeBorderColor rgb="FFFF0000"/>
              <x14:axisColor rgb="FF000000"/>
            </x14:dataBar>
          </x14:cfRule>
          <xm:sqref>D34</xm:sqref>
        </x14:conditionalFormatting>
        <x14:conditionalFormatting xmlns:xm="http://schemas.microsoft.com/office/excel/2006/main">
          <x14:cfRule type="dataBar" id="{36991F80-2D38-45DE-B713-9F2FC9419B6D}">
            <x14:dataBar minLength="0" maxLength="100" border="1" negativeBarBorderColorSameAsPositive="0">
              <x14:cfvo type="autoMin"/>
              <x14:cfvo type="autoMax"/>
              <x14:borderColor rgb="FFFF555A"/>
              <x14:negativeFillColor rgb="FFFF0000"/>
              <x14:negativeBorderColor rgb="FFFF0000"/>
              <x14:axisColor rgb="FF000000"/>
            </x14:dataBar>
          </x14:cfRule>
          <xm:sqref>H34</xm:sqref>
        </x14:conditionalFormatting>
        <x14:conditionalFormatting xmlns:xm="http://schemas.microsoft.com/office/excel/2006/main">
          <x14:cfRule type="dataBar" id="{48F1618B-E808-456B-ABE3-24D242D2416C}">
            <x14:dataBar minLength="0" maxLength="100" border="1" negativeBarBorderColorSameAsPositive="0">
              <x14:cfvo type="autoMin"/>
              <x14:cfvo type="autoMax"/>
              <x14:borderColor rgb="FFFF555A"/>
              <x14:negativeFillColor rgb="FFFF0000"/>
              <x14:negativeBorderColor rgb="FFFF0000"/>
              <x14:axisColor rgb="FF000000"/>
            </x14:dataBar>
          </x14:cfRule>
          <xm:sqref>H35 D35</xm:sqref>
        </x14:conditionalFormatting>
        <x14:conditionalFormatting xmlns:xm="http://schemas.microsoft.com/office/excel/2006/main">
          <x14:cfRule type="dataBar" id="{C4B966E9-8BD8-460D-B656-8CA03DF12E67}">
            <x14:dataBar minLength="0" maxLength="100" border="1" negativeBarBorderColorSameAsPositive="0">
              <x14:cfvo type="autoMin"/>
              <x14:cfvo type="autoMax"/>
              <x14:borderColor rgb="FFFF555A"/>
              <x14:negativeFillColor rgb="FFFF0000"/>
              <x14:negativeBorderColor rgb="FFFF0000"/>
              <x14:axisColor rgb="FF000000"/>
            </x14:dataBar>
          </x14:cfRule>
          <xm:sqref>H36 D36</xm:sqref>
        </x14:conditionalFormatting>
        <x14:conditionalFormatting xmlns:xm="http://schemas.microsoft.com/office/excel/2006/main">
          <x14:cfRule type="dataBar" id="{194D58EB-B0E0-4E38-856E-F87AC5668B9C}">
            <x14:dataBar minLength="0" maxLength="100" border="1" negativeBarBorderColorSameAsPositive="0">
              <x14:cfvo type="autoMin"/>
              <x14:cfvo type="autoMax"/>
              <x14:borderColor rgb="FFFF555A"/>
              <x14:negativeFillColor rgb="FFFF0000"/>
              <x14:negativeBorderColor rgb="FFFF0000"/>
              <x14:axisColor rgb="FF000000"/>
            </x14:dataBar>
          </x14:cfRule>
          <xm:sqref>H37 D37</xm:sqref>
        </x14:conditionalFormatting>
        <x14:conditionalFormatting xmlns:xm="http://schemas.microsoft.com/office/excel/2006/main">
          <x14:cfRule type="dataBar" id="{59DE6ED3-FDDE-47C5-9AEE-E61FE8B8EBA7}">
            <x14:dataBar minLength="0" maxLength="100" border="1" negativeBarBorderColorSameAsPositive="0">
              <x14:cfvo type="autoMin"/>
              <x14:cfvo type="autoMax"/>
              <x14:borderColor rgb="FFFF555A"/>
              <x14:negativeFillColor rgb="FFFF0000"/>
              <x14:negativeBorderColor rgb="FFFF0000"/>
              <x14:axisColor rgb="FF000000"/>
            </x14:dataBar>
          </x14:cfRule>
          <xm:sqref>H38</xm:sqref>
        </x14:conditionalFormatting>
        <x14:conditionalFormatting xmlns:xm="http://schemas.microsoft.com/office/excel/2006/main">
          <x14:cfRule type="dataBar" id="{4A3A55CD-16B7-4CB9-A0B9-66C12494E8F8}">
            <x14:dataBar minLength="0" maxLength="100" border="1" negativeBarBorderColorSameAsPositive="0">
              <x14:cfvo type="autoMin"/>
              <x14:cfvo type="autoMax"/>
              <x14:borderColor rgb="FFFF555A"/>
              <x14:negativeFillColor rgb="FFFF0000"/>
              <x14:negativeBorderColor rgb="FFFF0000"/>
              <x14:axisColor rgb="FF000000"/>
            </x14:dataBar>
          </x14:cfRule>
          <xm:sqref>H43 D43</xm:sqref>
        </x14:conditionalFormatting>
        <x14:conditionalFormatting xmlns:xm="http://schemas.microsoft.com/office/excel/2006/main">
          <x14:cfRule type="dataBar" id="{1BB40A69-731D-435E-BBED-B995197ACEC0}">
            <x14:dataBar minLength="0" maxLength="100" border="1" negativeBarBorderColorSameAsPositive="0">
              <x14:cfvo type="autoMin"/>
              <x14:cfvo type="autoMax"/>
              <x14:borderColor rgb="FFFF555A"/>
              <x14:negativeFillColor rgb="FFFF0000"/>
              <x14:negativeBorderColor rgb="FFFF0000"/>
              <x14:axisColor rgb="FF000000"/>
            </x14:dataBar>
          </x14:cfRule>
          <xm:sqref>D47</xm:sqref>
        </x14:conditionalFormatting>
        <x14:conditionalFormatting xmlns:xm="http://schemas.microsoft.com/office/excel/2006/main">
          <x14:cfRule type="dataBar" id="{C3ED8B23-B14F-47E2-AF94-5CAF548E7956}">
            <x14:dataBar minLength="0" maxLength="100" border="1" negativeBarBorderColorSameAsPositive="0">
              <x14:cfvo type="autoMin"/>
              <x14:cfvo type="autoMax"/>
              <x14:borderColor rgb="FFFF555A"/>
              <x14:negativeFillColor rgb="FFFF0000"/>
              <x14:negativeBorderColor rgb="FFFF0000"/>
              <x14:axisColor rgb="FF000000"/>
            </x14:dataBar>
          </x14:cfRule>
          <xm:sqref>D42 H42</xm:sqref>
        </x14:conditionalFormatting>
        <x14:conditionalFormatting xmlns:xm="http://schemas.microsoft.com/office/excel/2006/main">
          <x14:cfRule type="dataBar" id="{F2433E78-4635-43EA-A8C8-83E16A4B80BF}">
            <x14:dataBar minLength="0" maxLength="100" border="1" negativeBarBorderColorSameAsPositive="0">
              <x14:cfvo type="autoMin"/>
              <x14:cfvo type="autoMax"/>
              <x14:borderColor rgb="FFFF555A"/>
              <x14:negativeFillColor rgb="FFFF0000"/>
              <x14:negativeBorderColor rgb="FFFF0000"/>
              <x14:axisColor rgb="FF000000"/>
            </x14:dataBar>
          </x14:cfRule>
          <xm:sqref>D41 H41</xm:sqref>
        </x14:conditionalFormatting>
        <x14:conditionalFormatting xmlns:xm="http://schemas.microsoft.com/office/excel/2006/main">
          <x14:cfRule type="dataBar" id="{FC1A38C3-7B66-4984-8FC1-B0D68C361544}">
            <x14:dataBar minLength="0" maxLength="100" border="1" negativeBarBorderColorSameAsPositive="0">
              <x14:cfvo type="autoMin"/>
              <x14:cfvo type="autoMax"/>
              <x14:borderColor rgb="FFFF555A"/>
              <x14:negativeFillColor rgb="FFFF0000"/>
              <x14:negativeBorderColor rgb="FFFF0000"/>
              <x14:axisColor rgb="FF000000"/>
            </x14:dataBar>
          </x14:cfRule>
          <xm:sqref>D38 H40</xm:sqref>
        </x14:conditionalFormatting>
        <x14:conditionalFormatting xmlns:xm="http://schemas.microsoft.com/office/excel/2006/main">
          <x14:cfRule type="dataBar" id="{1A61D4FE-A01B-4F51-84E8-BE948EDB437C}">
            <x14:dataBar minLength="0" maxLength="100" border="1" negativeBarBorderColorSameAsPositive="0">
              <x14:cfvo type="autoMin"/>
              <x14:cfvo type="autoMax"/>
              <x14:borderColor rgb="FFFF555A"/>
              <x14:negativeFillColor rgb="FFFF0000"/>
              <x14:negativeBorderColor rgb="FFFF0000"/>
              <x14:axisColor rgb="FF000000"/>
            </x14:dataBar>
          </x14:cfRule>
          <xm:sqref>D39:D40 H39</xm:sqref>
        </x14:conditionalFormatting>
        <x14:conditionalFormatting xmlns:xm="http://schemas.microsoft.com/office/excel/2006/main">
          <x14:cfRule type="dataBar" id="{E8E7B593-EDB6-46BC-B2DE-1C55A942BB9D}">
            <x14:dataBar minLength="0" maxLength="100" border="1" negativeBarBorderColorSameAsPositive="0">
              <x14:cfvo type="autoMin"/>
              <x14:cfvo type="autoMax"/>
              <x14:borderColor rgb="FFFF555A"/>
              <x14:negativeFillColor rgb="FFFF0000"/>
              <x14:negativeBorderColor rgb="FFFF0000"/>
              <x14:axisColor rgb="FF000000"/>
            </x14:dataBar>
          </x14:cfRule>
          <xm:sqref>E47:G47 D33:H33 E34:G43</xm:sqref>
        </x14:conditionalFormatting>
        <x14:conditionalFormatting xmlns:xm="http://schemas.microsoft.com/office/excel/2006/main">
          <x14:cfRule type="dataBar" id="{929C6839-0848-4722-BF72-3AE07C61D56B}">
            <x14:dataBar minLength="0" maxLength="100" border="1" negativeBarBorderColorSameAsPositive="0">
              <x14:cfvo type="autoMin"/>
              <x14:cfvo type="autoMax"/>
              <x14:borderColor rgb="FFFF555A"/>
              <x14:negativeFillColor rgb="FFFF0000"/>
              <x14:negativeBorderColor rgb="FFFF0000"/>
              <x14:axisColor rgb="FF000000"/>
            </x14:dataBar>
          </x14:cfRule>
          <xm:sqref>H34:H43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topLeftCell="A54" workbookViewId="0">
      <selection activeCell="D69" sqref="D69"/>
    </sheetView>
  </sheetViews>
  <sheetFormatPr baseColWidth="10" defaultRowHeight="15" x14ac:dyDescent="0.25"/>
  <cols>
    <col min="1" max="1" width="13.140625" customWidth="1"/>
    <col min="2" max="2" width="13.7109375" customWidth="1"/>
  </cols>
  <sheetData>
    <row r="1" spans="1:9" x14ac:dyDescent="0.25">
      <c r="A1" s="284" t="s">
        <v>1452</v>
      </c>
      <c r="B1" s="284"/>
      <c r="C1" s="284"/>
      <c r="D1" s="284"/>
      <c r="E1" s="284"/>
      <c r="F1" s="284"/>
      <c r="G1" s="284"/>
      <c r="H1" s="284"/>
      <c r="I1" s="284"/>
    </row>
    <row r="3" spans="1:9" x14ac:dyDescent="0.25">
      <c r="A3" t="s">
        <v>1450</v>
      </c>
      <c r="B3" s="171">
        <v>0.74</v>
      </c>
    </row>
    <row r="4" spans="1:9" x14ac:dyDescent="0.25">
      <c r="A4" t="s">
        <v>1449</v>
      </c>
      <c r="B4" s="171">
        <v>0.68</v>
      </c>
    </row>
    <row r="5" spans="1:9" x14ac:dyDescent="0.25">
      <c r="A5" t="s">
        <v>1451</v>
      </c>
      <c r="B5" s="171">
        <v>0.64</v>
      </c>
    </row>
    <row r="6" spans="1:9" x14ac:dyDescent="0.25">
      <c r="B6" s="236">
        <f>AVERAGE(B3:B5)</f>
        <v>0.68666666666666665</v>
      </c>
    </row>
    <row r="7" spans="1:9" ht="45" x14ac:dyDescent="0.25">
      <c r="A7" s="1" t="s">
        <v>1520</v>
      </c>
    </row>
    <row r="11" spans="1:9" x14ac:dyDescent="0.25">
      <c r="B11">
        <f>AVERAGE(B3:B5)</f>
        <v>0.68666666666666665</v>
      </c>
    </row>
    <row r="16" spans="1:9" x14ac:dyDescent="0.25">
      <c r="A16">
        <v>50</v>
      </c>
      <c r="B16">
        <v>100</v>
      </c>
      <c r="E16">
        <v>32.5</v>
      </c>
    </row>
    <row r="17" spans="1:18" x14ac:dyDescent="0.25">
      <c r="A17">
        <f>B17*A16/B16</f>
        <v>32.5</v>
      </c>
      <c r="B17">
        <v>65</v>
      </c>
    </row>
    <row r="19" spans="1:18" x14ac:dyDescent="0.25">
      <c r="B19" s="171"/>
    </row>
    <row r="20" spans="1:18" s="1" customFormat="1" ht="30" x14ac:dyDescent="0.25">
      <c r="A20" s="172" t="s">
        <v>1453</v>
      </c>
      <c r="B20" s="172" t="s">
        <v>1455</v>
      </c>
      <c r="C20" s="172" t="s">
        <v>1454</v>
      </c>
      <c r="D20" s="172">
        <v>10</v>
      </c>
      <c r="E20" s="172">
        <v>10</v>
      </c>
      <c r="F20" s="172">
        <v>10</v>
      </c>
      <c r="G20" s="172">
        <v>10</v>
      </c>
      <c r="H20" s="172">
        <v>10</v>
      </c>
      <c r="I20" s="172">
        <v>10</v>
      </c>
      <c r="J20" s="172">
        <v>10</v>
      </c>
      <c r="K20" s="172">
        <v>10</v>
      </c>
      <c r="L20" s="172">
        <v>10</v>
      </c>
      <c r="M20" s="172">
        <v>10</v>
      </c>
      <c r="N20" s="172">
        <f>SUM(D20:M20)</f>
        <v>100</v>
      </c>
    </row>
    <row r="21" spans="1:18" x14ac:dyDescent="0.25">
      <c r="A21" s="202">
        <v>74.2</v>
      </c>
      <c r="B21" s="110">
        <v>2</v>
      </c>
      <c r="C21" s="173">
        <f>SUM(D20:N20)-A21-B21</f>
        <v>123.8</v>
      </c>
    </row>
    <row r="28" spans="1:18" x14ac:dyDescent="0.25">
      <c r="A28" t="s">
        <v>1600</v>
      </c>
      <c r="B28" t="s">
        <v>1601</v>
      </c>
      <c r="C28" t="s">
        <v>1602</v>
      </c>
    </row>
    <row r="29" spans="1:18" x14ac:dyDescent="0.25">
      <c r="A29" s="206">
        <v>47</v>
      </c>
      <c r="B29" s="187">
        <v>42.66</v>
      </c>
      <c r="C29" s="114">
        <v>90</v>
      </c>
      <c r="G29">
        <v>89</v>
      </c>
      <c r="H29">
        <v>100</v>
      </c>
    </row>
    <row r="30" spans="1:18" x14ac:dyDescent="0.25">
      <c r="A30" s="186">
        <v>55</v>
      </c>
      <c r="B30" s="186">
        <v>32</v>
      </c>
      <c r="C30" s="203">
        <v>66</v>
      </c>
      <c r="G30">
        <v>65.900000000000006</v>
      </c>
      <c r="H30">
        <f>G30*H29/G29</f>
        <v>74.044943820224731</v>
      </c>
    </row>
    <row r="31" spans="1:18" x14ac:dyDescent="0.25">
      <c r="A31" s="198">
        <v>100</v>
      </c>
      <c r="B31" s="189">
        <v>0</v>
      </c>
      <c r="C31" s="177">
        <v>58</v>
      </c>
      <c r="Q31">
        <f>SUM(L38:L42)</f>
        <v>71</v>
      </c>
      <c r="R31">
        <v>100</v>
      </c>
    </row>
    <row r="32" spans="1:18" x14ac:dyDescent="0.25">
      <c r="A32" s="194">
        <v>100</v>
      </c>
      <c r="B32" s="186">
        <v>60</v>
      </c>
      <c r="C32" s="203">
        <v>47</v>
      </c>
      <c r="G32">
        <v>89</v>
      </c>
      <c r="H32">
        <v>100</v>
      </c>
      <c r="Q32" s="224">
        <f>SUM(M38:M42)</f>
        <v>100</v>
      </c>
    </row>
    <row r="33" spans="1:17" x14ac:dyDescent="0.25">
      <c r="A33" s="196">
        <v>101</v>
      </c>
      <c r="B33" s="187">
        <v>100</v>
      </c>
      <c r="C33" s="114">
        <v>93.5</v>
      </c>
      <c r="G33">
        <v>69.8</v>
      </c>
      <c r="H33">
        <f>G33*H32/G32</f>
        <v>78.426966292134836</v>
      </c>
    </row>
    <row r="34" spans="1:17" x14ac:dyDescent="0.25">
      <c r="A34" s="188">
        <v>25</v>
      </c>
      <c r="B34" s="187">
        <v>75</v>
      </c>
      <c r="C34" s="114">
        <v>100</v>
      </c>
    </row>
    <row r="35" spans="1:17" x14ac:dyDescent="0.25">
      <c r="A35" s="186">
        <v>82</v>
      </c>
      <c r="B35" s="187">
        <v>87</v>
      </c>
      <c r="C35" s="114">
        <v>45</v>
      </c>
    </row>
    <row r="36" spans="1:17" x14ac:dyDescent="0.25">
      <c r="A36" s="199">
        <v>42</v>
      </c>
      <c r="B36" s="189">
        <v>33</v>
      </c>
      <c r="C36" s="203">
        <v>32.5</v>
      </c>
      <c r="K36" t="s">
        <v>1609</v>
      </c>
    </row>
    <row r="37" spans="1:17" ht="36" x14ac:dyDescent="0.25">
      <c r="A37" s="196">
        <v>133</v>
      </c>
      <c r="B37" s="200">
        <v>50</v>
      </c>
      <c r="C37" s="203">
        <v>58</v>
      </c>
      <c r="K37" s="226" t="s">
        <v>1614</v>
      </c>
      <c r="L37" s="223" t="s">
        <v>1611</v>
      </c>
      <c r="M37" s="223" t="s">
        <v>1612</v>
      </c>
      <c r="O37" s="226" t="s">
        <v>1614</v>
      </c>
      <c r="P37" s="223" t="s">
        <v>1611</v>
      </c>
      <c r="Q37" s="223" t="s">
        <v>1612</v>
      </c>
    </row>
    <row r="38" spans="1:17" ht="60" x14ac:dyDescent="0.25">
      <c r="A38" s="196">
        <v>110</v>
      </c>
      <c r="B38" s="201">
        <v>100</v>
      </c>
      <c r="C38" s="204">
        <v>100</v>
      </c>
      <c r="K38" s="226" t="s">
        <v>106</v>
      </c>
      <c r="L38" s="8">
        <v>3</v>
      </c>
      <c r="M38" s="225">
        <f>L38*R31/Q31</f>
        <v>4.225352112676056</v>
      </c>
      <c r="O38" s="226" t="s">
        <v>1621</v>
      </c>
      <c r="P38">
        <v>12</v>
      </c>
      <c r="Q38" s="224">
        <v>16.901408450704224</v>
      </c>
    </row>
    <row r="39" spans="1:17" x14ac:dyDescent="0.25">
      <c r="A39" s="189">
        <v>34</v>
      </c>
      <c r="B39" s="201">
        <v>100</v>
      </c>
      <c r="C39" s="177">
        <v>20</v>
      </c>
      <c r="K39" s="226" t="s">
        <v>1623</v>
      </c>
      <c r="L39" s="8">
        <v>12</v>
      </c>
      <c r="M39" s="225">
        <f>L39*R31/Q31</f>
        <v>16.901408450704224</v>
      </c>
    </row>
    <row r="40" spans="1:17" ht="36" x14ac:dyDescent="0.25">
      <c r="A40" s="195">
        <v>100</v>
      </c>
      <c r="B40" s="195">
        <v>100</v>
      </c>
      <c r="C40" s="114">
        <v>100</v>
      </c>
      <c r="K40" s="226" t="s">
        <v>1610</v>
      </c>
      <c r="L40" s="8">
        <v>31</v>
      </c>
      <c r="M40" s="225">
        <f>L40*R31/Q31</f>
        <v>43.661971830985912</v>
      </c>
    </row>
    <row r="41" spans="1:17" ht="24" x14ac:dyDescent="0.25">
      <c r="A41" s="195">
        <v>100</v>
      </c>
      <c r="B41" s="187">
        <v>85</v>
      </c>
      <c r="C41" s="174">
        <v>0</v>
      </c>
      <c r="K41" s="226" t="s">
        <v>1640</v>
      </c>
      <c r="L41" s="8">
        <v>25</v>
      </c>
      <c r="M41" s="225">
        <f>L41*R31/Q31</f>
        <v>35.2112676056338</v>
      </c>
    </row>
    <row r="42" spans="1:17" ht="24" x14ac:dyDescent="0.25">
      <c r="A42" s="188">
        <v>20</v>
      </c>
      <c r="B42" s="191"/>
      <c r="C42" s="204">
        <v>100</v>
      </c>
      <c r="K42" s="226"/>
      <c r="L42" s="8"/>
      <c r="M42" s="225"/>
      <c r="N42" s="224">
        <f>SUM(M41:M42)</f>
        <v>35.2112676056338</v>
      </c>
      <c r="O42" s="226" t="s">
        <v>1614</v>
      </c>
      <c r="P42" s="223" t="s">
        <v>1611</v>
      </c>
      <c r="Q42" s="223"/>
    </row>
    <row r="43" spans="1:17" x14ac:dyDescent="0.25">
      <c r="A43" s="197">
        <v>35</v>
      </c>
      <c r="B43" s="187">
        <v>100</v>
      </c>
      <c r="C43" s="114">
        <v>80</v>
      </c>
      <c r="K43" s="226" t="s">
        <v>1613</v>
      </c>
      <c r="L43" s="8">
        <f>SUM(L38:L42)</f>
        <v>71</v>
      </c>
      <c r="M43" s="8">
        <f>SUM(M38:M42)</f>
        <v>100</v>
      </c>
      <c r="O43" s="226" t="s">
        <v>1623</v>
      </c>
      <c r="P43" s="8">
        <v>13</v>
      </c>
      <c r="Q43" s="225"/>
    </row>
    <row r="44" spans="1:17" x14ac:dyDescent="0.25">
      <c r="A44" s="186">
        <v>95</v>
      </c>
      <c r="B44" s="187">
        <v>100</v>
      </c>
      <c r="C44" s="203">
        <v>56</v>
      </c>
    </row>
    <row r="45" spans="1:17" x14ac:dyDescent="0.25">
      <c r="A45" s="187">
        <v>66</v>
      </c>
      <c r="B45" s="187">
        <v>100</v>
      </c>
      <c r="C45" s="203">
        <v>56</v>
      </c>
    </row>
    <row r="46" spans="1:17" x14ac:dyDescent="0.25">
      <c r="A46" s="195">
        <v>100</v>
      </c>
      <c r="B46" s="186">
        <v>71</v>
      </c>
      <c r="C46" s="203">
        <v>56</v>
      </c>
    </row>
    <row r="47" spans="1:17" x14ac:dyDescent="0.25">
      <c r="A47" s="190">
        <v>64</v>
      </c>
      <c r="B47" s="187">
        <v>100</v>
      </c>
      <c r="C47" s="214">
        <f>AVERAGE(C29:C46)</f>
        <v>64.333333333333329</v>
      </c>
    </row>
    <row r="48" spans="1:17" x14ac:dyDescent="0.25">
      <c r="A48" s="186">
        <v>97</v>
      </c>
      <c r="B48" s="187">
        <v>75</v>
      </c>
    </row>
    <row r="49" spans="1:4" x14ac:dyDescent="0.25">
      <c r="A49" s="186">
        <v>60</v>
      </c>
      <c r="B49" s="187">
        <v>70</v>
      </c>
    </row>
    <row r="50" spans="1:4" x14ac:dyDescent="0.25">
      <c r="A50" s="186">
        <v>74</v>
      </c>
      <c r="B50" s="192">
        <v>100</v>
      </c>
    </row>
    <row r="51" spans="1:4" x14ac:dyDescent="0.25">
      <c r="A51" s="186">
        <v>70</v>
      </c>
      <c r="B51" s="186">
        <v>91</v>
      </c>
    </row>
    <row r="52" spans="1:4" x14ac:dyDescent="0.25">
      <c r="A52" s="188">
        <v>35</v>
      </c>
      <c r="B52" s="189">
        <v>0</v>
      </c>
    </row>
    <row r="53" spans="1:4" x14ac:dyDescent="0.25">
      <c r="A53" s="186">
        <v>83</v>
      </c>
      <c r="B53" s="195">
        <v>100</v>
      </c>
    </row>
    <row r="54" spans="1:4" x14ac:dyDescent="0.25">
      <c r="A54" s="189">
        <v>47</v>
      </c>
      <c r="B54" s="189">
        <v>30</v>
      </c>
    </row>
    <row r="55" spans="1:4" x14ac:dyDescent="0.25">
      <c r="A55" s="187">
        <v>100</v>
      </c>
      <c r="B55" s="205">
        <v>30</v>
      </c>
    </row>
    <row r="56" spans="1:4" x14ac:dyDescent="0.25">
      <c r="A56" s="186">
        <v>60</v>
      </c>
      <c r="B56" s="214">
        <f>AVERAGE(B29:B37,B40:B41,B43:B55)</f>
        <v>67.985833333333332</v>
      </c>
    </row>
    <row r="57" spans="1:4" x14ac:dyDescent="0.25">
      <c r="A57" s="187">
        <v>100</v>
      </c>
    </row>
    <row r="58" spans="1:4" x14ac:dyDescent="0.25">
      <c r="A58" s="186">
        <v>70</v>
      </c>
    </row>
    <row r="59" spans="1:4" x14ac:dyDescent="0.25">
      <c r="A59" s="195">
        <v>100</v>
      </c>
    </row>
    <row r="60" spans="1:4" x14ac:dyDescent="0.25">
      <c r="A60" s="214">
        <f>AVERAGE(A29:A59)</f>
        <v>74.354838709677423</v>
      </c>
    </row>
    <row r="63" spans="1:4" x14ac:dyDescent="0.25">
      <c r="A63" s="8"/>
      <c r="B63" s="8">
        <v>2021</v>
      </c>
      <c r="C63" s="8">
        <v>2022</v>
      </c>
      <c r="D63" s="8">
        <v>2023</v>
      </c>
    </row>
    <row r="64" spans="1:4" ht="30" x14ac:dyDescent="0.25">
      <c r="A64" s="4" t="s">
        <v>1716</v>
      </c>
      <c r="B64" s="255">
        <v>0.29199999999999998</v>
      </c>
      <c r="C64" s="255">
        <v>0.54</v>
      </c>
      <c r="D64" s="255">
        <v>0.74199999999999999</v>
      </c>
    </row>
    <row r="65" spans="1:8" ht="30" x14ac:dyDescent="0.25">
      <c r="A65" s="4" t="s">
        <v>1717</v>
      </c>
      <c r="B65" s="255">
        <v>0.33</v>
      </c>
      <c r="C65" s="255">
        <v>0.68</v>
      </c>
      <c r="D65" s="255">
        <v>0.89</v>
      </c>
      <c r="E65" s="254"/>
      <c r="F65" s="254"/>
      <c r="G65" s="254"/>
      <c r="H65" s="254"/>
    </row>
    <row r="66" spans="1:8" x14ac:dyDescent="0.25">
      <c r="E66" s="254"/>
      <c r="F66" s="254"/>
      <c r="G66" s="254"/>
      <c r="H66" s="254"/>
    </row>
  </sheetData>
  <mergeCells count="1">
    <mergeCell ref="A1:I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7" sqref="B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AVANCE</vt:lpstr>
      <vt:lpstr>S.INDICADORES</vt:lpstr>
      <vt:lpstr>Hoja4</vt:lpstr>
      <vt:lpstr>LO INSTITUCIONAL</vt:lpstr>
      <vt:lpstr>LO SOCIAL </vt:lpstr>
      <vt:lpstr>LO AMBIENTAL</vt:lpstr>
      <vt:lpstr>Hoja2</vt:lpstr>
      <vt:lpstr>Hoja1</vt: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 de Accion ETITC</dc:creator>
  <cp:lastModifiedBy>Plan de Accion ETITC</cp:lastModifiedBy>
  <dcterms:created xsi:type="dcterms:W3CDTF">2023-01-24T15:24:29Z</dcterms:created>
  <dcterms:modified xsi:type="dcterms:W3CDTF">2023-12-15T20:21:06Z</dcterms:modified>
</cp:coreProperties>
</file>