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stionambiental\OneDrive - Escuela Tecnologica Instituto Tecnico Central\Gestión Ambiental\2021\Planeación 2021\"/>
    </mc:Choice>
  </mc:AlternateContent>
  <bookViews>
    <workbookView xWindow="-120" yWindow="-120" windowWidth="20730" windowHeight="11160" tabRatio="602"/>
  </bookViews>
  <sheets>
    <sheet name="Programas SGA" sheetId="7" r:id="rId1"/>
    <sheet name="PGIRESPEL" sheetId="9" r:id="rId2"/>
    <sheet name="Capacitaciones" sheetId="8" r:id="rId3"/>
  </sheets>
  <definedNames>
    <definedName name="_xlnm._FilterDatabase" localSheetId="0" hidden="1">'Programas SGA'!$C$8:$Z$55</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H49" i="7" l="1"/>
  <c r="AF49" i="7"/>
  <c r="AG49" i="7"/>
  <c r="AE16" i="9"/>
  <c r="AD16" i="9"/>
  <c r="AF16" i="9"/>
  <c r="AE15" i="9"/>
  <c r="AD15" i="9"/>
  <c r="AF15" i="9"/>
  <c r="AE14" i="9"/>
  <c r="AD14" i="9"/>
  <c r="AF14" i="9"/>
  <c r="AE13" i="9"/>
  <c r="AD13" i="9"/>
  <c r="AF13" i="9"/>
  <c r="AE12" i="9"/>
  <c r="AF12" i="9"/>
  <c r="AE11" i="9"/>
  <c r="AF11" i="9"/>
  <c r="AE10" i="9"/>
  <c r="AD10" i="9"/>
  <c r="AF10" i="9"/>
  <c r="AG52" i="7"/>
  <c r="AH52" i="7"/>
  <c r="AG53" i="7"/>
  <c r="AF53" i="7"/>
  <c r="AH53" i="7"/>
  <c r="AG40" i="7"/>
  <c r="AF40" i="7"/>
  <c r="AH40" i="7"/>
  <c r="AG37" i="7"/>
  <c r="AF37" i="7"/>
  <c r="AH37" i="7"/>
  <c r="AG35" i="7"/>
  <c r="AF35" i="7"/>
  <c r="AH35" i="7"/>
  <c r="AG28" i="7"/>
  <c r="AF28" i="7"/>
  <c r="AH28" i="7"/>
  <c r="AG25" i="7"/>
  <c r="AF25" i="7"/>
  <c r="AH25" i="7"/>
  <c r="AG24" i="7"/>
  <c r="AF24" i="7"/>
  <c r="AH24" i="7"/>
  <c r="AG23" i="7"/>
  <c r="AF23" i="7"/>
  <c r="AH23" i="7"/>
  <c r="AG18" i="7"/>
  <c r="AF18" i="7"/>
  <c r="AH18" i="7"/>
  <c r="AG17" i="7"/>
  <c r="AF17" i="7"/>
  <c r="AH17" i="7"/>
  <c r="AG16" i="7"/>
  <c r="AF16" i="7"/>
  <c r="AH16" i="7"/>
  <c r="AG14" i="7"/>
  <c r="AF14" i="7"/>
  <c r="AH14" i="7"/>
  <c r="AG15" i="7"/>
  <c r="AH12" i="7"/>
  <c r="AG13" i="7"/>
  <c r="AF13" i="7"/>
  <c r="AH13" i="7"/>
  <c r="AG10" i="7"/>
  <c r="AF10" i="7"/>
  <c r="AH10" i="7"/>
  <c r="AG11" i="7"/>
  <c r="AG9" i="7"/>
  <c r="AF9" i="7"/>
  <c r="AH9" i="7"/>
  <c r="AG12" i="7"/>
  <c r="AG20" i="7"/>
  <c r="AG21" i="7"/>
  <c r="AG22" i="7"/>
  <c r="AG27" i="7"/>
  <c r="AG29" i="7"/>
  <c r="AG30" i="7"/>
  <c r="AG32" i="7"/>
  <c r="AG33" i="7"/>
  <c r="AG38" i="7"/>
  <c r="AG39" i="7"/>
  <c r="AG41" i="7"/>
  <c r="AG42" i="7"/>
  <c r="AG43" i="7"/>
  <c r="AG44" i="7"/>
  <c r="AG45" i="7"/>
  <c r="AG46" i="7"/>
  <c r="AG47" i="7"/>
  <c r="AG48" i="7"/>
  <c r="AG50" i="7"/>
  <c r="AG51" i="7"/>
  <c r="AG54" i="7"/>
  <c r="AG55" i="7"/>
  <c r="AF11" i="7"/>
  <c r="AF12" i="7"/>
  <c r="AF15" i="7"/>
  <c r="AF20" i="7"/>
  <c r="AF21" i="7"/>
  <c r="AF22" i="7"/>
  <c r="AF27" i="7"/>
  <c r="AF29" i="7"/>
  <c r="AF30" i="7"/>
  <c r="AF32" i="7"/>
  <c r="AF33" i="7"/>
  <c r="AF38" i="7"/>
  <c r="AF39" i="7"/>
  <c r="AF41" i="7"/>
  <c r="AF42" i="7"/>
  <c r="AF43" i="7"/>
  <c r="AF44" i="7"/>
  <c r="AF45" i="7"/>
  <c r="AF46" i="7"/>
  <c r="AF47" i="7"/>
  <c r="AF48" i="7"/>
  <c r="AF50" i="7"/>
  <c r="AF51" i="7"/>
  <c r="AF52" i="7"/>
  <c r="AF54" i="7"/>
  <c r="AF55" i="7"/>
  <c r="AH55" i="7"/>
  <c r="AH32" i="7"/>
  <c r="AH30" i="7"/>
  <c r="AH29" i="7"/>
  <c r="AH27" i="7"/>
  <c r="AH22" i="7"/>
  <c r="AH21" i="7"/>
  <c r="AH20" i="7"/>
  <c r="AH15" i="7"/>
  <c r="Z55" i="7"/>
  <c r="Y55" i="7"/>
  <c r="X55" i="7"/>
  <c r="W55" i="7"/>
  <c r="V55" i="7"/>
  <c r="U55" i="7"/>
  <c r="T55" i="7"/>
  <c r="S55" i="7"/>
  <c r="R55" i="7"/>
  <c r="Q55" i="7"/>
  <c r="P55" i="7"/>
  <c r="O55" i="7"/>
  <c r="N55" i="7"/>
  <c r="M55" i="7"/>
  <c r="L55" i="7"/>
  <c r="K55" i="7"/>
  <c r="J55" i="7"/>
  <c r="I55" i="7"/>
  <c r="H55" i="7"/>
  <c r="G55" i="7"/>
  <c r="F55" i="7"/>
  <c r="D55" i="7"/>
  <c r="C55" i="7"/>
  <c r="AH54" i="7"/>
  <c r="AH46" i="7"/>
  <c r="AH44" i="7"/>
  <c r="AH45" i="7"/>
  <c r="AH39" i="7"/>
  <c r="AH38" i="7"/>
  <c r="AH11" i="7"/>
  <c r="E55" i="7"/>
  <c r="AA21" i="9"/>
  <c r="R21" i="9"/>
  <c r="AE21" i="9"/>
  <c r="AD21" i="9"/>
  <c r="E21" i="9"/>
  <c r="F21" i="9"/>
  <c r="G21" i="9"/>
  <c r="H21" i="9"/>
  <c r="I21" i="9"/>
  <c r="J21" i="9"/>
  <c r="K21" i="9"/>
  <c r="L21" i="9"/>
  <c r="M21" i="9"/>
  <c r="N21" i="9"/>
  <c r="O21" i="9"/>
  <c r="P21" i="9"/>
  <c r="Q21" i="9"/>
  <c r="S21" i="9"/>
  <c r="T21" i="9"/>
  <c r="U21" i="9"/>
  <c r="V21" i="9"/>
  <c r="W21" i="9"/>
  <c r="X21" i="9"/>
  <c r="Y21" i="9"/>
  <c r="Z21" i="9"/>
  <c r="D21" i="9"/>
  <c r="AE20" i="9"/>
  <c r="AD20" i="9"/>
  <c r="AE19" i="9"/>
  <c r="AD19" i="9"/>
  <c r="AE18" i="9"/>
  <c r="AD18" i="9"/>
  <c r="AE17" i="9"/>
  <c r="AD17" i="9"/>
  <c r="AD12" i="9"/>
  <c r="AD11" i="9"/>
  <c r="AC9" i="8"/>
  <c r="AC11" i="8"/>
  <c r="AC13" i="8"/>
  <c r="AC15" i="8"/>
  <c r="AB9" i="8"/>
  <c r="AB11" i="8"/>
  <c r="AB13" i="8"/>
  <c r="AB15" i="8"/>
  <c r="AD9" i="8"/>
  <c r="AD11" i="8"/>
  <c r="AD13" i="8"/>
  <c r="AD15" i="8"/>
  <c r="AF20" i="9"/>
  <c r="AF18" i="9"/>
  <c r="AF19" i="9"/>
  <c r="AF17" i="9"/>
  <c r="AH33" i="7"/>
  <c r="AH50" i="7"/>
  <c r="AH51" i="7"/>
  <c r="AH42" i="7"/>
  <c r="AH48" i="7"/>
  <c r="AH43" i="7"/>
  <c r="AH47" i="7"/>
  <c r="AH41" i="7"/>
  <c r="AB16" i="8"/>
  <c r="AC16" i="8"/>
  <c r="AF21" i="9"/>
  <c r="AD16" i="8"/>
</calcChain>
</file>

<file path=xl/sharedStrings.xml><?xml version="1.0" encoding="utf-8"?>
<sst xmlns="http://schemas.openxmlformats.org/spreadsheetml/2006/main" count="630" uniqueCount="305">
  <si>
    <t>PROGRAMA</t>
  </si>
  <si>
    <t>ACTIVIDADES</t>
  </si>
  <si>
    <t>TRIMESTRE I</t>
  </si>
  <si>
    <t>TRIMESTRE II</t>
  </si>
  <si>
    <t>TRIMESTRE III</t>
  </si>
  <si>
    <t>TRIMESTRE IV</t>
  </si>
  <si>
    <t>EVIDENCIAS</t>
  </si>
  <si>
    <t>OBSERVACIONES</t>
  </si>
  <si>
    <t>CONSOLIDADO</t>
  </si>
  <si>
    <t>ENE</t>
  </si>
  <si>
    <t>FEB</t>
  </si>
  <si>
    <t>MAR</t>
  </si>
  <si>
    <t>ABR</t>
  </si>
  <si>
    <t>MAY</t>
  </si>
  <si>
    <t>JUN</t>
  </si>
  <si>
    <t>JUL</t>
  </si>
  <si>
    <t>AGO</t>
  </si>
  <si>
    <t>SEP</t>
  </si>
  <si>
    <t>OCT</t>
  </si>
  <si>
    <t>NOV</t>
  </si>
  <si>
    <t>DIC</t>
  </si>
  <si>
    <t>P</t>
  </si>
  <si>
    <t>E</t>
  </si>
  <si>
    <t xml:space="preserve">E </t>
  </si>
  <si>
    <t>% CUMPLIMIENTO</t>
  </si>
  <si>
    <t>1. Uso eficiente de agua</t>
  </si>
  <si>
    <t>2. Uso eficiente de energía</t>
  </si>
  <si>
    <t>3. Gestión integral de residuos</t>
  </si>
  <si>
    <t>RESIDUOS APROVECHABLES Y NO APROVECHABLES</t>
  </si>
  <si>
    <t>PGIRESPEL</t>
  </si>
  <si>
    <t>AVU</t>
  </si>
  <si>
    <t>RCD</t>
  </si>
  <si>
    <t>RESIDUOS DE PODAS</t>
  </si>
  <si>
    <t>4. Control de emisiones atmosféricas y PEV</t>
  </si>
  <si>
    <t>5. Control de vertimientos</t>
  </si>
  <si>
    <t>6. Prácticas sostenibles</t>
  </si>
  <si>
    <t>Otros requerimientos normativos</t>
  </si>
  <si>
    <t>Total Actividades SGA publicado</t>
  </si>
  <si>
    <t>TOTAL</t>
  </si>
  <si>
    <t>RESPONSABLE</t>
  </si>
  <si>
    <t>PLANEAR</t>
  </si>
  <si>
    <t>HACER</t>
  </si>
  <si>
    <t>VERIFICAR</t>
  </si>
  <si>
    <t>ACTUAR</t>
  </si>
  <si>
    <t>TEMA</t>
  </si>
  <si>
    <t>A quién se dirige</t>
  </si>
  <si>
    <t>SISTEMA DE GESTIÓN AMBIENTAL</t>
  </si>
  <si>
    <t xml:space="preserve">PLAN DE EMERGECIAS </t>
  </si>
  <si>
    <t>Escuela Tecnológica
Instituto Técnico Central</t>
  </si>
  <si>
    <t>VERSIÓN:  1</t>
  </si>
  <si>
    <t>Marcar con la letra P en el mes que se planee la actividad y E en el mes en que se ejecute</t>
  </si>
  <si>
    <t>PLAN DE TRABAJO PLAN DE GESTIÓN DE RESIDUOS PELIGROSOS (PGIRESPEL)</t>
  </si>
  <si>
    <t>E=EJECUTADAS</t>
  </si>
  <si>
    <t xml:space="preserve">P= PLANEADAS </t>
  </si>
  <si>
    <t>CÓDIGO:   GAM-FO-16</t>
  </si>
  <si>
    <t>VIGENCIA: DICIEMBRE 17 DE 2019</t>
  </si>
  <si>
    <t>PLAN DE TRABAJO Y CAPACITACIONES DEL SGA</t>
  </si>
  <si>
    <t>PÁGINA:    1 DE 3</t>
  </si>
  <si>
    <t>PÁGINA:    2 DE 3</t>
  </si>
  <si>
    <t>PÁGINA:    3 DE 3</t>
  </si>
  <si>
    <t>CLASIF. DE CONFIDENCIALIDAD</t>
  </si>
  <si>
    <t>IPB</t>
  </si>
  <si>
    <t>CLASIF. DE INTEGRIDAD</t>
  </si>
  <si>
    <t>A</t>
  </si>
  <si>
    <t>CLASIF. DE DISPONIBILIDAD</t>
  </si>
  <si>
    <t>Verificar estado de cuentas con LIME - aforo anual</t>
  </si>
  <si>
    <t>Radicado y soportes de la carga de la información a la plataforma KUNA</t>
  </si>
  <si>
    <t>Entregar materiales a gestor autorizado</t>
  </si>
  <si>
    <t>Dar inicio a la implementación de la Resolución 2184 en lo referente a código de colores para separación de residuos en la fuente</t>
  </si>
  <si>
    <t>Realizar la caracterización anual de vertimientos no domesticos de las sedes donde se generen</t>
  </si>
  <si>
    <t>Solicitar a Planta Física las adecuaciones que se requieran según los resultados de la caracterización de vertimientos</t>
  </si>
  <si>
    <t>Formular el Plan de Emenrgencias Ambientales</t>
  </si>
  <si>
    <t>Realizar seguimiento al estado de tramites ambientales</t>
  </si>
  <si>
    <t>Realizar campañas de capacitación y comunicación sobre el uso adecuado del sistema de alcantarillado.</t>
  </si>
  <si>
    <t>Socialización del Plan de Emergencias Ambientales con las partes interesadas.</t>
  </si>
  <si>
    <t>Actualizar el documento del PGIRESPEL según recomendaciones de la SDA-Lista de chequeo ACERCAR</t>
  </si>
  <si>
    <t>Responder los requerimientos en los tiempos establecidos por las autoridades que lo solicieten.</t>
  </si>
  <si>
    <t>Entregar los residuos al gestor autorizado cuando sea necesario</t>
  </si>
  <si>
    <t>Formular el Plan de Emergencias Ambientales aplicable para todas las sedes</t>
  </si>
  <si>
    <t xml:space="preserve">Programar entrega de RESPEL y Residuos Especiales </t>
  </si>
  <si>
    <t>Entregar RESPEL y Residuos Especiales a Gestores Autorizados</t>
  </si>
  <si>
    <t>Llevar bitácora de residuos</t>
  </si>
  <si>
    <t>Realizar evaluación de desempeño y seguimiento de indicador de generación de RESPEL</t>
  </si>
  <si>
    <t>Planear Plan de Acción según hallazgos de auditoria y Evaluación de Desempeño</t>
  </si>
  <si>
    <t>Realizar seguimiento y evaluación resultados del programa (medición de consumos y análisis)</t>
  </si>
  <si>
    <t>Realizar talleres de sensibilización y/o campañas educativas para el ahorro y uso eficiente de energía</t>
  </si>
  <si>
    <t>Informes de inspecciones</t>
  </si>
  <si>
    <t>Programa actualizado</t>
  </si>
  <si>
    <t>Capacitaciones y piezas informativas</t>
  </si>
  <si>
    <t>Evaluación de desempeño</t>
  </si>
  <si>
    <t>Actualizar PGIRESPEL incluyendo Plan de Contingencias para abandono o cierre de actividad</t>
  </si>
  <si>
    <t>Informar sobre necesidad de hacer caracterización a equipo electroerosionadora (PSB´s)</t>
  </si>
  <si>
    <t>Realizar reporte de vertimientos en aplicativo web de la EAAB</t>
  </si>
  <si>
    <t>Participar en las actividades lideradas por la Secretaria Distrital de Ambiente - Gestión Ambiental Empresarial</t>
  </si>
  <si>
    <t>Revisar los lineamientos de compras públicas sostenibles y ajustar el formato de evaluación de proveedores con criterios ambientales</t>
  </si>
  <si>
    <t>Certificado de participación</t>
  </si>
  <si>
    <t>Radicado del cargue de la información</t>
  </si>
  <si>
    <t>Capacitaciones y Piezas informativas</t>
  </si>
  <si>
    <t>Resultados de laboratorio</t>
  </si>
  <si>
    <t>plaear intervenciones y reparaciones según necesidades. Plan de acción para solucionar hallazgos</t>
  </si>
  <si>
    <t>Seguimiento a tramites ambientales</t>
  </si>
  <si>
    <t>Informe de requisitos legales dirigido al Comité de Desarrollo Institucional</t>
  </si>
  <si>
    <t>Informe de inspección</t>
  </si>
  <si>
    <t>Certificado o factura de servicio</t>
  </si>
  <si>
    <t>Actas de recolección y disposición final</t>
  </si>
  <si>
    <t>Capacitaciones y piezas informativas.</t>
  </si>
  <si>
    <t>Informe y estudios previos</t>
  </si>
  <si>
    <t>PEGIRESPEL actualizado</t>
  </si>
  <si>
    <t>acta de recolección y disposición final</t>
  </si>
  <si>
    <t>Procedimiento o Plan de Acción para implementar la estrategia en el mediano plazo</t>
  </si>
  <si>
    <t>Documento de evaluación de proveedores actualizado.</t>
  </si>
  <si>
    <t>Documento del Plan de Saneamiento incluido en el SIG:</t>
  </si>
  <si>
    <t>Documento del Plan de Emergencias integrado al SIG</t>
  </si>
  <si>
    <t>Documento  GAM-PL-01 Gestión Integral de Residuos Peligrosos   actualizado</t>
  </si>
  <si>
    <t>Documento incluido en el SIG de la ETITC</t>
  </si>
  <si>
    <t>Radicado y soportes del cargue de información a la plataforma.</t>
  </si>
  <si>
    <t>Informes de inspección</t>
  </si>
  <si>
    <t>Bitácora actualizada</t>
  </si>
  <si>
    <t>Plan de acción</t>
  </si>
  <si>
    <t>Manejo adecuado de Residuos</t>
  </si>
  <si>
    <t>Personal de Mantenimiento Locativo, Talleres y Laboratorios, Servicios Generales, Servicios TI</t>
  </si>
  <si>
    <t>Lideres de Proceso
Comunidad ETITC</t>
  </si>
  <si>
    <t>Comunidad ETITC</t>
  </si>
  <si>
    <t>Listado de asistencia y evaluación de la capacitación</t>
  </si>
  <si>
    <t>Realizar talleres de sensibilización y/o campañas educativas para el manejo de residuos y consumo responsable.</t>
  </si>
  <si>
    <t>PLAN DE TRABAJO Y CAPACITACIONES DEL SGA 2021</t>
  </si>
  <si>
    <t>Establecer el Acuerdo de Corresponsabilidad con las asociaciones de Recicladores de Oficio que se encarguen de la recuperación de los materiales reciclables.</t>
  </si>
  <si>
    <t>Capacitar al personal de mantenimiento, Servicios Generales, Talleres y Laboratorios sobre separación y almacenamiento temporal de RESPEL</t>
  </si>
  <si>
    <t>Entregar residuo de podas a gestor autorizado cuando sea necesario</t>
  </si>
  <si>
    <t>Identificar las fuentes de generación de Emisiones Atmosféricas y aquellas que  posiblemente sean objeto de control y seguimiento por parte de la autoridad ambiental.</t>
  </si>
  <si>
    <t>Realizar seguimiento de la PEV y los registros necesarios para su instalación. En compañía con Comunicaciones</t>
  </si>
  <si>
    <t>Elaborar el manual de buenas paracticas para el uso de elementos de comunicación visual en la ETITC.</t>
  </si>
  <si>
    <t>Diseñar la estrategía Cero Papel en colaboración con Gestión Documental y con Compras y Adquisiciones</t>
  </si>
  <si>
    <t>Diseñar el Plan Integral de Movilidad Sostenible con base en la guia creada por la Secretaría de Movilidad</t>
  </si>
  <si>
    <t>Atender requerimientos de las autoridades ambientales y sanitarias cuando se requieran.</t>
  </si>
  <si>
    <t>Actualizar la documentación del SGA según las observaciones finales de la participacion de la ETITC en la estrategía ACERCAR de la SDA, la auditoria interna y los hllazgos de Control Interno</t>
  </si>
  <si>
    <t>Hacer registro de RESPEL generados durante 2020 en la plataforma virtual del IDEAM</t>
  </si>
  <si>
    <t>Realizar inspección de Talleres, laboratorios y los espacios de almacenamiento temporal de residuos con su respectivo informe</t>
  </si>
  <si>
    <t>Diseñar el Plan de Saneamiento Básico para la ETITC aplicable a todas las extensiones</t>
  </si>
  <si>
    <t>Realizar reporte en la plataforma del IDEAM de los RESPEL generados y gestionados en el periodo 2020</t>
  </si>
  <si>
    <t>Uso sostenible del agua</t>
  </si>
  <si>
    <t>Ejecutar las actividades planteadas en el Plan de Acción</t>
  </si>
  <si>
    <t>Uso eficiente de energia con apoyo de Infraestrutura Eléctrica</t>
  </si>
  <si>
    <t>RESPEL: Clasificación, separación, embalaje y rotulado.</t>
  </si>
  <si>
    <t>Acta de reunión con personal de servicios generales y la supervisora de este contrato</t>
  </si>
  <si>
    <t>Evaluación de desempeño, informe de la dirección.</t>
  </si>
  <si>
    <t>Informes de hallazgos del proyecto adelantado con el DNP y CORPOEMA</t>
  </si>
  <si>
    <t>Ficha de programa ambiental asociado en el formato GAM-FO-09</t>
  </si>
  <si>
    <t>Informe de desempeño final de vigencia.</t>
  </si>
  <si>
    <t>Los documentos entregados por el operador de aseo</t>
  </si>
  <si>
    <t>Documento de Acuerdo de Corresponsabilidad, Proceso de la convocatoria y los documentos relacionados.</t>
  </si>
  <si>
    <t>Radicado de solicitu de regitro de PEV.
Información de soporte para el trámite</t>
  </si>
  <si>
    <t>Actas de reuniones
Documento del Plan de Movilidad Sostenible</t>
  </si>
  <si>
    <t>Formato  GAM-FO-14 correctamente diligenciado</t>
  </si>
  <si>
    <t>Archivo digital del SGA</t>
  </si>
  <si>
    <t>Realizar inspecciones al punto de almacenamiento de RESPEL</t>
  </si>
  <si>
    <t xml:space="preserve">Realizar una revisión exhaustiva del documento GAM-PL-01 Gestión Integral de Residuos Peligrosos  </t>
  </si>
  <si>
    <t>Correo electrónico que endencie la solicitud del servicio</t>
  </si>
  <si>
    <t>OBSERVACIONES
SEGUIMIENTO 1ER TRIMESTRE</t>
  </si>
  <si>
    <t>OBSERVACIONES
SEGUIMIENTO 2DO TRIMESTRE</t>
  </si>
  <si>
    <t>OBSERVACIONES
SEGUIMIENTO 3ER TRIMESTRE</t>
  </si>
  <si>
    <t>OBSERVACIONES
SEGUIMIENTO 4TO TRIMESTRE</t>
  </si>
  <si>
    <t>Capacitaciones y /o campañas de comunicación dirigidas a los colaboradores</t>
  </si>
  <si>
    <t>Durante el primer trimestre no se realizo la inspección planeada debido a las restricciones de movilidad provocadas por la declaratoria del tercer pico de la pandemia COVID-19.</t>
  </si>
  <si>
    <t>El 25 de amrzo y el 8 de abril se desarrollarón 3 sesiones de capacitaciones sobre uso racional del agua dirigido al personal administrativo.</t>
  </si>
  <si>
    <t>Se realizó reunión con Servicios Generales y Jefe de Talento Humano para identificar practicas de uso del agua en las labores de aseo y limpieza</t>
  </si>
  <si>
    <t>se realiza seguimiento al programa y se registra en el formato GAM-FO-09</t>
  </si>
  <si>
    <t>La ETITC fue seleccionada para participar en el proyecto del Banco Mundial y DNP denominado "EVALUACIÓN DEL POTENCIAL DE REDUCCIÓN DEL CONSUMO ENERGÉTICO DE EDIFICACIONES PÚBLICAS EN COLOMBIA"  la empresa CORPOEMA, contratista del DNP realiza primera visita de diagnóstico el 12 de febrero.</t>
  </si>
  <si>
    <t>Se tienen programadas para el segundo semestre de 2021</t>
  </si>
  <si>
    <t>Durante el primer trimestre no se realiza entrega de RCD</t>
  </si>
  <si>
    <t>No se realizó el reporte en el plazo establecido porque no se hizo entrega a gestor autorizado de RESPEL en 2020</t>
  </si>
  <si>
    <t>La actividad se tiene programada para el segundo trimestre</t>
  </si>
  <si>
    <t>Verificación de requisitos legales</t>
  </si>
  <si>
    <t>La actividad se tiene planeada para el segundo trimestre</t>
  </si>
  <si>
    <t>Se reconoce la obligación legal de caracterizar el equipo, se procede a consultar las caracteristicas de la máquina electroerosionadora ubicada en el taller de Mecánica Industrial, se revisa el listado de laboratorios autorizados por el IDEAM para hacer dicha caracterización y se solicitan cotizaciones. Evidencia: Correos eleéctronicos</t>
  </si>
  <si>
    <t>Las actividades se tienen programadas para el segundo trimestre</t>
  </si>
  <si>
    <t>Se informo por correo electrónico a Comunicaciones y Planta Física la necesidad de realizar el registro de los avisos de la fachada de la sede Central y del vehiculo de la ETITC ante la SDA. Se programan actividades para el segundo trimestre</t>
  </si>
  <si>
    <t>Debido a que no se han iniciado actividades presenciales, no se han generado vertimientos que permitan hacer la caracterización correspondiente.</t>
  </si>
  <si>
    <t>La actividad se tiene planeada para el mes de noviembre de 2021</t>
  </si>
  <si>
    <t>EL 26 de febrero se realiza la inscripción al rpograma ACERCAR de la SDA cuyo fin es asesorar a las organizaciones participantes en el cumplimeinto de requisitos legales y estructuración del SGA</t>
  </si>
  <si>
    <t>En el mes de febrero se desarrollan actividades con el equipo de Planeación, Gesión Documental y Gestión Ambeintal para establecer el programa de eficiencia administrativa y ahorro de papel.</t>
  </si>
  <si>
    <t>No se han ejecutado actividades al respecto</t>
  </si>
  <si>
    <t>No se han ejecutado actividades al respecto, las actividades estan planeadas para el segundo trimestre</t>
  </si>
  <si>
    <t xml:space="preserve">Se da inicio a la elaboración del documeto por parte de Gestión Ambiental </t>
  </si>
  <si>
    <t>Se recibe requerimeinto SDA 2021EE00521 en febrero de 2021, solicitando información sobre gestión de residuos en 2020. Se da respuesta con radicado 2021ER20946</t>
  </si>
  <si>
    <t>La actividad se reprogramó para el mes de junio de 2021</t>
  </si>
  <si>
    <t>Actividad planeada para el segundo trimestre</t>
  </si>
  <si>
    <t>Se realizó revisión de los documentos actuales y se elaboro el listado maesto de documentos del SGA identificando lo que requieren actualización.</t>
  </si>
  <si>
    <t>Realizar inspección a unidades hidrosanitarias con el respectivo informe de hallazgos</t>
  </si>
  <si>
    <t>Seguimiento del consumo de agua a través de las facturas de servicios públicos de las 4 extensiones.</t>
  </si>
  <si>
    <t>Se ha realizado el seguimiento al consumo de agua a través de la verificación de las facturas de acueducto, registrándolo en el formato GAM-FO-09 para el periodo 2021. Se identificó que comparado con el año anterior para el mismo perdido se ha disminuido un 35% el consumo total de agua (m3)</t>
  </si>
  <si>
    <t>Desarrollar campañas de capacitación y comunicación relacionadas con el cuidado del recurso hídrico</t>
  </si>
  <si>
    <t>El 25 de marzo y el 8 de abril se desarrollaron 3 sesiones de capacitaciones sobre uso racional del agua dirigido al personal administrativo.</t>
  </si>
  <si>
    <t>Identificar practicas del uso del agua en la ETITC, identificar posibles actividades de mayor consumo.</t>
  </si>
  <si>
    <t>Revisar con Planta Física el Plan de Mantenimiento de Infraestructura Eléctrica</t>
  </si>
  <si>
    <t>Copia del plan de mantenimiento de infraestructura y acta de reunión con el responsable de estas actividades</t>
  </si>
  <si>
    <t xml:space="preserve">Realizar el diagnóstico de consumo energético en la Institución, (Inventario Energético) con apoyo de Infraestructura Eléctrica, </t>
  </si>
  <si>
    <t>Seguimiento del consumo de energía eléctrica través de las facturas de servicios públicos de las 4 extensiones</t>
  </si>
  <si>
    <t>Se ha realizado el seguimiento al consumo de agua a través de la verificación de las facturas de energía, registrándolo en el formato GAM-FO-09 para el periodo 2021. Se identificó que comparado con el año anterior para el mismo perdido se ha disminuido un 50% el consumo total de energía(kWh)</t>
  </si>
  <si>
    <t>La empresa LIME es quien programa el aforo anual, para 20201 no se ha efectuado dicho proceso. Se identifica situación de cobros irregulares. Se realiza siguiente y se plantea reclamación con el apoyo de Jurídica.</t>
  </si>
  <si>
    <t>Se publica la convocatoria en la página web de la entidad. Se establecen criterios mínimos para las ARO participantes</t>
  </si>
  <si>
    <t xml:space="preserve">Se realizó inspección a las áreas de trabajo </t>
  </si>
  <si>
    <t>Durante el primer trimestre no se realizó entrega de material a ningún gestor</t>
  </si>
  <si>
    <t>Canecas señalizadas y con bolsas según tipo de residuos</t>
  </si>
  <si>
    <t>Durante el primer trimestre no se realizaron actividades de capacitación relacionadas con este tema</t>
  </si>
  <si>
    <t>Realizar estimación e inventario de RESPEL 2021 y elaborar estudios previsto para contratar Gestor Autorizado.</t>
  </si>
  <si>
    <t>El 23 de marzo se asiste a reunión con el grupo de trabajo de Talleres y Laboratorios y se solicita realizar el inventario de RESPEL. Se explica el instrumento para el reporte y se indica el plazo para el envió de la información a Gestión Ambiental.</t>
  </si>
  <si>
    <t>Durante el primer trimestre no se ejecutaron estas actividades. Se programa para el segundo semestre de 2021</t>
  </si>
  <si>
    <t>La actividad se tiene programada para el segundo trimestre.</t>
  </si>
  <si>
    <t>Inspeccionar cocinas de cafetería y banco de alimentos</t>
  </si>
  <si>
    <t>Entregar a Gestor Biogras una vez se tenga la cantidad mínima de recolección</t>
  </si>
  <si>
    <t>Se ejecutan según sea la solicitud de Planta Física. No se requirió de la actividad en el primer trimestre</t>
  </si>
  <si>
    <t>Durante el segundo trimestre no se han ejecutado las inspecciones propuestas. Se espera para el segundo semestre de 2021 poder ejecutar dicha actividad.</t>
  </si>
  <si>
    <t>A la fecha se han realizado el seguimiento del consumo de agua con base en la información de los recibos de la EAAB.  registrándolo en el formato GAM-FO-09 para el periodo 2021. Se ha identificado que se ha disminuido en un 43% el cosumo total de agua (m3), esto relacionado con las dinamicas de baja presencialidad en la ETITC.</t>
  </si>
  <si>
    <t>En el primer trimestre se dicto la capacitación programada. A partir del mes de junio se dio inicio a la campaña #LaETITCAmbiental en la que a traves de una pieza grafica se informa a la comunidad sobre una fecha relevante que de conmemora a nivel nacional o internacional relacionada con la protección del medio ambiente. Primera Comunicación 15 de junio, Tema: Día Internacional de la tecnológica apropiadas.</t>
  </si>
  <si>
    <t>A traves del seguimiento del consumo y las dinamicas de ocupación de la sede Central, se ha identificado que el consumo de agua percapita se ha incrementado, lo que refleja que existen practicas no sostenibles o fallas en los sistema de medición. Se debe revisar con Planta Física.</t>
  </si>
  <si>
    <t>La actividad se debe realizar en el mes de agosto de 2021</t>
  </si>
  <si>
    <t>Se solicitó via correo electronico a CORPOEMA (contratista del DNP) el estado de avance del proyecto y los resultados. Aun no se tiene respuesta</t>
  </si>
  <si>
    <t>Se ha realizado el seguimiento al consumo de agua a través de la verificación de las facturas de energía, registrándolo en el formato GAM-FO-09 para el periodo 2021. Se identificó que comparado con el año anterior para el mismo perdido se ha disminuido un 42% el consumo total de energía(kWh) respecto al perioso de enero a junio del año anterior. Cabe realtar que esta dinámica corresponde a la baja presencialidad en la sede Central.</t>
  </si>
  <si>
    <t xml:space="preserve">El operador LIME no ha programado el aforo anual. Sin embargo, desde Gestión Ambiental se dio inicio a la medición de la cantidad de residuos ordinarios que se generan en la sede central desde el mes de junio de 2021. La información se regitra en la Bitácora de Residuos. </t>
  </si>
  <si>
    <t>Actividad ejecutada al 100% en el primer trimestre</t>
  </si>
  <si>
    <t>Durante el segundo trimestre se desarrollo inspección para identificar los residuos aprovechables y entregarlos a la ARO correspondiente.</t>
  </si>
  <si>
    <t>Se realizarón 2 entregas de residuos aprovechables a la ARO Predro León Trabuchi para un total de 2020 Kg.</t>
  </si>
  <si>
    <t>Se verifico el estado del moviliario y aunque las canecas no corresponden al nuevo codigo de colores estan en buen estado. Por lo tanto se dio la instrucción a Servicios Generalesde usar las bolsas del color establecido en la norma.</t>
  </si>
  <si>
    <t>No se hará cambio de canecas hasta que las existentes cumplan su vida util. Servicios generales debe garantizar el uso de bolsas blancas y negras según las instrucciones dadas en las capacitaciones de manejo de residuos.</t>
  </si>
  <si>
    <t>Durante el segundo trimestre se desarrollaron capacitaciones sobre manejo des residuos ordinarios, especiales y peligrosos via Teams. La fechas fueron: 1,2 y 3 de junio en sesiones de 1-2 pm y de 5-6 pm.</t>
  </si>
  <si>
    <t>No se realizó el reporte en el plazo establecido porque no se hizo entrega a gestor autorizado de RESPEL en 2021</t>
  </si>
  <si>
    <t>Con base en el inventario de RESPEL, se procedio a elaborar los estudios previos para contratar al Gestor Autorizado y se enviarón a Contratación para revisión.</t>
  </si>
  <si>
    <t>La actividad no se desarrollo en este trimestre. Se reprograma para el segundo semestre de 2021.</t>
  </si>
  <si>
    <t>No se ha dado inicio a actividades presenciales. No se ha ejecutado la actividad.</t>
  </si>
  <si>
    <t>Durante el segundo trimestre no se entregarón RCD a gestor autorizado.</t>
  </si>
  <si>
    <t>La actividad esta programada para el segundo trimestre</t>
  </si>
  <si>
    <t>Se identifica la necesidad de establecer una medida técnica de control para los humos y vapores de la cafeteria. Se remite solicitud a Planta Físicia. Se identifica la obligatoriedad en la Matriz de Requisitos Legales (Normograma del SGA), que se envia para revión a Planeación.</t>
  </si>
  <si>
    <t>Se realizó un oficio elevando consulta al IDEAM con radicado 20219050078872 del 1/07/2021 para solicitar concepto sobre tipo de análisis y laboratorios autorizados para caracterizar contenido de PCB en equipo en desuso.</t>
  </si>
  <si>
    <t>No se ha remitido la informacióon a Gestión Ambiental para adelantar el trámite ante la SDA.</t>
  </si>
  <si>
    <t>En reunión via Teams, se explico a Planta Física la necesidad de identificar la infraesructura hidraulica interna para así controlar las fuentes de vertimeintos no domésticas.</t>
  </si>
  <si>
    <t>Se ha asistido a las sesiones de capacitación. Se Guardan las memorias de capacitación en el One Drive de la ETITC en el usuaro de Gestión Ambiental. Se espera la auditoria para el mes de septiembre de 2021</t>
  </si>
  <si>
    <t>No se tienen mas actividades planeadas a la fecha.</t>
  </si>
  <si>
    <t>El programa fue establecido emdiante Circular Interna 07. No se ha dado inicio a su ejecución debido a que no se ha empezado actividades presenciales.</t>
  </si>
  <si>
    <t>No se han ejecutado actividades al respecto, las actividades estan planeadas para el segundo semestre</t>
  </si>
  <si>
    <t>Se da inicio a la elaboración del documeto por parte de Gestión Ambiental, se proyecta terminarlo y socializarlo en el segundo semestre de 2021</t>
  </si>
  <si>
    <t>Durante el segundo trimestre no se presentaron requerimeintos de la Autoridad Ambiental</t>
  </si>
  <si>
    <t>Se reprgrama la actividad para el segundo trimestre de 2021</t>
  </si>
  <si>
    <t>Se realizó un ajuste al formato, el cual fue aprobado por parte de Calidad y se ha llevado el control de los trámites a la fecha.</t>
  </si>
  <si>
    <t>En el mes de agosto se realizó la inspección a las unidades hidrosanitarias instaladas en la sede Calle 13, identificando tipo de instalación, sistema de descarga y estado. Esta actividad se desarrolló en conjunto con Planta Fïsica.</t>
  </si>
  <si>
    <t>El seguimiento realizado al consumo de agua con base en la información de los recibos de la EAAB para la sede Calle 13, registrándolo en el formato GAM-FO-09 para el periodo 2021. Se ha identificado que se ha disminuido en un 22% el cosumo total de agua (m3), esto relacionado con las dinamicas de baja presencialidad en la ETITC.Aunque desde el mes de agosto se han reactivado paulatinamente las actividades presenciales y el servicio de cafeteria.</t>
  </si>
  <si>
    <t>Las actividades propuestas se llevarón a cabo en el primer trimestre de la presente vigencia.</t>
  </si>
  <si>
    <t>Durante el tercer trimestre no se realizarón actividades relacionadas</t>
  </si>
  <si>
    <t>se realiza seguimiento al programa y se registra en el formato GAM-FO-10</t>
  </si>
  <si>
    <t>Se identifica que el area de infraestructura eléctrica desarrollo actividades de mantenimiento al sistema de automatizacón de la iluminación.
Aspi mismo se evidenció que se realizó el cambio del medidor por parte de la empresa ENEL en el mes de julio de 2021</t>
  </si>
  <si>
    <t>El proyecto ejecutado por el DNP no fue socializado con la ETITC, pese a que en el primer trimestre se entregó la información necesaria para el diagnostico.
Esta actividad hace parte del cumplimeinto de requisitos legales y se ha establecido que debe ser incluida en el Plan de Necesidades de la vigencia 2022.</t>
  </si>
  <si>
    <t>Se realizó capacitación sobre Eficiencia Energética apoyandose en la jornada liderada por la Secretaría Distrital de Ambiente el dia miercoles 22 de septiembre. La charla fue dictada por un capacitador de Enel Codensa.</t>
  </si>
  <si>
    <t>El seguimiento se ha realizado unicamente para la sede Calle 13, ya que son las facturas con las que se cuenta disponibilidad.
Las facturas de las demas extensiones no han sido remitidas a Gestión Ambeiontal. Entre los meses de enero a septiembre se ha identificado la disminución del consumo en un 31% en el mismo periodo de 2021, respecto al 2020. Se debe destacar que la lecturas del medidor se han ralizado por un isntrumento remoto, el cual fue cambiado en el mes de julio de 2021.</t>
  </si>
  <si>
    <t>El operador no ha realizado el aforo anual. Sin embargo desde que se dio inicio a la medición de la cantidad de residuos ordinarios que se generan (junio 2021) se ha logrado cuantificar que al operador de aseo en la Calle 13 se ha entregado a septiembre de 2021 un total de 1142,05 Kg de residuos. Esta actividad no se puede realizar en las extensiones ya que no hay isntrumento para hacer el pesaje de las bolsas de residuos.</t>
  </si>
  <si>
    <t>Durante el tercer trimestre se realizarón visitas periodicas para realizar la entrega de RESPEL y reciclaje a los gestores autorizados</t>
  </si>
  <si>
    <t>Se han realizado entrega de 3441 Kg (Cerca de 3 toneladas)  materiales reciclables a la ARO Pedro león Trabuchi. Entre los materiales se encuentra el cartón, plastico, madera, chatarra y demás elementos que se encontraban almacenados en la sede Calle 13.
Para la sede Cll 18, se ha hecho una sola entrega para un total de 311 Kg de residuos.
Para Carvajal, se ha entregado un total de 120 Kg
Para Tintal, se ha entregado 43 Kg</t>
  </si>
  <si>
    <t>Durante el tercer trimestre se identificó con el apoyo de servicios generales las canecas que hacian falta por marcar con los nuevos rótulos. Se informó de la necesidad a Planta Física en reunión vía Teams. Se ha establecido el uso de bolsas negras y blancas según lo establecido en la normatividad vigente.</t>
  </si>
  <si>
    <t>Las capacitaciones se desarrollarón en el segundo trimestre del año segpun lo establecido en el Plan Anual de capacitaciones. Para el mes de agosto se realizó una sesión con los estudiantes del IBTI para sensibilizarlos sobre el manejo adecuado de residuos, previo a la vuelta a la presencialidad (alternancia). Dicha actividad se realizó el 2,3 y 4 de agosto.</t>
  </si>
  <si>
    <t>Para el reporte se identifico que se debia calcular los tiempos de operación de la sede central, para ello se solicitó a la Vice Académica, la información sobre los cronogramas de actividades de practicas realizadas en 2020 vía correo electrónico. Aun no se ha hecho el reporte en la plataforma del IDEAM</t>
  </si>
  <si>
    <t>La actividad se ejecuto al 100%. Mediante proceso IP-016-2021 se realizó la convocatoria en SECOP y se estableció el contrato 207-2021 con el proeedro Biológicos y Contaminados SAS, quienes a la fecha han realizado la recolección de 556 Kg de RESPEL de la sede Calle 13</t>
  </si>
  <si>
    <t>Durante el tercer trimestre no se desarrollarón actividades de capacitación sobre este tema.</t>
  </si>
  <si>
    <t>Se recibió el Plan de Emergencias actualizado por la ARL, se deben incluir los escenarios de emergencias ambientales, actividad programada para el tercer trimestre de 2021</t>
  </si>
  <si>
    <t>En agosto se dio inicio al contrato con proveedro Ricans, para prestar servicio de cafeteria al personal que esta asistiendo a actividades presenciales. Y en Septiembre se solicitó la necesidad de tener un proveedor que gestione el AVU.</t>
  </si>
  <si>
    <t>Se realizó llamada a la Secretaría de Ambiente para solicitar orientación al tramite para el reporte de AVU y se identifico que el gestor Bogras ya no cuenta con registro. Se indico las actividades que se debian desarrollar para reportar la generación del AVU, actividades que se ejecutarán en el ultimo trimestre.</t>
  </si>
  <si>
    <t xml:space="preserve">En el mes de septiembre se entregarón 2m3 de madera, y 13 m3 de escombros al operador LIME de la Calle 13.
</t>
  </si>
  <si>
    <t>En el mes de septiembre se entregarón  8 m3 de pasto generados en la Calle 13, gestionado con LIME</t>
  </si>
  <si>
    <t>Durante el tercer trimestre no se desarrollarón actividades relacionadas.</t>
  </si>
  <si>
    <t>El 10 de septiembre mediante radicado  2021ER192433 - se da respuesta al radicado de la Secretaría de Ambiente 2021EE168604 PEV CALLE13, en donde se solicitaba información adicional para el registro del aviso de la fachada de la sede.
Se identifico la necesidad de registrar el vehiculo OBI-394, y desde la  Oficina Asesora de Rectoría se define que se retiraran los logos de este carro. Se hace la solicitud por correo a Planta Física.</t>
  </si>
  <si>
    <t>No se desarrollarón actividades relacionadas</t>
  </si>
  <si>
    <t>Debido a que no se han iniciado actividades presenciales al 100%, no se han generado vertimientos que permitan hacer la caracterización correspondiente.</t>
  </si>
  <si>
    <t>Se solicitó a Planta Fïsisca realizar la prueba de anilinas para identificar el punto de descargue al sistema de alcantarillado público, esta actividad se trslado al Contratista encargado de ejecutar el Reforzamiento Estructural de la ETITC.</t>
  </si>
  <si>
    <t>En las capacitaciones realizadas en  La  1,2 y 3 de junio en sesiones de 1-2 pm y de 5-6 pm. Se explicó a los asistentes la importancia de getionar adecuadamente los residos para evitar el taponamiento de la red de alcantarillado y la protección del recurso hídrico.</t>
  </si>
  <si>
    <t>El programa fue establecido emdiante Circular Interna 07. No se ha dado inicio a su ejecución debido a que no las actividades presenciales se han retomado de forma paulatina.</t>
  </si>
  <si>
    <t>El Plan de Saneamiento esta siendo revisado de forma interdisciplinar entre SST y Gestión Ambiental</t>
  </si>
  <si>
    <t>Se dio respuesta a los requerimeintos de la SDA sobre PEV, radicado 2021ER192433
Se solicita cierre de PIN  como acopiador primario de llantas usadas mediante radicado 2021ER136454
Se remite a la SDA el concepto entregado por el IDEAM relacionado con el análisis de PCB mediante radicado 2021ER160994</t>
  </si>
  <si>
    <t xml:space="preserve">Se ha adelantado el registro de los diferentes tramites adelantados ante la SDA en el formato GAM-FO-14
</t>
  </si>
  <si>
    <t>Durante la ultima semana de septiembre se adelanta la actualización a los documentos relacionados con el manejo de residuos ordinarios y en la primera semana de octubre se solicita la modificación al administrador del SIG de la entidad.</t>
  </si>
  <si>
    <t>En reunión del CIGD del 30 de septiembre se informa a las directicas la necesidad de dar inicio a los tramites y procedimeintos para instalar un sistema de control de emisiones en la cocina de Cafetería.</t>
  </si>
  <si>
    <t>Las sesiones de capacitación culminarón en Julio de 2021 y se esta a la espera de la programación de la Auditoria para verificación de cumplimeinto de requisitos. Se han adelantado tramites ante la SDA para cumplir con la totalidad de requisitos legales aplicables.</t>
  </si>
  <si>
    <t>Teniendo en cuenta que desde Planta Física se desarrollo la inspección, se identifico la necesidad de cambio de dispositivos para ahorro de consumo de agua tales como grifos ahorradores y sistemas ahorradores de descarga de sanitarios.</t>
  </si>
  <si>
    <t>Durante el cuarto trimestre no se realizarón actividades relacionadas</t>
  </si>
  <si>
    <t>Se presento la información del análisis en el informe de Gestión Anual, el cual se encuentra en el Informe de Rendición de cuentas de la institución.</t>
  </si>
  <si>
    <t>Se identifico que el area de Infraestructura Eléctrica realizó mantenimiento al Sistema de Energía Solar</t>
  </si>
  <si>
    <t>No se obtuvo resultados del Programa EVALUACIÓN DEL POTENCIAL DE REDUCCIÓN DEL CONSUMO ENERGÉTICO DE EDIFICACIONES PÚBLICAS EN COLOMBIA"  desarrollado por la empresa CORPOEMA, contratista del DNP
Se debe revisar esta actividad para ser ejecutada en la proxima vigencia.</t>
  </si>
  <si>
    <t>El seguimiento se ha realizado unicamente para la sede Calle 13, ya que son las facturas con las que se cuenta disponibilidad.
Al hacer seguimiento al indicador que corresponde a consumo de energía por persona, se identifica que se logró un ahorro del 11% respecto al periodo anterior, logrando la meta de austeridad.</t>
  </si>
  <si>
    <t>El seguimiento se ha realizado unicamente para la sede Calle 13, ya que son las facturas con las que se cuenta disponibilidad. Los resultados se resumierón en el informe de rendición de cuentas de la ETITC 2021.</t>
  </si>
  <si>
    <t>Durante el mes de noviembre de 2020 se entregarón a Gestor Autorizado 397 Kg de RESPEL como luminarias, pilas usadas y RAEES.
En el mes de diciembre a traves del Gestor Biológicos y contaminados SAS se entregaron 203 Kg de químicos vencidos y residuos de pinturas y solventes.</t>
  </si>
  <si>
    <t>e</t>
  </si>
  <si>
    <t>Si bien no se desarrollarón actividades especificas, se acordo incluir en el plan de la siguiente vigencia la adecuación de los contenedores y canecas que permitan dar cumplimeinto a la norma vigente.</t>
  </si>
  <si>
    <t>Durante el cuarto trimenstre no se desarrollarón actividades de capacitación ya que estas fueron ejecutadas en su totalidad en meses anteriores.</t>
  </si>
  <si>
    <t xml:space="preserve">El reporte de RESPEL se realizó en el mes de </t>
  </si>
  <si>
    <t>El operador LIME no realizó aforo anual. Se diseño el formato GAM-FO-13 para hacer seguimiento a la cantidad de residuos que se generan mes a mes</t>
  </si>
  <si>
    <t>Atividad desarrollada al 100% en meses anteriores.</t>
  </si>
  <si>
    <t>La actividad se ejecuto al 100%. Se ejecutó eñ contrato 207-2021 con el proeedro Biológicos y Contaminados SAS, quienes a la fecha han realizado la recolección de 759,66 Kg de RESPEL de la sede Calle 13</t>
  </si>
  <si>
    <t>Se adelanto la actualización, sin embargo no se solicito el cambio del documento en el portal web de la entidad.</t>
  </si>
  <si>
    <t>Se revisó con el contratista que administra el servicio de cafeteria la cantidad de AVU utilizado, evidenciando que no habia cantidad suficiente para entregar a Gestor Autrizado.</t>
  </si>
  <si>
    <t>No se entrego porque no se genero cantidad suficiente</t>
  </si>
  <si>
    <t>En el mes de diciembre se solicitón recolección de escombros para la sede Central</t>
  </si>
  <si>
    <t>Se evidencia que las conrtadoras laser deben tener ductos de ventilación con una altura calaculada según la normatividad vigente. 
 La necesidad de esta consultoria se incluye dentro del plan de necesidades 2022</t>
  </si>
  <si>
    <t>No se desarrollo la actividad debido a la baja presencialidad en la sede. Se identifica que se requiere hacer prueba de anilinas para identificar la caja de inspección de alcantarillado donde se vierten las aguas servidas y definir los puntos de muestreo.</t>
  </si>
  <si>
    <t>Se define que se realizaran las pruebas de anilinas en el primer bimestre de la vigencia 2022.</t>
  </si>
  <si>
    <t>La actividad se debe ejecutar en el primer bimestre de 2022</t>
  </si>
  <si>
    <t>Se culmino la participación de la entidad en el Programa ACERCAR de la SDA, obteniendo un puntaje satisfactorio para la implementación del SGA, sin embargo al no cumplir con el 100% de los requisitos legales, la entidad no aprueba esta etapa.</t>
  </si>
  <si>
    <t>El Plan de Emergencias elaborado por la ARL no incluyó los escenarios de Emergencias Ambientales. Se debe desarrollar esta actividad en el primer trimestre de 2022</t>
  </si>
  <si>
    <t xml:space="preserve">Se dio inicio al uso de los documentos actualizados.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</si>
</sst>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name val="Arial"/>
      <family val="2"/>
    </font>
    <font>
      <b/>
      <sz val="11"/>
      <color indexed="9"/>
      <name val="Arial"/>
      <family val="2"/>
    </font>
    <font>
      <b/>
      <sz val="10"/>
      <color indexed="9"/>
      <name val="Arial"/>
      <family val="2"/>
    </font>
    <font>
      <sz val="11"/>
      <color theme="1"/>
      <name val="Calibri"/>
      <family val="2"/>
      <scheme val="minor"/>
    </font>
    <font>
      <sz val="10"/>
      <color theme="1"/>
      <name val="Arial"/>
      <family val="2"/>
    </font>
    <font>
      <sz val="10"/>
      <color rgb="FF000000"/>
      <name val="Arial"/>
      <family val="2"/>
    </font>
    <font>
      <b/>
      <sz val="10"/>
      <color indexed="8"/>
      <name val="Arial"/>
      <family val="2"/>
    </font>
    <font>
      <b/>
      <sz val="10"/>
      <color rgb="FF000000"/>
      <name val="Arial"/>
      <family val="2"/>
    </font>
    <font>
      <b/>
      <i/>
      <sz val="10"/>
      <color rgb="FF000000"/>
      <name val="Arial"/>
      <family val="2"/>
    </font>
    <font>
      <b/>
      <sz val="11"/>
      <color theme="1"/>
      <name val="Calibri"/>
      <family val="2"/>
      <scheme val="minor"/>
    </font>
    <font>
      <b/>
      <sz val="10"/>
      <color theme="1"/>
      <name val="Arial"/>
      <family val="2"/>
    </font>
    <font>
      <b/>
      <sz val="8"/>
      <color indexed="9"/>
      <name val="Arial"/>
      <family val="2"/>
    </font>
    <font>
      <b/>
      <sz val="9"/>
      <name val="Arial"/>
      <family val="2"/>
    </font>
    <font>
      <b/>
      <sz val="12"/>
      <name val="Arial"/>
      <family val="2"/>
    </font>
    <font>
      <b/>
      <sz val="10"/>
      <name val="Arial"/>
      <family val="2"/>
    </font>
    <font>
      <b/>
      <sz val="9"/>
      <color theme="1"/>
      <name val="Arial"/>
      <family val="2"/>
    </font>
    <font>
      <b/>
      <sz val="8"/>
      <color theme="1"/>
      <name val="Arial"/>
      <family val="2"/>
    </font>
    <font>
      <b/>
      <sz val="11"/>
      <color theme="1"/>
      <name val="Arial"/>
      <family val="2"/>
    </font>
    <font>
      <b/>
      <sz val="9"/>
      <color indexed="9"/>
      <name val="Arial"/>
      <family val="2"/>
    </font>
    <font>
      <sz val="8"/>
      <name val="Calibri"/>
      <family val="2"/>
      <scheme val="minor"/>
    </font>
    <font>
      <sz val="11"/>
      <name val="Calibri"/>
      <family val="2"/>
      <scheme val="minor"/>
    </font>
  </fonts>
  <fills count="20">
    <fill>
      <patternFill patternType="none"/>
    </fill>
    <fill>
      <patternFill patternType="gray125"/>
    </fill>
    <fill>
      <patternFill patternType="solid">
        <fgColor indexed="56"/>
        <bgColor indexed="64"/>
      </patternFill>
    </fill>
    <fill>
      <patternFill patternType="solid">
        <fgColor indexed="53"/>
        <bgColor indexed="64"/>
      </patternFill>
    </fill>
    <fill>
      <patternFill patternType="solid">
        <fgColor indexed="60"/>
        <bgColor indexed="64"/>
      </patternFill>
    </fill>
    <fill>
      <patternFill patternType="solid">
        <fgColor indexed="62"/>
        <bgColor indexed="64"/>
      </patternFill>
    </fill>
    <fill>
      <patternFill patternType="solid">
        <fgColor indexed="36"/>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FFFF66"/>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bgColor indexed="64"/>
      </patternFill>
    </fill>
    <fill>
      <patternFill patternType="solid">
        <fgColor theme="4" tint="0.39997558519241921"/>
        <bgColor indexed="64"/>
      </patternFill>
    </fill>
    <fill>
      <patternFill patternType="solid">
        <fgColor rgb="FFFF9393"/>
        <bgColor indexed="64"/>
      </patternFill>
    </fill>
    <fill>
      <patternFill patternType="solid">
        <fgColor theme="7" tint="0.39997558519241921"/>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9" fontId="4" fillId="0" borderId="0" applyFont="0" applyFill="0" applyBorder="0" applyAlignment="0" applyProtection="0"/>
  </cellStyleXfs>
  <cellXfs count="148">
    <xf numFmtId="0" fontId="0" fillId="0" borderId="0" xfId="0"/>
    <xf numFmtId="0" fontId="0" fillId="0" borderId="15" xfId="0" applyBorder="1"/>
    <xf numFmtId="0" fontId="0" fillId="0" borderId="15" xfId="0" applyBorder="1" applyAlignment="1">
      <alignment horizontal="center" vertical="center"/>
    </xf>
    <xf numFmtId="9" fontId="0" fillId="0" borderId="15" xfId="0" applyNumberFormat="1" applyBorder="1" applyAlignment="1">
      <alignment horizontal="center" vertical="center"/>
    </xf>
    <xf numFmtId="0" fontId="5" fillId="8" borderId="15" xfId="0" applyFont="1" applyFill="1" applyBorder="1" applyAlignment="1">
      <alignment vertical="center" wrapText="1"/>
    </xf>
    <xf numFmtId="49" fontId="6" fillId="8" borderId="15" xfId="0" applyNumberFormat="1" applyFont="1" applyFill="1" applyBorder="1" applyAlignment="1">
      <alignment horizontal="left" wrapText="1"/>
    </xf>
    <xf numFmtId="49" fontId="6" fillId="8" borderId="15" xfId="0" applyNumberFormat="1" applyFont="1" applyFill="1" applyBorder="1" applyAlignment="1">
      <alignment horizontal="left" vertical="center" wrapText="1"/>
    </xf>
    <xf numFmtId="0" fontId="5" fillId="0" borderId="0" xfId="0" applyFont="1"/>
    <xf numFmtId="49" fontId="6" fillId="9" borderId="1" xfId="0" applyNumberFormat="1" applyFont="1" applyFill="1" applyBorder="1" applyAlignment="1">
      <alignment horizontal="left" vertical="center" wrapText="1"/>
    </xf>
    <xf numFmtId="0" fontId="6" fillId="9" borderId="1" xfId="0" applyFont="1" applyFill="1" applyBorder="1" applyAlignment="1">
      <alignment vertical="center" wrapText="1"/>
    </xf>
    <xf numFmtId="49" fontId="6" fillId="10" borderId="1" xfId="0" applyNumberFormat="1" applyFont="1" applyFill="1" applyBorder="1" applyAlignment="1">
      <alignment horizontal="left" vertical="center" wrapText="1"/>
    </xf>
    <xf numFmtId="49" fontId="8" fillId="11" borderId="1" xfId="0" applyNumberFormat="1" applyFont="1" applyFill="1" applyBorder="1" applyAlignment="1">
      <alignment horizontal="left" vertical="center" wrapText="1"/>
    </xf>
    <xf numFmtId="49" fontId="9" fillId="11" borderId="1" xfId="0" applyNumberFormat="1" applyFont="1" applyFill="1" applyBorder="1" applyAlignment="1">
      <alignment horizontal="left" vertical="center" wrapText="1"/>
    </xf>
    <xf numFmtId="49" fontId="6" fillId="11" borderId="1" xfId="0" applyNumberFormat="1" applyFont="1" applyFill="1" applyBorder="1" applyAlignment="1">
      <alignment horizontal="left" vertical="center" wrapText="1"/>
    </xf>
    <xf numFmtId="49" fontId="6" fillId="7" borderId="1" xfId="0" applyNumberFormat="1" applyFont="1" applyFill="1" applyBorder="1" applyAlignment="1">
      <alignment horizontal="left" vertical="center" wrapText="1"/>
    </xf>
    <xf numFmtId="0" fontId="5" fillId="12" borderId="1" xfId="0" applyFont="1" applyFill="1" applyBorder="1" applyAlignment="1">
      <alignment vertical="center" wrapText="1"/>
    </xf>
    <xf numFmtId="0" fontId="7" fillId="0" borderId="1" xfId="0" applyFont="1" applyFill="1" applyBorder="1" applyAlignment="1">
      <alignment horizontal="center" vertical="center" wrapText="1"/>
    </xf>
    <xf numFmtId="0" fontId="10" fillId="0" borderId="15" xfId="0" applyFont="1" applyBorder="1" applyAlignment="1">
      <alignment horizontal="center" vertical="center"/>
    </xf>
    <xf numFmtId="9" fontId="10" fillId="0" borderId="15" xfId="0" applyNumberFormat="1" applyFont="1" applyBorder="1" applyAlignment="1">
      <alignment horizontal="center" vertical="center"/>
    </xf>
    <xf numFmtId="0" fontId="11" fillId="0" borderId="15" xfId="0" applyFont="1" applyBorder="1" applyAlignment="1">
      <alignment horizontal="center" vertical="center"/>
    </xf>
    <xf numFmtId="0" fontId="10" fillId="8" borderId="15" xfId="0" applyFont="1" applyFill="1" applyBorder="1"/>
    <xf numFmtId="0" fontId="11" fillId="8" borderId="15" xfId="0" applyFont="1" applyFill="1" applyBorder="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0" fillId="13" borderId="15" xfId="0" applyFont="1" applyFill="1" applyBorder="1"/>
    <xf numFmtId="49" fontId="6" fillId="14" borderId="1" xfId="0" applyNumberFormat="1" applyFont="1" applyFill="1" applyBorder="1" applyAlignment="1">
      <alignment horizontal="left" vertical="center" wrapText="1"/>
    </xf>
    <xf numFmtId="49" fontId="6" fillId="15" borderId="1" xfId="0" applyNumberFormat="1" applyFont="1" applyFill="1" applyBorder="1" applyAlignment="1">
      <alignment horizontal="left" vertical="center" wrapText="1"/>
    </xf>
    <xf numFmtId="0" fontId="6" fillId="15" borderId="1" xfId="0" applyFont="1" applyFill="1" applyBorder="1" applyAlignment="1">
      <alignment horizontal="left" vertical="center" wrapText="1"/>
    </xf>
    <xf numFmtId="0" fontId="0" fillId="0" borderId="0" xfId="0" applyAlignment="1">
      <alignment wrapText="1"/>
    </xf>
    <xf numFmtId="0" fontId="5" fillId="0" borderId="0" xfId="0" applyFont="1" applyAlignment="1">
      <alignment wrapText="1"/>
    </xf>
    <xf numFmtId="0" fontId="5" fillId="0" borderId="0" xfId="0" applyFont="1" applyAlignment="1">
      <alignment vertical="center"/>
    </xf>
    <xf numFmtId="0" fontId="5" fillId="8" borderId="15" xfId="0" applyFont="1" applyFill="1" applyBorder="1" applyAlignment="1">
      <alignment horizontal="left" vertical="center" wrapText="1"/>
    </xf>
    <xf numFmtId="0" fontId="12" fillId="2" borderId="15" xfId="2" applyFont="1" applyFill="1" applyBorder="1" applyAlignment="1">
      <alignment horizontal="center" vertical="center" wrapText="1"/>
    </xf>
    <xf numFmtId="0" fontId="3" fillId="2" borderId="15" xfId="2" applyFont="1" applyFill="1" applyBorder="1" applyAlignment="1">
      <alignment horizontal="center" vertical="center" wrapText="1"/>
    </xf>
    <xf numFmtId="9" fontId="10" fillId="0" borderId="0" xfId="0" applyNumberFormat="1" applyFont="1" applyFill="1" applyBorder="1" applyAlignment="1">
      <alignment horizontal="center" vertical="center"/>
    </xf>
    <xf numFmtId="0" fontId="5" fillId="0" borderId="15" xfId="0" applyFont="1" applyBorder="1" applyAlignment="1">
      <alignment vertical="center" wrapText="1"/>
    </xf>
    <xf numFmtId="0" fontId="3" fillId="2" borderId="15" xfId="2" applyFont="1" applyFill="1" applyBorder="1" applyAlignment="1">
      <alignment horizontal="center" vertical="center" wrapText="1"/>
    </xf>
    <xf numFmtId="0" fontId="3" fillId="2" borderId="15" xfId="2" applyFont="1" applyFill="1" applyBorder="1" applyAlignment="1">
      <alignment horizontal="center" vertical="center" wrapText="1"/>
    </xf>
    <xf numFmtId="49" fontId="6" fillId="13" borderId="0" xfId="0" applyNumberFormat="1" applyFont="1" applyFill="1" applyBorder="1" applyAlignment="1">
      <alignment horizontal="center" vertical="center" wrapText="1"/>
    </xf>
    <xf numFmtId="0" fontId="11" fillId="16" borderId="0" xfId="0" applyFont="1" applyFill="1" applyAlignment="1">
      <alignment horizontal="center" vertical="center"/>
    </xf>
    <xf numFmtId="0" fontId="10" fillId="13" borderId="6" xfId="0" applyFont="1" applyFill="1" applyBorder="1"/>
    <xf numFmtId="0" fontId="11" fillId="0" borderId="16" xfId="0" applyFont="1" applyBorder="1" applyAlignment="1">
      <alignment horizontal="center"/>
    </xf>
    <xf numFmtId="0" fontId="0" fillId="0" borderId="25" xfId="0" applyBorder="1"/>
    <xf numFmtId="9" fontId="0" fillId="0" borderId="24" xfId="0" applyNumberFormat="1" applyBorder="1" applyAlignment="1">
      <alignment horizontal="center" vertical="center"/>
    </xf>
    <xf numFmtId="0" fontId="3" fillId="2" borderId="15" xfId="2" applyFont="1" applyFill="1" applyBorder="1" applyAlignment="1">
      <alignment vertical="center" wrapText="1"/>
    </xf>
    <xf numFmtId="0" fontId="0" fillId="0" borderId="0" xfId="0" applyAlignment="1">
      <alignment horizontal="center"/>
    </xf>
    <xf numFmtId="0" fontId="17" fillId="0" borderId="0" xfId="0" applyFont="1"/>
    <xf numFmtId="0" fontId="18" fillId="0" borderId="6" xfId="0" applyFont="1" applyBorder="1" applyAlignment="1">
      <alignment horizontal="center" vertical="center"/>
    </xf>
    <xf numFmtId="0" fontId="0" fillId="0" borderId="0" xfId="0" applyFont="1" applyAlignment="1">
      <alignment vertical="center"/>
    </xf>
    <xf numFmtId="0" fontId="18" fillId="0" borderId="2" xfId="0" applyFont="1" applyBorder="1" applyAlignment="1">
      <alignment vertical="center"/>
    </xf>
    <xf numFmtId="0" fontId="18" fillId="0" borderId="1" xfId="0" applyFont="1" applyBorder="1" applyAlignment="1">
      <alignment horizontal="center" vertical="center"/>
    </xf>
    <xf numFmtId="0" fontId="18" fillId="0" borderId="0" xfId="0" applyFont="1" applyBorder="1" applyAlignment="1">
      <alignment vertical="center"/>
    </xf>
    <xf numFmtId="0" fontId="0" fillId="0" borderId="0" xfId="0" applyBorder="1"/>
    <xf numFmtId="0" fontId="0" fillId="0" borderId="0" xfId="0" applyFont="1" applyBorder="1" applyAlignment="1">
      <alignment vertical="center"/>
    </xf>
    <xf numFmtId="0" fontId="18" fillId="0" borderId="15" xfId="0" applyFont="1" applyBorder="1" applyAlignment="1">
      <alignment horizontal="center" vertical="center"/>
    </xf>
    <xf numFmtId="0" fontId="19" fillId="2" borderId="15" xfId="2" applyFont="1" applyFill="1" applyBorder="1" applyAlignment="1">
      <alignment horizontal="center" vertical="center" wrapText="1"/>
    </xf>
    <xf numFmtId="0" fontId="0" fillId="0" borderId="0" xfId="0" applyAlignment="1">
      <alignment vertical="top" wrapText="1"/>
    </xf>
    <xf numFmtId="0" fontId="5" fillId="8" borderId="10" xfId="0" applyFont="1" applyFill="1" applyBorder="1" applyAlignment="1">
      <alignment vertical="center" wrapText="1"/>
    </xf>
    <xf numFmtId="0" fontId="11" fillId="0" borderId="15" xfId="0" applyFont="1" applyBorder="1" applyAlignment="1">
      <alignment horizontal="center" vertical="center" wrapText="1"/>
    </xf>
    <xf numFmtId="0" fontId="3" fillId="6" borderId="5" xfId="2" applyFont="1" applyFill="1" applyBorder="1" applyAlignment="1">
      <alignment horizontal="center" vertical="center"/>
    </xf>
    <xf numFmtId="0" fontId="0" fillId="0" borderId="1" xfId="0" applyBorder="1" applyAlignment="1"/>
    <xf numFmtId="0" fontId="0" fillId="0" borderId="2" xfId="0" applyBorder="1" applyAlignment="1"/>
    <xf numFmtId="0" fontId="0" fillId="0" borderId="6" xfId="0" applyBorder="1" applyAlignment="1"/>
    <xf numFmtId="9" fontId="0" fillId="7" borderId="15" xfId="0" applyNumberFormat="1" applyFill="1" applyBorder="1" applyAlignment="1">
      <alignment horizontal="center" vertical="center"/>
    </xf>
    <xf numFmtId="0" fontId="5" fillId="8" borderId="15" xfId="0" applyFont="1" applyFill="1" applyBorder="1" applyAlignment="1">
      <alignment vertical="top" wrapText="1"/>
    </xf>
    <xf numFmtId="0" fontId="3" fillId="2" borderId="3"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11"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8" fillId="0" borderId="15" xfId="0" applyFont="1" applyBorder="1" applyAlignment="1">
      <alignment horizontal="center" vertical="center" wrapText="1"/>
    </xf>
    <xf numFmtId="0" fontId="16" fillId="0" borderId="15" xfId="0" applyFont="1" applyBorder="1" applyAlignment="1">
      <alignment horizontal="center" wrapText="1"/>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4" fillId="8" borderId="3"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8" fillId="0" borderId="1" xfId="0" applyFont="1" applyBorder="1" applyAlignment="1">
      <alignment horizontal="right" vertical="center"/>
    </xf>
    <xf numFmtId="0" fontId="18" fillId="0" borderId="2" xfId="0" applyFont="1" applyBorder="1" applyAlignment="1">
      <alignment horizontal="right" vertical="center"/>
    </xf>
    <xf numFmtId="0" fontId="18" fillId="0" borderId="6" xfId="0" applyFont="1" applyBorder="1" applyAlignment="1">
      <alignment horizontal="righ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3" fillId="8" borderId="17" xfId="0" applyFont="1" applyFill="1" applyBorder="1" applyAlignment="1">
      <alignment horizontal="center" wrapText="1"/>
    </xf>
    <xf numFmtId="0" fontId="13" fillId="8" borderId="20" xfId="0" applyFont="1" applyFill="1" applyBorder="1" applyAlignment="1">
      <alignment horizontal="center" wrapText="1"/>
    </xf>
    <xf numFmtId="0" fontId="13" fillId="8" borderId="22" xfId="0" applyFont="1" applyFill="1" applyBorder="1" applyAlignment="1">
      <alignment horizontal="center" wrapText="1"/>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14" fillId="8" borderId="20"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21"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4" fillId="8" borderId="24" xfId="0" applyFont="1" applyFill="1" applyBorder="1" applyAlignment="1">
      <alignment horizontal="center" vertical="center"/>
    </xf>
    <xf numFmtId="0" fontId="3" fillId="3" borderId="15" xfId="2" applyFont="1" applyFill="1" applyBorder="1" applyAlignment="1">
      <alignment horizontal="center" vertical="center"/>
    </xf>
    <xf numFmtId="0" fontId="3" fillId="4" borderId="15" xfId="2" applyFont="1" applyFill="1" applyBorder="1" applyAlignment="1">
      <alignment horizontal="center" vertical="center"/>
    </xf>
    <xf numFmtId="0" fontId="3" fillId="5" borderId="15" xfId="2" applyFont="1" applyFill="1" applyBorder="1" applyAlignment="1">
      <alignment horizontal="center" vertical="center"/>
    </xf>
    <xf numFmtId="9" fontId="2" fillId="2" borderId="1" xfId="1" applyFont="1" applyFill="1" applyBorder="1" applyAlignment="1">
      <alignment horizontal="center" vertical="center" wrapText="1"/>
    </xf>
    <xf numFmtId="9" fontId="2" fillId="2" borderId="2" xfId="1"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wrapText="1"/>
    </xf>
    <xf numFmtId="0" fontId="3" fillId="2" borderId="15" xfId="2" applyFont="1" applyFill="1" applyBorder="1" applyAlignment="1">
      <alignment horizontal="center" vertical="center" wrapText="1"/>
    </xf>
    <xf numFmtId="0" fontId="16" fillId="0" borderId="5" xfId="0" applyFont="1" applyBorder="1" applyAlignment="1">
      <alignment horizontal="center" wrapText="1"/>
    </xf>
    <xf numFmtId="0" fontId="16" fillId="0" borderId="10" xfId="0" applyFont="1" applyBorder="1" applyAlignment="1">
      <alignment horizontal="center" wrapText="1"/>
    </xf>
    <xf numFmtId="0" fontId="16" fillId="0" borderId="14" xfId="0" applyFont="1" applyBorder="1" applyAlignment="1">
      <alignment horizontal="center" wrapText="1"/>
    </xf>
    <xf numFmtId="49" fontId="8" fillId="17" borderId="15" xfId="0" applyNumberFormat="1" applyFont="1" applyFill="1" applyBorder="1" applyAlignment="1">
      <alignment horizontal="center" vertical="center" wrapText="1"/>
    </xf>
    <xf numFmtId="0" fontId="3" fillId="2" borderId="0" xfId="2" applyFont="1" applyFill="1" applyBorder="1" applyAlignment="1">
      <alignment horizontal="center" vertical="center" wrapText="1"/>
    </xf>
    <xf numFmtId="0" fontId="18" fillId="0" borderId="15" xfId="0" applyFont="1" applyBorder="1" applyAlignment="1">
      <alignment horizontal="left" vertical="center"/>
    </xf>
    <xf numFmtId="0" fontId="18" fillId="0" borderId="15" xfId="0" applyFont="1" applyBorder="1" applyAlignment="1">
      <alignment horizontal="right" vertical="center"/>
    </xf>
    <xf numFmtId="0" fontId="18" fillId="0" borderId="15" xfId="0" applyFont="1" applyBorder="1" applyAlignment="1">
      <alignment horizontal="center" vertical="center"/>
    </xf>
    <xf numFmtId="0" fontId="0" fillId="0" borderId="15" xfId="0" applyBorder="1" applyAlignment="1">
      <alignment horizontal="center" wrapText="1"/>
    </xf>
    <xf numFmtId="0" fontId="0" fillId="0" borderId="2" xfId="0" applyBorder="1" applyAlignment="1">
      <alignment horizontal="center" wrapText="1"/>
    </xf>
    <xf numFmtId="0" fontId="5" fillId="0" borderId="0" xfId="0" applyFont="1" applyAlignment="1">
      <alignment horizontal="center" vertical="center"/>
    </xf>
    <xf numFmtId="0" fontId="5" fillId="0" borderId="7" xfId="0" applyFont="1" applyBorder="1" applyAlignment="1">
      <alignment horizontal="center" vertical="center"/>
    </xf>
    <xf numFmtId="9" fontId="0" fillId="18" borderId="15" xfId="0" applyNumberFormat="1" applyFill="1" applyBorder="1" applyAlignment="1">
      <alignment horizontal="center" vertical="center"/>
    </xf>
    <xf numFmtId="9" fontId="21" fillId="7" borderId="15" xfId="0" applyNumberFormat="1" applyFont="1" applyFill="1" applyBorder="1" applyAlignment="1">
      <alignment horizontal="center" vertical="center"/>
    </xf>
    <xf numFmtId="9" fontId="0" fillId="19" borderId="15" xfId="0" applyNumberFormat="1" applyFill="1" applyBorder="1" applyAlignment="1">
      <alignment horizontal="center" vertical="center"/>
    </xf>
    <xf numFmtId="0" fontId="0" fillId="0" borderId="15" xfId="0" applyBorder="1" applyAlignment="1">
      <alignment horizontal="left" vertical="top" wrapText="1"/>
    </xf>
    <xf numFmtId="0" fontId="0" fillId="0" borderId="15" xfId="0" applyBorder="1" applyAlignment="1">
      <alignment wrapText="1"/>
    </xf>
    <xf numFmtId="0" fontId="0" fillId="0" borderId="15" xfId="0" applyBorder="1" applyAlignment="1">
      <alignment vertical="center" wrapText="1"/>
    </xf>
  </cellXfs>
  <cellStyles count="4">
    <cellStyle name="Normal" xfId="0" builtinId="0"/>
    <cellStyle name="Normal 2" xfId="2"/>
    <cellStyle name="Porcentaje 2" xfId="3"/>
    <cellStyle name="Porcentual 3" xfId="1"/>
  </cellStyles>
  <dxfs count="0"/>
  <tableStyles count="0" defaultTableStyle="TableStyleMedium2" defaultPivotStyle="PivotStyleLight16"/>
  <colors>
    <mruColors>
      <color rgb="FFFF939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419738</xdr:colOff>
      <xdr:row>0</xdr:row>
      <xdr:rowOff>0</xdr:rowOff>
    </xdr:from>
    <xdr:to>
      <xdr:col>0</xdr:col>
      <xdr:colOff>1376364</xdr:colOff>
      <xdr:row>3</xdr:row>
      <xdr:rowOff>39298</xdr:rowOff>
    </xdr:to>
    <xdr:pic>
      <xdr:nvPicPr>
        <xdr:cNvPr id="4" name="Imagen 3">
          <a:extLst>
            <a:ext uri="{FF2B5EF4-FFF2-40B4-BE49-F238E27FC236}">
              <a16:creationId xmlns:a16="http://schemas.microsoft.com/office/drawing/2014/main" id="{83398FB8-12D1-AB4C-BEA2-E9DA047A41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738" y="0"/>
          <a:ext cx="956626" cy="967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431151</xdr:colOff>
      <xdr:row>0</xdr:row>
      <xdr:rowOff>0</xdr:rowOff>
    </xdr:from>
    <xdr:to>
      <xdr:col>0</xdr:col>
      <xdr:colOff>1387777</xdr:colOff>
      <xdr:row>3</xdr:row>
      <xdr:rowOff>53153</xdr:rowOff>
    </xdr:to>
    <xdr:pic>
      <xdr:nvPicPr>
        <xdr:cNvPr id="4" name="Imagen 3">
          <a:extLst>
            <a:ext uri="{FF2B5EF4-FFF2-40B4-BE49-F238E27FC236}">
              <a16:creationId xmlns:a16="http://schemas.microsoft.com/office/drawing/2014/main" id="{84CF93D9-677F-DA45-9313-B9030D376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151" y="0"/>
          <a:ext cx="956626" cy="981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205425</xdr:colOff>
      <xdr:row>0</xdr:row>
      <xdr:rowOff>0</xdr:rowOff>
    </xdr:from>
    <xdr:to>
      <xdr:col>0</xdr:col>
      <xdr:colOff>1162051</xdr:colOff>
      <xdr:row>3</xdr:row>
      <xdr:rowOff>48263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425" y="0"/>
          <a:ext cx="956626" cy="96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1"/>
  <sheetViews>
    <sheetView tabSelected="1" topLeftCell="C1" zoomScale="70" zoomScaleNormal="70" workbookViewId="0">
      <pane ySplit="8" topLeftCell="A9" activePane="bottomLeft" state="frozen"/>
      <selection activeCell="B1" sqref="B1"/>
      <selection pane="bottomLeft" activeCell="AE55" sqref="AE55"/>
    </sheetView>
  </sheetViews>
  <sheetFormatPr baseColWidth="10" defaultColWidth="11.42578125" defaultRowHeight="15" x14ac:dyDescent="0.25"/>
  <cols>
    <col min="1" max="1" width="27.140625" style="23" customWidth="1"/>
    <col min="2" max="2" width="56" style="30" customWidth="1"/>
    <col min="3" max="26" width="3.140625" customWidth="1"/>
    <col min="27" max="27" width="26.5703125" customWidth="1"/>
    <col min="28" max="28" width="34.7109375" customWidth="1"/>
    <col min="29" max="29" width="34.7109375" style="28" customWidth="1"/>
    <col min="30" max="31" width="34.7109375" customWidth="1"/>
    <col min="32" max="32" width="4.42578125" bestFit="1" customWidth="1"/>
    <col min="33" max="33" width="6.28515625" customWidth="1"/>
    <col min="34" max="34" width="16.7109375" customWidth="1"/>
  </cols>
  <sheetData>
    <row r="1" spans="1:34" ht="24" customHeight="1" x14ac:dyDescent="0.25">
      <c r="A1" s="81" t="s">
        <v>48</v>
      </c>
      <c r="B1" s="91" t="s">
        <v>125</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3"/>
      <c r="AE1" s="82" t="s">
        <v>54</v>
      </c>
      <c r="AF1" s="83"/>
      <c r="AG1" s="83"/>
      <c r="AH1" s="84"/>
    </row>
    <row r="2" spans="1:34" ht="24" customHeight="1" x14ac:dyDescent="0.25">
      <c r="A2" s="81"/>
      <c r="B2" s="94"/>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6"/>
      <c r="AE2" s="85" t="s">
        <v>49</v>
      </c>
      <c r="AF2" s="86"/>
      <c r="AG2" s="86"/>
      <c r="AH2" s="87"/>
    </row>
    <row r="3" spans="1:34" ht="24" customHeight="1" x14ac:dyDescent="0.25">
      <c r="A3" s="81"/>
      <c r="B3" s="94"/>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6"/>
      <c r="AE3" s="85" t="s">
        <v>55</v>
      </c>
      <c r="AF3" s="86"/>
      <c r="AG3" s="86"/>
      <c r="AH3" s="87"/>
    </row>
    <row r="4" spans="1:34" ht="24" customHeight="1" x14ac:dyDescent="0.25">
      <c r="A4" s="81"/>
      <c r="B4" s="97"/>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9"/>
      <c r="AE4" s="88" t="s">
        <v>57</v>
      </c>
      <c r="AF4" s="89"/>
      <c r="AG4" s="89"/>
      <c r="AH4" s="90"/>
    </row>
    <row r="5" spans="1:34" ht="6.75" customHeight="1" x14ac:dyDescent="0.25"/>
    <row r="6" spans="1:34" ht="15" customHeight="1" x14ac:dyDescent="0.25">
      <c r="A6" s="78" t="s">
        <v>0</v>
      </c>
      <c r="B6" s="79" t="s">
        <v>1</v>
      </c>
      <c r="C6" s="74" t="s">
        <v>2</v>
      </c>
      <c r="D6" s="76"/>
      <c r="E6" s="76"/>
      <c r="F6" s="76"/>
      <c r="G6" s="76"/>
      <c r="H6" s="75"/>
      <c r="I6" s="74" t="s">
        <v>3</v>
      </c>
      <c r="J6" s="76"/>
      <c r="K6" s="76"/>
      <c r="L6" s="76"/>
      <c r="M6" s="76"/>
      <c r="N6" s="75"/>
      <c r="O6" s="74" t="s">
        <v>4</v>
      </c>
      <c r="P6" s="76"/>
      <c r="Q6" s="76"/>
      <c r="R6" s="76"/>
      <c r="S6" s="76"/>
      <c r="T6" s="75"/>
      <c r="U6" s="74" t="s">
        <v>5</v>
      </c>
      <c r="V6" s="76"/>
      <c r="W6" s="76"/>
      <c r="X6" s="76"/>
      <c r="Y6" s="76"/>
      <c r="Z6" s="75"/>
      <c r="AA6" s="71" t="s">
        <v>6</v>
      </c>
      <c r="AB6" s="71" t="s">
        <v>158</v>
      </c>
      <c r="AC6" s="71" t="s">
        <v>159</v>
      </c>
      <c r="AD6" s="71" t="s">
        <v>160</v>
      </c>
      <c r="AE6" s="71" t="s">
        <v>161</v>
      </c>
      <c r="AF6" s="65" t="s">
        <v>8</v>
      </c>
      <c r="AG6" s="66"/>
      <c r="AH6" s="67"/>
    </row>
    <row r="7" spans="1:34" ht="11.25" customHeight="1" x14ac:dyDescent="0.25">
      <c r="A7" s="78"/>
      <c r="B7" s="79"/>
      <c r="C7" s="74" t="s">
        <v>9</v>
      </c>
      <c r="D7" s="75"/>
      <c r="E7" s="74" t="s">
        <v>10</v>
      </c>
      <c r="F7" s="75"/>
      <c r="G7" s="74" t="s">
        <v>11</v>
      </c>
      <c r="H7" s="75"/>
      <c r="I7" s="74" t="s">
        <v>12</v>
      </c>
      <c r="J7" s="75"/>
      <c r="K7" s="74" t="s">
        <v>13</v>
      </c>
      <c r="L7" s="75"/>
      <c r="M7" s="74" t="s">
        <v>14</v>
      </c>
      <c r="N7" s="75"/>
      <c r="O7" s="74" t="s">
        <v>15</v>
      </c>
      <c r="P7" s="75"/>
      <c r="Q7" s="74" t="s">
        <v>16</v>
      </c>
      <c r="R7" s="75"/>
      <c r="S7" s="74" t="s">
        <v>17</v>
      </c>
      <c r="T7" s="75"/>
      <c r="U7" s="74" t="s">
        <v>18</v>
      </c>
      <c r="V7" s="75"/>
      <c r="W7" s="74" t="s">
        <v>19</v>
      </c>
      <c r="X7" s="75"/>
      <c r="Y7" s="74" t="s">
        <v>20</v>
      </c>
      <c r="Z7" s="75"/>
      <c r="AA7" s="72"/>
      <c r="AB7" s="72"/>
      <c r="AC7" s="72"/>
      <c r="AD7" s="72"/>
      <c r="AE7" s="72"/>
      <c r="AF7" s="68"/>
      <c r="AG7" s="69"/>
      <c r="AH7" s="70"/>
    </row>
    <row r="8" spans="1:34" ht="23.25" customHeight="1" x14ac:dyDescent="0.25">
      <c r="A8" s="78"/>
      <c r="B8" s="79"/>
      <c r="C8" s="33" t="s">
        <v>21</v>
      </c>
      <c r="D8" s="33" t="s">
        <v>22</v>
      </c>
      <c r="E8" s="33" t="s">
        <v>21</v>
      </c>
      <c r="F8" s="33" t="s">
        <v>22</v>
      </c>
      <c r="G8" s="33" t="s">
        <v>21</v>
      </c>
      <c r="H8" s="33" t="s">
        <v>22</v>
      </c>
      <c r="I8" s="33" t="s">
        <v>21</v>
      </c>
      <c r="J8" s="33" t="s">
        <v>22</v>
      </c>
      <c r="K8" s="33" t="s">
        <v>21</v>
      </c>
      <c r="L8" s="33" t="s">
        <v>22</v>
      </c>
      <c r="M8" s="33" t="s">
        <v>21</v>
      </c>
      <c r="N8" s="33" t="s">
        <v>22</v>
      </c>
      <c r="O8" s="33" t="s">
        <v>21</v>
      </c>
      <c r="P8" s="33" t="s">
        <v>22</v>
      </c>
      <c r="Q8" s="33" t="s">
        <v>21</v>
      </c>
      <c r="R8" s="33" t="s">
        <v>22</v>
      </c>
      <c r="S8" s="33" t="s">
        <v>21</v>
      </c>
      <c r="T8" s="33" t="s">
        <v>22</v>
      </c>
      <c r="U8" s="33" t="s">
        <v>21</v>
      </c>
      <c r="V8" s="33" t="s">
        <v>22</v>
      </c>
      <c r="W8" s="33" t="s">
        <v>21</v>
      </c>
      <c r="X8" s="33" t="s">
        <v>22</v>
      </c>
      <c r="Y8" s="33" t="s">
        <v>21</v>
      </c>
      <c r="Z8" s="33" t="s">
        <v>22</v>
      </c>
      <c r="AA8" s="73"/>
      <c r="AB8" s="73"/>
      <c r="AC8" s="73"/>
      <c r="AD8" s="73"/>
      <c r="AE8" s="73"/>
      <c r="AF8" s="33" t="s">
        <v>21</v>
      </c>
      <c r="AG8" s="33" t="s">
        <v>23</v>
      </c>
      <c r="AH8" s="55" t="s">
        <v>24</v>
      </c>
    </row>
    <row r="9" spans="1:34" ht="90" customHeight="1" x14ac:dyDescent="0.25">
      <c r="A9" s="80" t="s">
        <v>25</v>
      </c>
      <c r="B9" s="8" t="s">
        <v>188</v>
      </c>
      <c r="C9" s="1"/>
      <c r="D9" s="1"/>
      <c r="E9" s="1" t="s">
        <v>21</v>
      </c>
      <c r="F9" s="1"/>
      <c r="G9" s="1"/>
      <c r="H9" s="1"/>
      <c r="I9" s="1"/>
      <c r="J9" s="1"/>
      <c r="K9" s="1"/>
      <c r="L9" s="1"/>
      <c r="M9" s="1"/>
      <c r="N9" s="1"/>
      <c r="O9" s="1" t="s">
        <v>21</v>
      </c>
      <c r="P9" s="1"/>
      <c r="Q9" s="1" t="s">
        <v>22</v>
      </c>
      <c r="R9" s="1"/>
      <c r="S9" s="1"/>
      <c r="T9" s="1"/>
      <c r="U9" s="1" t="s">
        <v>22</v>
      </c>
      <c r="V9" s="1"/>
      <c r="W9" s="1"/>
      <c r="X9" s="1"/>
      <c r="Y9" s="1"/>
      <c r="Z9" s="1"/>
      <c r="AA9" s="4" t="s">
        <v>86</v>
      </c>
      <c r="AB9" s="28" t="s">
        <v>163</v>
      </c>
      <c r="AC9" s="28" t="s">
        <v>212</v>
      </c>
      <c r="AD9" s="4" t="s">
        <v>244</v>
      </c>
      <c r="AE9" s="4" t="s">
        <v>279</v>
      </c>
      <c r="AF9" s="2">
        <f t="shared" ref="AF9:AF54" si="0">COUNTIF(C9:Z9,"P")</f>
        <v>2</v>
      </c>
      <c r="AG9" s="2">
        <f>COUNTIF(D9:Z9,"E")</f>
        <v>2</v>
      </c>
      <c r="AH9" s="63">
        <f>(AG9/AF9)*100%</f>
        <v>1</v>
      </c>
    </row>
    <row r="10" spans="1:34" ht="168.75" customHeight="1" x14ac:dyDescent="0.25">
      <c r="A10" s="80"/>
      <c r="B10" s="9" t="s">
        <v>189</v>
      </c>
      <c r="C10" s="1" t="s">
        <v>21</v>
      </c>
      <c r="D10" s="1" t="s">
        <v>22</v>
      </c>
      <c r="E10" s="1"/>
      <c r="F10" s="1"/>
      <c r="G10" s="1" t="s">
        <v>21</v>
      </c>
      <c r="H10" s="1" t="s">
        <v>22</v>
      </c>
      <c r="I10" s="1"/>
      <c r="J10" s="1"/>
      <c r="K10" s="1" t="s">
        <v>21</v>
      </c>
      <c r="L10" s="1" t="s">
        <v>22</v>
      </c>
      <c r="M10" s="1"/>
      <c r="N10" s="1"/>
      <c r="O10" s="1" t="s">
        <v>21</v>
      </c>
      <c r="P10" s="1" t="s">
        <v>22</v>
      </c>
      <c r="Q10" s="1"/>
      <c r="R10" s="1"/>
      <c r="S10" s="1" t="s">
        <v>21</v>
      </c>
      <c r="T10" s="1" t="s">
        <v>22</v>
      </c>
      <c r="U10" s="1"/>
      <c r="V10" s="1"/>
      <c r="W10" s="1" t="s">
        <v>21</v>
      </c>
      <c r="X10" s="1" t="s">
        <v>22</v>
      </c>
      <c r="Y10" s="1"/>
      <c r="Z10" s="1"/>
      <c r="AA10" s="4" t="s">
        <v>87</v>
      </c>
      <c r="AB10" s="4" t="s">
        <v>190</v>
      </c>
      <c r="AC10" s="4" t="s">
        <v>213</v>
      </c>
      <c r="AD10" s="4" t="s">
        <v>245</v>
      </c>
      <c r="AE10" s="4"/>
      <c r="AF10" s="2">
        <f>COUNTIF(C10:Z10,"P")</f>
        <v>6</v>
      </c>
      <c r="AG10" s="2">
        <f>COUNTIF(D10:Z10,"E")</f>
        <v>6</v>
      </c>
      <c r="AH10" s="63">
        <f>(AG10/AF10)*100%</f>
        <v>1</v>
      </c>
    </row>
    <row r="11" spans="1:34" ht="153" x14ac:dyDescent="0.25">
      <c r="A11" s="80"/>
      <c r="B11" s="9" t="s">
        <v>191</v>
      </c>
      <c r="C11" s="1"/>
      <c r="D11" s="1"/>
      <c r="E11" s="1"/>
      <c r="F11" s="1"/>
      <c r="G11" s="1" t="s">
        <v>21</v>
      </c>
      <c r="H11" s="1"/>
      <c r="I11" s="1" t="s">
        <v>22</v>
      </c>
      <c r="J11" s="1"/>
      <c r="K11" s="1"/>
      <c r="L11" s="1"/>
      <c r="M11" s="1"/>
      <c r="N11" s="1" t="s">
        <v>22</v>
      </c>
      <c r="O11" s="1"/>
      <c r="P11" s="1"/>
      <c r="Q11" s="1"/>
      <c r="R11" s="1"/>
      <c r="S11" s="1"/>
      <c r="T11" s="1"/>
      <c r="U11" s="1"/>
      <c r="V11" s="1"/>
      <c r="W11" s="1"/>
      <c r="X11" s="1"/>
      <c r="Y11" s="1"/>
      <c r="Z11" s="1"/>
      <c r="AA11" s="4" t="s">
        <v>88</v>
      </c>
      <c r="AB11" s="4" t="s">
        <v>192</v>
      </c>
      <c r="AC11" s="4" t="s">
        <v>214</v>
      </c>
      <c r="AD11" s="4" t="s">
        <v>246</v>
      </c>
      <c r="AE11" s="4" t="s">
        <v>246</v>
      </c>
      <c r="AF11" s="2">
        <f t="shared" si="0"/>
        <v>1</v>
      </c>
      <c r="AG11" s="2">
        <f>COUNTIF(D11:AA11,"E")</f>
        <v>2</v>
      </c>
      <c r="AH11" s="63">
        <f t="shared" ref="AH11:AH15" si="1">(AG11/AF11)*100%</f>
        <v>2</v>
      </c>
    </row>
    <row r="12" spans="1:34" ht="102" x14ac:dyDescent="0.25">
      <c r="A12" s="80"/>
      <c r="B12" s="9" t="s">
        <v>193</v>
      </c>
      <c r="C12" s="1"/>
      <c r="D12" s="1"/>
      <c r="E12" s="1"/>
      <c r="F12" s="1"/>
      <c r="G12" s="1"/>
      <c r="H12" s="1"/>
      <c r="I12" s="1"/>
      <c r="J12" s="1"/>
      <c r="K12" s="1" t="s">
        <v>21</v>
      </c>
      <c r="L12" s="1" t="s">
        <v>22</v>
      </c>
      <c r="M12" s="1"/>
      <c r="N12" s="1"/>
      <c r="O12" s="1"/>
      <c r="P12" s="1"/>
      <c r="Q12" s="1"/>
      <c r="R12" s="1"/>
      <c r="S12" s="1"/>
      <c r="T12" s="1"/>
      <c r="U12" s="1"/>
      <c r="V12" s="1"/>
      <c r="W12" s="1"/>
      <c r="X12" s="1"/>
      <c r="Y12" s="1"/>
      <c r="Z12" s="1"/>
      <c r="AA12" s="4" t="s">
        <v>144</v>
      </c>
      <c r="AB12" s="4" t="s">
        <v>165</v>
      </c>
      <c r="AC12" s="4" t="s">
        <v>215</v>
      </c>
      <c r="AD12" s="4" t="s">
        <v>247</v>
      </c>
      <c r="AE12" s="4" t="s">
        <v>280</v>
      </c>
      <c r="AF12" s="2">
        <f t="shared" ref="AF12:AF18" si="2">COUNTIF(C12:Z12,"P")</f>
        <v>1</v>
      </c>
      <c r="AG12" s="2">
        <f t="shared" ref="AG12" si="3">COUNTIF(D12:AA12,"E")</f>
        <v>1</v>
      </c>
      <c r="AH12" s="63">
        <f>(AG12/AF12)*100%</f>
        <v>1</v>
      </c>
    </row>
    <row r="13" spans="1:34" ht="51" x14ac:dyDescent="0.25">
      <c r="A13" s="80"/>
      <c r="B13" s="8" t="s">
        <v>84</v>
      </c>
      <c r="C13" s="1"/>
      <c r="D13" s="1"/>
      <c r="E13" s="1"/>
      <c r="F13" s="1"/>
      <c r="G13" s="1" t="s">
        <v>21</v>
      </c>
      <c r="H13" s="1" t="s">
        <v>22</v>
      </c>
      <c r="I13" s="1"/>
      <c r="J13" s="1"/>
      <c r="K13" s="1"/>
      <c r="L13" s="1"/>
      <c r="M13" s="1" t="s">
        <v>21</v>
      </c>
      <c r="N13" s="1" t="s">
        <v>22</v>
      </c>
      <c r="O13" s="1"/>
      <c r="P13" s="1"/>
      <c r="Q13" s="1"/>
      <c r="R13" s="1"/>
      <c r="S13" s="1" t="s">
        <v>21</v>
      </c>
      <c r="T13" s="1" t="s">
        <v>22</v>
      </c>
      <c r="U13" s="1"/>
      <c r="V13" s="1"/>
      <c r="W13" s="1"/>
      <c r="X13" s="1"/>
      <c r="Y13" s="1" t="s">
        <v>21</v>
      </c>
      <c r="Z13" s="1" t="s">
        <v>22</v>
      </c>
      <c r="AA13" s="4" t="s">
        <v>145</v>
      </c>
      <c r="AB13" s="4" t="s">
        <v>166</v>
      </c>
      <c r="AC13" s="4" t="s">
        <v>166</v>
      </c>
      <c r="AD13" s="4" t="s">
        <v>248</v>
      </c>
      <c r="AE13" s="4" t="s">
        <v>281</v>
      </c>
      <c r="AF13" s="2">
        <f t="shared" si="2"/>
        <v>4</v>
      </c>
      <c r="AG13" s="2">
        <f>COUNTIF(D13:Z13,"E")</f>
        <v>4</v>
      </c>
      <c r="AH13" s="63">
        <f>(AG13/AF13)*100%</f>
        <v>1</v>
      </c>
    </row>
    <row r="14" spans="1:34" ht="115.5" customHeight="1" x14ac:dyDescent="0.25">
      <c r="A14" s="80" t="s">
        <v>26</v>
      </c>
      <c r="B14" s="10" t="s">
        <v>194</v>
      </c>
      <c r="C14" s="1"/>
      <c r="D14" s="1"/>
      <c r="E14" s="1"/>
      <c r="F14" s="1"/>
      <c r="G14" s="1"/>
      <c r="H14" s="1"/>
      <c r="I14" s="1" t="s">
        <v>21</v>
      </c>
      <c r="J14" s="1"/>
      <c r="K14" s="1"/>
      <c r="L14" s="1"/>
      <c r="M14" s="1"/>
      <c r="N14" s="1"/>
      <c r="O14" s="1"/>
      <c r="P14" s="1"/>
      <c r="Q14" s="1" t="s">
        <v>21</v>
      </c>
      <c r="R14" s="1" t="s">
        <v>22</v>
      </c>
      <c r="S14" s="1"/>
      <c r="T14" s="1"/>
      <c r="U14" s="1"/>
      <c r="V14" s="1"/>
      <c r="W14" s="1"/>
      <c r="X14" s="1" t="s">
        <v>22</v>
      </c>
      <c r="Y14" s="1"/>
      <c r="Z14" s="1"/>
      <c r="AA14" s="4" t="s">
        <v>195</v>
      </c>
      <c r="AB14" s="4" t="s">
        <v>173</v>
      </c>
      <c r="AC14" s="4" t="s">
        <v>216</v>
      </c>
      <c r="AD14" s="4" t="s">
        <v>249</v>
      </c>
      <c r="AE14" s="4" t="s">
        <v>282</v>
      </c>
      <c r="AF14" s="2">
        <f t="shared" si="2"/>
        <v>2</v>
      </c>
      <c r="AG14" s="2">
        <f>COUNTIF(D14:Z14,"E")</f>
        <v>2</v>
      </c>
      <c r="AH14" s="63">
        <f>(AG14/AF14)*100%</f>
        <v>1</v>
      </c>
    </row>
    <row r="15" spans="1:34" ht="140.25" customHeight="1" x14ac:dyDescent="0.25">
      <c r="A15" s="80"/>
      <c r="B15" s="10" t="s">
        <v>196</v>
      </c>
      <c r="C15" s="1"/>
      <c r="D15" s="1"/>
      <c r="E15" s="1"/>
      <c r="F15" s="1"/>
      <c r="G15" s="1" t="s">
        <v>21</v>
      </c>
      <c r="H15" s="1"/>
      <c r="I15" s="1"/>
      <c r="J15" s="1"/>
      <c r="K15" s="1"/>
      <c r="L15" s="1"/>
      <c r="M15" s="1"/>
      <c r="N15" s="1"/>
      <c r="O15" s="1"/>
      <c r="P15" s="1"/>
      <c r="Q15" s="1"/>
      <c r="R15" s="1"/>
      <c r="S15" s="1"/>
      <c r="T15" s="1"/>
      <c r="U15" s="1"/>
      <c r="V15" s="1"/>
      <c r="W15" s="1"/>
      <c r="X15" s="1"/>
      <c r="Y15" s="1"/>
      <c r="Z15" s="1"/>
      <c r="AA15" s="4" t="s">
        <v>146</v>
      </c>
      <c r="AB15" s="4" t="s">
        <v>167</v>
      </c>
      <c r="AC15" s="4" t="s">
        <v>217</v>
      </c>
      <c r="AD15" s="4" t="s">
        <v>250</v>
      </c>
      <c r="AE15" s="4" t="s">
        <v>283</v>
      </c>
      <c r="AF15" s="2">
        <f t="shared" si="2"/>
        <v>1</v>
      </c>
      <c r="AG15" s="2">
        <f>COUNTIF(D15:Z15,"E")</f>
        <v>0</v>
      </c>
      <c r="AH15" s="142">
        <f t="shared" si="1"/>
        <v>0</v>
      </c>
    </row>
    <row r="16" spans="1:34" ht="86.25" customHeight="1" x14ac:dyDescent="0.25">
      <c r="A16" s="80"/>
      <c r="B16" s="10" t="s">
        <v>85</v>
      </c>
      <c r="C16" s="1"/>
      <c r="D16" s="1"/>
      <c r="E16" s="1"/>
      <c r="F16" s="1"/>
      <c r="G16" s="1"/>
      <c r="H16" s="1"/>
      <c r="I16" s="1"/>
      <c r="J16" s="1"/>
      <c r="K16" s="1"/>
      <c r="L16" s="1"/>
      <c r="M16" s="1"/>
      <c r="N16" s="1"/>
      <c r="O16" s="1"/>
      <c r="P16" s="1"/>
      <c r="Q16" s="1" t="s">
        <v>21</v>
      </c>
      <c r="R16" s="1"/>
      <c r="S16" s="1"/>
      <c r="T16" s="1" t="s">
        <v>22</v>
      </c>
      <c r="U16" s="1" t="s">
        <v>21</v>
      </c>
      <c r="V16" s="1"/>
      <c r="W16" s="1"/>
      <c r="X16" s="1"/>
      <c r="Y16" s="1"/>
      <c r="Z16" s="1"/>
      <c r="AA16" s="4" t="s">
        <v>162</v>
      </c>
      <c r="AB16" s="4" t="s">
        <v>168</v>
      </c>
      <c r="AC16" s="4" t="s">
        <v>168</v>
      </c>
      <c r="AD16" s="4" t="s">
        <v>251</v>
      </c>
      <c r="AE16" s="4" t="s">
        <v>280</v>
      </c>
      <c r="AF16" s="2">
        <f t="shared" si="2"/>
        <v>2</v>
      </c>
      <c r="AG16" s="2">
        <f>COUNTIF(D16:AA16,"E")</f>
        <v>1</v>
      </c>
      <c r="AH16" s="144">
        <f>(AG16/AF16)*100%</f>
        <v>0.5</v>
      </c>
    </row>
    <row r="17" spans="1:34" ht="178.5" x14ac:dyDescent="0.25">
      <c r="A17" s="80"/>
      <c r="B17" s="10" t="s">
        <v>197</v>
      </c>
      <c r="C17" s="1" t="s">
        <v>21</v>
      </c>
      <c r="D17" s="1" t="s">
        <v>22</v>
      </c>
      <c r="E17" s="1" t="s">
        <v>21</v>
      </c>
      <c r="F17" s="1" t="s">
        <v>22</v>
      </c>
      <c r="G17" s="1" t="s">
        <v>21</v>
      </c>
      <c r="H17" s="1" t="s">
        <v>22</v>
      </c>
      <c r="I17" s="1" t="s">
        <v>21</v>
      </c>
      <c r="J17" s="1" t="s">
        <v>22</v>
      </c>
      <c r="K17" s="1" t="s">
        <v>21</v>
      </c>
      <c r="L17" s="1" t="s">
        <v>22</v>
      </c>
      <c r="M17" s="1" t="s">
        <v>21</v>
      </c>
      <c r="N17" s="1" t="s">
        <v>22</v>
      </c>
      <c r="O17" s="1" t="s">
        <v>21</v>
      </c>
      <c r="P17" s="1" t="s">
        <v>22</v>
      </c>
      <c r="Q17" s="1" t="s">
        <v>21</v>
      </c>
      <c r="R17" s="1"/>
      <c r="S17" s="1" t="s">
        <v>21</v>
      </c>
      <c r="T17" s="1" t="s">
        <v>22</v>
      </c>
      <c r="U17" s="1" t="s">
        <v>21</v>
      </c>
      <c r="V17" s="1" t="s">
        <v>22</v>
      </c>
      <c r="W17" s="1" t="s">
        <v>21</v>
      </c>
      <c r="X17" s="1" t="s">
        <v>22</v>
      </c>
      <c r="Y17" s="1" t="s">
        <v>21</v>
      </c>
      <c r="Z17" s="1" t="s">
        <v>22</v>
      </c>
      <c r="AA17" s="4" t="s">
        <v>147</v>
      </c>
      <c r="AB17" s="4" t="s">
        <v>198</v>
      </c>
      <c r="AC17" s="4" t="s">
        <v>218</v>
      </c>
      <c r="AD17" s="4" t="s">
        <v>252</v>
      </c>
      <c r="AE17" s="4" t="s">
        <v>284</v>
      </c>
      <c r="AF17" s="2">
        <f t="shared" si="2"/>
        <v>12</v>
      </c>
      <c r="AG17" s="2">
        <f>COUNTIF(D17:Z17,"E")</f>
        <v>11</v>
      </c>
      <c r="AH17" s="144">
        <f>(AG17/AF17)*100%</f>
        <v>0.91666666666666663</v>
      </c>
    </row>
    <row r="18" spans="1:34" ht="87.75" customHeight="1" x14ac:dyDescent="0.25">
      <c r="A18" s="80"/>
      <c r="B18" s="10" t="s">
        <v>84</v>
      </c>
      <c r="C18" s="1"/>
      <c r="D18" s="1"/>
      <c r="E18" s="1"/>
      <c r="F18" s="1"/>
      <c r="G18" s="1" t="s">
        <v>21</v>
      </c>
      <c r="H18" s="1" t="s">
        <v>22</v>
      </c>
      <c r="I18" s="1"/>
      <c r="J18" s="1"/>
      <c r="K18" s="1"/>
      <c r="L18" s="1"/>
      <c r="M18" s="1" t="s">
        <v>21</v>
      </c>
      <c r="N18" s="1" t="s">
        <v>22</v>
      </c>
      <c r="O18" s="1"/>
      <c r="P18" s="1"/>
      <c r="Q18" s="1"/>
      <c r="R18" s="1"/>
      <c r="S18" s="1"/>
      <c r="T18" s="1"/>
      <c r="U18" s="1"/>
      <c r="V18" s="1"/>
      <c r="W18" s="1" t="s">
        <v>21</v>
      </c>
      <c r="X18" s="1"/>
      <c r="Y18" s="1"/>
      <c r="Z18" s="1" t="s">
        <v>22</v>
      </c>
      <c r="AA18" s="4" t="s">
        <v>148</v>
      </c>
      <c r="AB18" s="4" t="s">
        <v>166</v>
      </c>
      <c r="AC18" s="4" t="s">
        <v>166</v>
      </c>
      <c r="AD18" s="4" t="s">
        <v>248</v>
      </c>
      <c r="AE18" s="4" t="s">
        <v>285</v>
      </c>
      <c r="AF18" s="2">
        <f t="shared" si="2"/>
        <v>3</v>
      </c>
      <c r="AG18" s="2">
        <f>COUNTIF(D18:Z18,"E")</f>
        <v>3</v>
      </c>
      <c r="AH18" s="143">
        <f>(AG18/AF18)*100%</f>
        <v>1</v>
      </c>
    </row>
    <row r="19" spans="1:34" ht="27.75" customHeight="1" x14ac:dyDescent="0.25">
      <c r="A19" s="80" t="s">
        <v>27</v>
      </c>
      <c r="B19" s="11" t="s">
        <v>28</v>
      </c>
      <c r="C19" s="60"/>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2"/>
    </row>
    <row r="20" spans="1:34" ht="153" x14ac:dyDescent="0.25">
      <c r="A20" s="80"/>
      <c r="B20" s="13" t="s">
        <v>65</v>
      </c>
      <c r="C20" s="1"/>
      <c r="D20" s="1"/>
      <c r="E20" s="1" t="s">
        <v>21</v>
      </c>
      <c r="F20" s="1"/>
      <c r="G20" s="1"/>
      <c r="H20" s="1"/>
      <c r="I20" s="1"/>
      <c r="J20" s="1"/>
      <c r="K20" s="1"/>
      <c r="L20" s="1" t="s">
        <v>22</v>
      </c>
      <c r="M20" s="1"/>
      <c r="N20" s="1"/>
      <c r="O20" s="1"/>
      <c r="P20" s="1"/>
      <c r="Q20" s="1"/>
      <c r="R20" s="1"/>
      <c r="S20" s="1"/>
      <c r="T20" s="1"/>
      <c r="U20" s="1"/>
      <c r="V20" s="1"/>
      <c r="W20" s="1"/>
      <c r="X20" s="1"/>
      <c r="Y20" s="1"/>
      <c r="Z20" s="1"/>
      <c r="AA20" s="4" t="s">
        <v>149</v>
      </c>
      <c r="AB20" s="4" t="s">
        <v>199</v>
      </c>
      <c r="AC20" s="4" t="s">
        <v>219</v>
      </c>
      <c r="AD20" s="4" t="s">
        <v>253</v>
      </c>
      <c r="AE20" s="4" t="s">
        <v>291</v>
      </c>
      <c r="AF20" s="2">
        <f t="shared" ref="AF20:AF24" si="4">COUNTIF(C20:Z20,"P")</f>
        <v>1</v>
      </c>
      <c r="AG20" s="2">
        <f t="shared" ref="AG20:AG22" si="5">COUNTIF(D20:AA20,"E")</f>
        <v>1</v>
      </c>
      <c r="AH20" s="63">
        <f t="shared" ref="AH20:AH22" si="6">(AG20/AF20)*100%</f>
        <v>1</v>
      </c>
    </row>
    <row r="21" spans="1:34" ht="58.5" customHeight="1" x14ac:dyDescent="0.25">
      <c r="A21" s="80"/>
      <c r="B21" s="13" t="s">
        <v>126</v>
      </c>
      <c r="C21" s="1"/>
      <c r="D21" s="1"/>
      <c r="E21" s="1" t="s">
        <v>21</v>
      </c>
      <c r="F21" s="1"/>
      <c r="G21" s="1"/>
      <c r="H21" s="1"/>
      <c r="I21" s="1"/>
      <c r="J21" s="1"/>
      <c r="K21" s="1" t="s">
        <v>22</v>
      </c>
      <c r="L21" s="1"/>
      <c r="M21" s="1"/>
      <c r="N21" s="1"/>
      <c r="O21" s="1"/>
      <c r="P21" s="1"/>
      <c r="Q21" s="1"/>
      <c r="R21" s="1"/>
      <c r="S21" s="1"/>
      <c r="T21" s="1"/>
      <c r="U21" s="1"/>
      <c r="V21" s="1"/>
      <c r="W21" s="1"/>
      <c r="X21" s="1"/>
      <c r="Y21" s="1"/>
      <c r="Z21" s="1"/>
      <c r="AA21" s="4" t="s">
        <v>150</v>
      </c>
      <c r="AB21" s="4" t="s">
        <v>200</v>
      </c>
      <c r="AC21" s="4" t="s">
        <v>220</v>
      </c>
      <c r="AD21" s="4" t="s">
        <v>220</v>
      </c>
      <c r="AE21" s="4" t="s">
        <v>220</v>
      </c>
      <c r="AF21" s="2">
        <f t="shared" si="4"/>
        <v>1</v>
      </c>
      <c r="AG21" s="2">
        <f t="shared" si="5"/>
        <v>1</v>
      </c>
      <c r="AH21" s="63">
        <f t="shared" si="6"/>
        <v>1</v>
      </c>
    </row>
    <row r="22" spans="1:34" ht="70.5" customHeight="1" x14ac:dyDescent="0.25">
      <c r="A22" s="80"/>
      <c r="B22" s="13" t="s">
        <v>137</v>
      </c>
      <c r="C22" s="1"/>
      <c r="D22" s="1"/>
      <c r="E22" s="1"/>
      <c r="F22" s="1"/>
      <c r="G22" s="1"/>
      <c r="H22" s="1"/>
      <c r="I22" s="1"/>
      <c r="J22" s="1"/>
      <c r="K22" s="1"/>
      <c r="L22" s="1"/>
      <c r="M22" s="1" t="s">
        <v>21</v>
      </c>
      <c r="N22" s="1" t="s">
        <v>22</v>
      </c>
      <c r="O22" s="1"/>
      <c r="P22" s="1"/>
      <c r="Q22" s="1"/>
      <c r="R22" s="1"/>
      <c r="S22" s="1"/>
      <c r="T22" s="1"/>
      <c r="U22" s="1"/>
      <c r="V22" s="1"/>
      <c r="W22" s="1"/>
      <c r="X22" s="1"/>
      <c r="Y22" s="1"/>
      <c r="Z22" s="1"/>
      <c r="AA22" s="4" t="s">
        <v>102</v>
      </c>
      <c r="AB22" s="4" t="s">
        <v>201</v>
      </c>
      <c r="AC22" s="4" t="s">
        <v>221</v>
      </c>
      <c r="AD22" s="4" t="s">
        <v>254</v>
      </c>
      <c r="AE22" s="4" t="s">
        <v>292</v>
      </c>
      <c r="AF22" s="2">
        <f t="shared" si="4"/>
        <v>1</v>
      </c>
      <c r="AG22" s="2">
        <f t="shared" si="5"/>
        <v>1</v>
      </c>
      <c r="AH22" s="63">
        <f t="shared" si="6"/>
        <v>1</v>
      </c>
    </row>
    <row r="23" spans="1:34" ht="185.25" customHeight="1" x14ac:dyDescent="0.25">
      <c r="A23" s="80"/>
      <c r="B23" s="13" t="s">
        <v>67</v>
      </c>
      <c r="C23" s="1"/>
      <c r="D23" s="1"/>
      <c r="E23" s="1"/>
      <c r="F23" s="1"/>
      <c r="G23" s="1" t="s">
        <v>21</v>
      </c>
      <c r="H23" s="1"/>
      <c r="I23" s="1"/>
      <c r="J23" s="1"/>
      <c r="K23" s="1"/>
      <c r="L23" s="1"/>
      <c r="M23" s="1" t="s">
        <v>21</v>
      </c>
      <c r="N23" s="1" t="s">
        <v>22</v>
      </c>
      <c r="O23" s="1"/>
      <c r="P23" s="1"/>
      <c r="Q23" s="1" t="s">
        <v>21</v>
      </c>
      <c r="R23" s="1" t="s">
        <v>22</v>
      </c>
      <c r="S23" s="1"/>
      <c r="T23" s="1" t="s">
        <v>22</v>
      </c>
      <c r="U23" s="1"/>
      <c r="V23" s="1"/>
      <c r="W23" s="1" t="s">
        <v>21</v>
      </c>
      <c r="X23" s="1" t="s">
        <v>22</v>
      </c>
      <c r="Y23" s="1"/>
      <c r="Z23" s="1" t="s">
        <v>287</v>
      </c>
      <c r="AA23" s="4" t="s">
        <v>104</v>
      </c>
      <c r="AB23" s="4" t="s">
        <v>202</v>
      </c>
      <c r="AC23" s="4" t="s">
        <v>222</v>
      </c>
      <c r="AD23" s="4" t="s">
        <v>255</v>
      </c>
      <c r="AE23" s="4" t="s">
        <v>286</v>
      </c>
      <c r="AF23" s="2">
        <f>COUNTIF(C23:Z23,"P")</f>
        <v>4</v>
      </c>
      <c r="AG23" s="2">
        <f>COUNTIF(D23:Z23,"E")</f>
        <v>5</v>
      </c>
      <c r="AH23" s="63">
        <f>(AG23/AF23)*100%</f>
        <v>1.25</v>
      </c>
    </row>
    <row r="24" spans="1:34" ht="102" x14ac:dyDescent="0.25">
      <c r="A24" s="80"/>
      <c r="B24" s="13" t="s">
        <v>68</v>
      </c>
      <c r="C24" s="1"/>
      <c r="D24" s="1"/>
      <c r="E24" s="1"/>
      <c r="F24" s="1"/>
      <c r="G24" s="1"/>
      <c r="H24" s="1"/>
      <c r="I24" s="1" t="s">
        <v>21</v>
      </c>
      <c r="J24" s="1"/>
      <c r="K24" s="1"/>
      <c r="L24" s="1"/>
      <c r="M24" s="1"/>
      <c r="N24" s="1" t="s">
        <v>22</v>
      </c>
      <c r="O24" s="1"/>
      <c r="P24" s="1"/>
      <c r="Q24" s="1"/>
      <c r="R24" s="1" t="s">
        <v>22</v>
      </c>
      <c r="S24" s="1"/>
      <c r="T24" s="1"/>
      <c r="U24" s="1"/>
      <c r="V24" s="1"/>
      <c r="W24" s="1"/>
      <c r="X24" s="1"/>
      <c r="Y24" s="1"/>
      <c r="Z24" s="1"/>
      <c r="AA24" s="4" t="s">
        <v>203</v>
      </c>
      <c r="AB24" s="4" t="s">
        <v>223</v>
      </c>
      <c r="AC24" s="4" t="s">
        <v>224</v>
      </c>
      <c r="AD24" s="4" t="s">
        <v>256</v>
      </c>
      <c r="AE24" s="4" t="s">
        <v>288</v>
      </c>
      <c r="AF24" s="2">
        <f t="shared" si="4"/>
        <v>1</v>
      </c>
      <c r="AG24" s="2">
        <f>COUNTIF(D24:AA24,"E")</f>
        <v>2</v>
      </c>
      <c r="AH24" s="63">
        <f>(AG24/AF24)*100%</f>
        <v>2</v>
      </c>
    </row>
    <row r="25" spans="1:34" ht="127.5" x14ac:dyDescent="0.25">
      <c r="A25" s="80"/>
      <c r="B25" s="13" t="s">
        <v>124</v>
      </c>
      <c r="C25" s="1"/>
      <c r="D25" s="1"/>
      <c r="E25" s="1"/>
      <c r="F25" s="1"/>
      <c r="G25" s="1"/>
      <c r="H25" s="1"/>
      <c r="I25" s="1"/>
      <c r="J25" s="1"/>
      <c r="K25" s="1" t="s">
        <v>21</v>
      </c>
      <c r="L25" s="1"/>
      <c r="M25" s="1" t="s">
        <v>22</v>
      </c>
      <c r="N25" s="1"/>
      <c r="O25" s="1"/>
      <c r="P25" s="1"/>
      <c r="Q25" s="1"/>
      <c r="R25" s="1" t="s">
        <v>22</v>
      </c>
      <c r="S25" s="1"/>
      <c r="T25" s="1"/>
      <c r="U25" s="1"/>
      <c r="V25" s="1"/>
      <c r="W25" s="1"/>
      <c r="X25" s="1"/>
      <c r="Y25" s="1"/>
      <c r="Z25" s="1"/>
      <c r="AA25" s="4" t="s">
        <v>105</v>
      </c>
      <c r="AB25" s="4" t="s">
        <v>204</v>
      </c>
      <c r="AC25" s="4" t="s">
        <v>225</v>
      </c>
      <c r="AD25" s="4" t="s">
        <v>257</v>
      </c>
      <c r="AE25" s="4" t="s">
        <v>289</v>
      </c>
      <c r="AF25" s="2">
        <f>COUNTIF(C25:Z25,"P")</f>
        <v>1</v>
      </c>
      <c r="AG25" s="2">
        <f>COUNTIF(D25:Z25,"E")</f>
        <v>2</v>
      </c>
      <c r="AH25" s="63">
        <f>(AG25/AF25)*100%</f>
        <v>2</v>
      </c>
    </row>
    <row r="26" spans="1:34" ht="18" customHeight="1" x14ac:dyDescent="0.25">
      <c r="A26" s="80"/>
      <c r="B26" s="11" t="s">
        <v>29</v>
      </c>
      <c r="C26" s="60"/>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2"/>
    </row>
    <row r="27" spans="1:34" ht="114" customHeight="1" x14ac:dyDescent="0.25">
      <c r="A27" s="80"/>
      <c r="B27" s="13" t="s">
        <v>139</v>
      </c>
      <c r="C27" s="1"/>
      <c r="D27" s="1"/>
      <c r="E27" s="1"/>
      <c r="F27" s="1"/>
      <c r="G27" s="1" t="s">
        <v>21</v>
      </c>
      <c r="H27" s="1"/>
      <c r="I27" s="1"/>
      <c r="J27" s="1"/>
      <c r="K27" s="1"/>
      <c r="L27" s="1"/>
      <c r="M27" s="1"/>
      <c r="N27" s="1"/>
      <c r="O27" s="1"/>
      <c r="P27" s="1"/>
      <c r="Q27" s="1"/>
      <c r="R27" s="1"/>
      <c r="S27" s="1"/>
      <c r="T27" s="1"/>
      <c r="U27" s="1"/>
      <c r="V27" s="1"/>
      <c r="W27" s="1" t="s">
        <v>22</v>
      </c>
      <c r="X27" s="1"/>
      <c r="Y27" s="1"/>
      <c r="Z27" s="1"/>
      <c r="AA27" s="4" t="s">
        <v>66</v>
      </c>
      <c r="AB27" s="4" t="s">
        <v>170</v>
      </c>
      <c r="AC27" s="4" t="s">
        <v>226</v>
      </c>
      <c r="AD27" s="4" t="s">
        <v>258</v>
      </c>
      <c r="AE27" s="4" t="s">
        <v>290</v>
      </c>
      <c r="AF27" s="2">
        <f>COUNTIF(C27:Z27,"P")</f>
        <v>1</v>
      </c>
      <c r="AG27" s="2">
        <f>COUNTIF(D27:AA27,"E")</f>
        <v>1</v>
      </c>
      <c r="AH27" s="63">
        <f>(AG27/AF27)*100%</f>
        <v>1</v>
      </c>
    </row>
    <row r="28" spans="1:34" ht="114" customHeight="1" x14ac:dyDescent="0.25">
      <c r="A28" s="80"/>
      <c r="B28" s="13" t="s">
        <v>205</v>
      </c>
      <c r="C28" s="1"/>
      <c r="D28" s="1"/>
      <c r="E28" s="1"/>
      <c r="F28" s="1"/>
      <c r="G28" s="1"/>
      <c r="H28" s="1"/>
      <c r="I28" s="1"/>
      <c r="J28" s="1"/>
      <c r="K28" s="1" t="s">
        <v>22</v>
      </c>
      <c r="L28" s="1"/>
      <c r="M28" s="1" t="s">
        <v>21</v>
      </c>
      <c r="N28" s="1"/>
      <c r="O28" s="1"/>
      <c r="P28" s="1"/>
      <c r="Q28" s="1"/>
      <c r="R28" s="1"/>
      <c r="S28" s="1"/>
      <c r="T28" s="1"/>
      <c r="U28" s="1"/>
      <c r="V28" s="1"/>
      <c r="W28" s="1"/>
      <c r="X28" s="1"/>
      <c r="Y28" s="1"/>
      <c r="Z28" s="1"/>
      <c r="AA28" s="4" t="s">
        <v>106</v>
      </c>
      <c r="AB28" s="4" t="s">
        <v>206</v>
      </c>
      <c r="AC28" s="4" t="s">
        <v>227</v>
      </c>
      <c r="AD28" s="4" t="s">
        <v>259</v>
      </c>
      <c r="AE28" s="4" t="s">
        <v>293</v>
      </c>
      <c r="AF28" s="2">
        <f>COUNTIF(C28:Z28,"P")</f>
        <v>1</v>
      </c>
      <c r="AG28" s="2">
        <f>COUNTIF(D28:AA28,"E")</f>
        <v>1</v>
      </c>
      <c r="AH28" s="63">
        <f>(AG28/AF28)*100%</f>
        <v>1</v>
      </c>
    </row>
    <row r="29" spans="1:34" ht="76.5" x14ac:dyDescent="0.25">
      <c r="A29" s="80"/>
      <c r="B29" s="13" t="s">
        <v>127</v>
      </c>
      <c r="C29" s="1"/>
      <c r="D29" s="1"/>
      <c r="E29" s="1"/>
      <c r="F29" s="1" t="s">
        <v>21</v>
      </c>
      <c r="G29" s="1"/>
      <c r="H29" s="1"/>
      <c r="I29" s="1"/>
      <c r="J29" s="1"/>
      <c r="K29" s="1"/>
      <c r="L29" s="1"/>
      <c r="M29" s="1" t="s">
        <v>22</v>
      </c>
      <c r="N29" s="1"/>
      <c r="O29" s="1"/>
      <c r="P29" s="1"/>
      <c r="Q29" s="1" t="s">
        <v>21</v>
      </c>
      <c r="R29" s="1"/>
      <c r="S29" s="1"/>
      <c r="T29" s="1"/>
      <c r="U29" s="1"/>
      <c r="V29" s="1"/>
      <c r="W29" s="1"/>
      <c r="X29" s="1"/>
      <c r="Y29" s="1"/>
      <c r="Z29" s="1"/>
      <c r="AA29" s="4" t="s">
        <v>88</v>
      </c>
      <c r="AB29" s="4" t="s">
        <v>207</v>
      </c>
      <c r="AC29" s="4" t="s">
        <v>225</v>
      </c>
      <c r="AD29" s="4" t="s">
        <v>260</v>
      </c>
      <c r="AE29" s="4" t="s">
        <v>260</v>
      </c>
      <c r="AF29" s="2">
        <f>COUNTIF(C29:Z29,"P")</f>
        <v>2</v>
      </c>
      <c r="AG29" s="2">
        <f>COUNTIF(D29:AA29,"E")</f>
        <v>1</v>
      </c>
      <c r="AH29" s="144">
        <f>(AG29/AF29)*100%</f>
        <v>0.5</v>
      </c>
    </row>
    <row r="30" spans="1:34" ht="63.75" x14ac:dyDescent="0.25">
      <c r="A30" s="80"/>
      <c r="B30" s="13" t="s">
        <v>90</v>
      </c>
      <c r="C30" s="1"/>
      <c r="D30" s="1"/>
      <c r="E30" s="1"/>
      <c r="F30" s="1"/>
      <c r="G30" s="1"/>
      <c r="H30" s="1"/>
      <c r="I30" s="1" t="s">
        <v>21</v>
      </c>
      <c r="J30" s="1"/>
      <c r="K30" s="1"/>
      <c r="L30" s="1"/>
      <c r="M30" s="1"/>
      <c r="N30" s="1"/>
      <c r="O30" s="1"/>
      <c r="P30" s="1"/>
      <c r="Q30" s="1"/>
      <c r="R30" s="1"/>
      <c r="S30" s="1"/>
      <c r="T30" s="1"/>
      <c r="U30" s="1"/>
      <c r="V30" s="1"/>
      <c r="W30" s="1"/>
      <c r="X30" s="1"/>
      <c r="Y30" s="1"/>
      <c r="Z30" s="1"/>
      <c r="AA30" s="4" t="s">
        <v>107</v>
      </c>
      <c r="AB30" s="4" t="s">
        <v>208</v>
      </c>
      <c r="AC30" s="4" t="s">
        <v>228</v>
      </c>
      <c r="AD30" s="4" t="s">
        <v>261</v>
      </c>
      <c r="AE30" s="4" t="s">
        <v>294</v>
      </c>
      <c r="AF30" s="2">
        <f>COUNTIF(C30:Z30,"P")</f>
        <v>1</v>
      </c>
      <c r="AG30" s="2">
        <f>COUNTIF(D30:AA30,"E")</f>
        <v>0</v>
      </c>
      <c r="AH30" s="142">
        <f>(AG30/AF30)*100%</f>
        <v>0</v>
      </c>
    </row>
    <row r="31" spans="1:34" x14ac:dyDescent="0.25">
      <c r="A31" s="80"/>
      <c r="B31" s="12" t="s">
        <v>30</v>
      </c>
      <c r="C31" s="1"/>
      <c r="D31" s="1"/>
      <c r="E31" s="1"/>
      <c r="F31" s="1"/>
      <c r="G31" s="1"/>
      <c r="H31" s="1"/>
      <c r="I31" s="1"/>
      <c r="J31" s="1"/>
      <c r="K31" s="1"/>
      <c r="L31" s="1"/>
      <c r="M31" s="1"/>
      <c r="N31" s="1"/>
      <c r="O31" s="1"/>
      <c r="P31" s="1"/>
      <c r="Q31" s="1"/>
      <c r="R31" s="1"/>
      <c r="S31" s="1"/>
      <c r="T31" s="1"/>
      <c r="U31" s="1"/>
      <c r="V31" s="1"/>
      <c r="W31" s="1"/>
      <c r="X31" s="1"/>
      <c r="Y31" s="1"/>
      <c r="Z31" s="1"/>
      <c r="AA31" s="4"/>
      <c r="AB31" s="4"/>
      <c r="AC31" s="4"/>
      <c r="AD31" s="4"/>
      <c r="AE31" s="4"/>
      <c r="AF31" s="2"/>
      <c r="AG31" s="2"/>
      <c r="AH31" s="3"/>
    </row>
    <row r="32" spans="1:34" ht="89.25" customHeight="1" x14ac:dyDescent="0.25">
      <c r="A32" s="80"/>
      <c r="B32" s="13" t="s">
        <v>209</v>
      </c>
      <c r="C32" s="1"/>
      <c r="D32" s="1"/>
      <c r="E32" s="1"/>
      <c r="F32" s="1"/>
      <c r="G32" s="1"/>
      <c r="H32" s="1"/>
      <c r="I32" s="1" t="s">
        <v>21</v>
      </c>
      <c r="J32" s="1"/>
      <c r="K32" s="1"/>
      <c r="L32" s="1"/>
      <c r="M32" s="1"/>
      <c r="N32" s="1"/>
      <c r="O32" s="1"/>
      <c r="P32" s="1"/>
      <c r="Q32" s="1"/>
      <c r="R32" s="1"/>
      <c r="S32" s="1"/>
      <c r="T32" s="1"/>
      <c r="U32" s="1"/>
      <c r="V32" s="1"/>
      <c r="W32" s="1" t="s">
        <v>22</v>
      </c>
      <c r="X32" s="1"/>
      <c r="Y32" s="1"/>
      <c r="Z32" s="1"/>
      <c r="AA32" s="4" t="s">
        <v>102</v>
      </c>
      <c r="AB32" s="4" t="s">
        <v>171</v>
      </c>
      <c r="AC32" s="4" t="s">
        <v>229</v>
      </c>
      <c r="AD32" s="4" t="s">
        <v>262</v>
      </c>
      <c r="AE32" s="4" t="s">
        <v>295</v>
      </c>
      <c r="AF32" s="2">
        <f>COUNTIF(C32:Z32,"P")</f>
        <v>1</v>
      </c>
      <c r="AG32" s="2">
        <f>COUNTIF(D32:AA32,"E")</f>
        <v>1</v>
      </c>
      <c r="AH32" s="63">
        <f>(AG32/AF32)*100%</f>
        <v>1</v>
      </c>
    </row>
    <row r="33" spans="1:34" ht="118.5" customHeight="1" x14ac:dyDescent="0.25">
      <c r="A33" s="80"/>
      <c r="B33" s="13" t="s">
        <v>210</v>
      </c>
      <c r="C33" s="1"/>
      <c r="D33" s="1"/>
      <c r="E33" s="1"/>
      <c r="F33" s="1"/>
      <c r="G33" s="1"/>
      <c r="H33" s="1"/>
      <c r="I33" s="1" t="s">
        <v>21</v>
      </c>
      <c r="J33" s="1"/>
      <c r="K33" s="1"/>
      <c r="L33" s="1"/>
      <c r="M33" s="1"/>
      <c r="N33" s="1"/>
      <c r="O33" s="1"/>
      <c r="P33" s="1"/>
      <c r="Q33" s="1"/>
      <c r="R33" s="1"/>
      <c r="S33" s="1"/>
      <c r="T33" s="1"/>
      <c r="U33" s="1"/>
      <c r="V33" s="1"/>
      <c r="W33" s="1"/>
      <c r="X33" s="1"/>
      <c r="Y33" s="1"/>
      <c r="Z33" s="1"/>
      <c r="AA33" s="4" t="s">
        <v>104</v>
      </c>
      <c r="AB33" s="4" t="s">
        <v>171</v>
      </c>
      <c r="AC33" s="4" t="s">
        <v>229</v>
      </c>
      <c r="AD33" s="4" t="s">
        <v>263</v>
      </c>
      <c r="AE33" s="4" t="s">
        <v>296</v>
      </c>
      <c r="AF33" s="2">
        <f t="shared" si="0"/>
        <v>1</v>
      </c>
      <c r="AG33" s="2">
        <f>COUNTIF(D33:AA33,"E")</f>
        <v>0</v>
      </c>
      <c r="AH33" s="142">
        <f>(AG33/AF33)*100%</f>
        <v>0</v>
      </c>
    </row>
    <row r="34" spans="1:34" ht="18" customHeight="1" x14ac:dyDescent="0.25">
      <c r="A34" s="80"/>
      <c r="B34" s="12" t="s">
        <v>31</v>
      </c>
      <c r="C34" s="1"/>
      <c r="D34" s="1"/>
      <c r="E34" s="1"/>
      <c r="F34" s="1"/>
      <c r="G34" s="1"/>
      <c r="H34" s="1"/>
      <c r="I34" s="1"/>
      <c r="J34" s="1"/>
      <c r="K34" s="1"/>
      <c r="L34" s="1"/>
      <c r="M34" s="1"/>
      <c r="N34" s="1"/>
      <c r="O34" s="1"/>
      <c r="P34" s="1"/>
      <c r="Q34" s="1"/>
      <c r="R34" s="1"/>
      <c r="S34" s="1"/>
      <c r="T34" s="1"/>
      <c r="U34" s="1"/>
      <c r="V34" s="1"/>
      <c r="W34" s="1"/>
      <c r="X34" s="1"/>
      <c r="Y34" s="1"/>
      <c r="Z34" s="1"/>
      <c r="AA34" s="4"/>
      <c r="AB34" s="4"/>
      <c r="AC34" s="4"/>
      <c r="AD34" s="4"/>
      <c r="AE34" s="4"/>
      <c r="AF34" s="2"/>
      <c r="AG34" s="2"/>
      <c r="AH34" s="3"/>
    </row>
    <row r="35" spans="1:34" ht="52.5" customHeight="1" x14ac:dyDescent="0.25">
      <c r="A35" s="80"/>
      <c r="B35" s="13" t="s">
        <v>77</v>
      </c>
      <c r="C35" s="1"/>
      <c r="D35" s="1"/>
      <c r="E35" s="1"/>
      <c r="F35" s="1"/>
      <c r="G35" s="1"/>
      <c r="H35" s="1"/>
      <c r="I35" s="1"/>
      <c r="J35" s="1"/>
      <c r="K35" s="1"/>
      <c r="L35" s="1"/>
      <c r="M35" s="1" t="s">
        <v>21</v>
      </c>
      <c r="N35" s="1"/>
      <c r="O35" s="1"/>
      <c r="P35" s="1"/>
      <c r="Q35" s="1"/>
      <c r="R35" s="1"/>
      <c r="S35" s="1"/>
      <c r="T35" s="1" t="s">
        <v>22</v>
      </c>
      <c r="U35" s="1"/>
      <c r="V35" s="1"/>
      <c r="W35" s="1" t="s">
        <v>21</v>
      </c>
      <c r="X35" s="1"/>
      <c r="Y35" s="1" t="s">
        <v>22</v>
      </c>
      <c r="Z35" s="1"/>
      <c r="AA35" s="4" t="s">
        <v>108</v>
      </c>
      <c r="AB35" s="4" t="s">
        <v>169</v>
      </c>
      <c r="AC35" s="4" t="s">
        <v>230</v>
      </c>
      <c r="AD35" s="64" t="s">
        <v>264</v>
      </c>
      <c r="AE35" s="4" t="s">
        <v>297</v>
      </c>
      <c r="AF35" s="2">
        <f t="shared" si="0"/>
        <v>2</v>
      </c>
      <c r="AG35" s="2">
        <f>COUNTIF(D35:Z35,"E")</f>
        <v>2</v>
      </c>
      <c r="AH35" s="63">
        <f>(AG35/AF35)*100%</f>
        <v>1</v>
      </c>
    </row>
    <row r="36" spans="1:34" ht="18.75" customHeight="1" x14ac:dyDescent="0.25">
      <c r="A36" s="80"/>
      <c r="B36" s="12" t="s">
        <v>32</v>
      </c>
      <c r="C36" s="1"/>
      <c r="D36" s="1"/>
      <c r="E36" s="1"/>
      <c r="F36" s="1"/>
      <c r="G36" s="1"/>
      <c r="H36" s="1"/>
      <c r="I36" s="1"/>
      <c r="J36" s="1"/>
      <c r="K36" s="1"/>
      <c r="L36" s="1"/>
      <c r="M36" s="1"/>
      <c r="N36" s="1"/>
      <c r="O36" s="1"/>
      <c r="P36" s="1"/>
      <c r="Q36" s="1"/>
      <c r="R36" s="1"/>
      <c r="S36" s="1"/>
      <c r="T36" s="1"/>
      <c r="U36" s="1"/>
      <c r="V36" s="1"/>
      <c r="W36" s="1"/>
      <c r="X36" s="1"/>
      <c r="Y36" s="1"/>
      <c r="Z36" s="1"/>
      <c r="AA36" s="4"/>
      <c r="AB36" s="4"/>
      <c r="AC36" s="4"/>
      <c r="AD36" s="4"/>
      <c r="AE36" s="4"/>
      <c r="AF36" s="2"/>
      <c r="AG36" s="2"/>
      <c r="AH36" s="3"/>
    </row>
    <row r="37" spans="1:34" ht="46.5" customHeight="1" x14ac:dyDescent="0.25">
      <c r="A37" s="80"/>
      <c r="B37" s="13" t="s">
        <v>128</v>
      </c>
      <c r="C37" s="1"/>
      <c r="D37" s="1"/>
      <c r="E37" s="1"/>
      <c r="F37" s="1"/>
      <c r="G37" s="1"/>
      <c r="H37" s="1"/>
      <c r="I37" s="1"/>
      <c r="J37" s="1"/>
      <c r="K37" s="1"/>
      <c r="L37" s="1"/>
      <c r="M37" s="1"/>
      <c r="N37" s="1"/>
      <c r="O37" s="1"/>
      <c r="P37" s="1"/>
      <c r="Q37" s="1"/>
      <c r="R37" s="1"/>
      <c r="S37" s="1" t="s">
        <v>21</v>
      </c>
      <c r="T37" s="1" t="s">
        <v>22</v>
      </c>
      <c r="U37" s="1"/>
      <c r="V37" s="1"/>
      <c r="W37" s="1"/>
      <c r="X37" s="1"/>
      <c r="Y37" s="1"/>
      <c r="Z37" s="1"/>
      <c r="AA37" s="4" t="s">
        <v>103</v>
      </c>
      <c r="AB37" s="4" t="s">
        <v>211</v>
      </c>
      <c r="AC37" s="4" t="s">
        <v>211</v>
      </c>
      <c r="AD37" s="4" t="s">
        <v>265</v>
      </c>
      <c r="AE37" s="4" t="s">
        <v>297</v>
      </c>
      <c r="AF37" s="2">
        <f>COUNTIF(C37:Z37,"P")</f>
        <v>1</v>
      </c>
      <c r="AG37" s="2">
        <f>COUNTIF(D37:Z37,"E")</f>
        <v>1</v>
      </c>
      <c r="AH37" s="63">
        <f>(AG37/AF37)*100%</f>
        <v>1</v>
      </c>
    </row>
    <row r="38" spans="1:34" ht="126" customHeight="1" x14ac:dyDescent="0.25">
      <c r="A38" s="80" t="s">
        <v>33</v>
      </c>
      <c r="B38" s="26" t="s">
        <v>129</v>
      </c>
      <c r="C38" s="1"/>
      <c r="D38" s="1"/>
      <c r="E38" s="1"/>
      <c r="F38" s="1"/>
      <c r="G38" s="1"/>
      <c r="H38" s="1"/>
      <c r="I38" s="1"/>
      <c r="J38" s="1"/>
      <c r="K38" s="1"/>
      <c r="L38" s="1"/>
      <c r="M38" s="1" t="s">
        <v>21</v>
      </c>
      <c r="N38" s="1" t="s">
        <v>22</v>
      </c>
      <c r="O38" s="1"/>
      <c r="P38" s="1"/>
      <c r="Q38" s="1"/>
      <c r="R38" s="1"/>
      <c r="S38" s="1"/>
      <c r="T38" s="1"/>
      <c r="U38" s="1"/>
      <c r="V38" s="1"/>
      <c r="W38" s="1"/>
      <c r="X38" s="1"/>
      <c r="Y38" s="1"/>
      <c r="Z38" s="1"/>
      <c r="AA38" s="4" t="s">
        <v>172</v>
      </c>
      <c r="AB38" s="4" t="s">
        <v>231</v>
      </c>
      <c r="AC38" s="4" t="s">
        <v>232</v>
      </c>
      <c r="AD38" s="4" t="s">
        <v>277</v>
      </c>
      <c r="AE38" s="145" t="s">
        <v>298</v>
      </c>
      <c r="AF38" s="2">
        <f t="shared" si="0"/>
        <v>1</v>
      </c>
      <c r="AG38" s="2">
        <f>COUNTIF(D38:AA38,"E")</f>
        <v>1</v>
      </c>
      <c r="AH38" s="63">
        <f>(AG38/AF38)*100%</f>
        <v>1</v>
      </c>
    </row>
    <row r="39" spans="1:34" ht="127.5" x14ac:dyDescent="0.25">
      <c r="A39" s="80"/>
      <c r="B39" s="27" t="s">
        <v>91</v>
      </c>
      <c r="C39" s="1"/>
      <c r="D39" s="1"/>
      <c r="E39" s="1" t="s">
        <v>21</v>
      </c>
      <c r="F39" s="1"/>
      <c r="G39" s="1"/>
      <c r="H39" s="1"/>
      <c r="I39" s="1"/>
      <c r="J39" s="1"/>
      <c r="K39" s="1"/>
      <c r="L39" s="1"/>
      <c r="M39" s="1"/>
      <c r="N39" s="1" t="s">
        <v>22</v>
      </c>
      <c r="O39" s="1"/>
      <c r="P39" s="1"/>
      <c r="Q39" s="1"/>
      <c r="R39" s="1"/>
      <c r="S39" s="1"/>
      <c r="T39" s="1"/>
      <c r="U39" s="1"/>
      <c r="V39" s="1"/>
      <c r="W39" s="1"/>
      <c r="X39" s="1"/>
      <c r="Y39" s="1"/>
      <c r="Z39" s="1"/>
      <c r="AA39" s="4" t="s">
        <v>101</v>
      </c>
      <c r="AB39" s="4" t="s">
        <v>174</v>
      </c>
      <c r="AC39" s="4" t="s">
        <v>233</v>
      </c>
      <c r="AD39" s="4" t="s">
        <v>266</v>
      </c>
      <c r="AE39" s="1"/>
      <c r="AF39" s="2">
        <f>COUNTIF(C39:Z39,"P")</f>
        <v>1</v>
      </c>
      <c r="AG39" s="2">
        <f>COUNTIF(D39:AA39,"E")</f>
        <v>1</v>
      </c>
      <c r="AH39" s="63">
        <f>(AG39/AF39)*100%</f>
        <v>1</v>
      </c>
    </row>
    <row r="40" spans="1:34" ht="113.25" customHeight="1" x14ac:dyDescent="0.25">
      <c r="A40" s="80"/>
      <c r="B40" s="27" t="s">
        <v>130</v>
      </c>
      <c r="C40" s="1"/>
      <c r="D40" s="1"/>
      <c r="E40" s="1"/>
      <c r="F40" s="1"/>
      <c r="G40" s="1"/>
      <c r="H40" s="1"/>
      <c r="I40" s="1"/>
      <c r="J40" s="1"/>
      <c r="K40" s="1" t="s">
        <v>21</v>
      </c>
      <c r="L40" s="1" t="s">
        <v>22</v>
      </c>
      <c r="M40" s="1"/>
      <c r="N40" s="1"/>
      <c r="O40" s="1"/>
      <c r="P40" s="1"/>
      <c r="Q40" s="1"/>
      <c r="R40" s="1"/>
      <c r="S40" s="1"/>
      <c r="T40" s="1" t="s">
        <v>22</v>
      </c>
      <c r="U40" s="1"/>
      <c r="V40" s="1"/>
      <c r="W40" s="1"/>
      <c r="X40" s="1"/>
      <c r="Y40" s="1"/>
      <c r="Z40" s="1"/>
      <c r="AA40" s="4" t="s">
        <v>151</v>
      </c>
      <c r="AB40" s="4" t="s">
        <v>176</v>
      </c>
      <c r="AC40" s="4" t="s">
        <v>234</v>
      </c>
      <c r="AD40" s="4" t="s">
        <v>267</v>
      </c>
      <c r="AE40" s="147" t="s">
        <v>280</v>
      </c>
      <c r="AF40" s="2">
        <f>COUNTIF(C40:Z40,"P")</f>
        <v>1</v>
      </c>
      <c r="AG40" s="2">
        <f>COUNTIF(D40:AA40,"E")</f>
        <v>2</v>
      </c>
      <c r="AH40" s="63">
        <f>(AG40/AF40)*100%</f>
        <v>2</v>
      </c>
    </row>
    <row r="41" spans="1:34" ht="32.25" customHeight="1" x14ac:dyDescent="0.25">
      <c r="A41" s="80"/>
      <c r="B41" s="27" t="s">
        <v>131</v>
      </c>
      <c r="C41" s="1"/>
      <c r="D41" s="1"/>
      <c r="E41" s="1"/>
      <c r="F41" s="1"/>
      <c r="G41" s="1"/>
      <c r="H41" s="1"/>
      <c r="I41" s="1"/>
      <c r="J41" s="1"/>
      <c r="K41" s="1" t="s">
        <v>21</v>
      </c>
      <c r="L41" s="1"/>
      <c r="M41" s="1"/>
      <c r="N41" s="1"/>
      <c r="O41" s="1"/>
      <c r="P41" s="1"/>
      <c r="Q41" s="1"/>
      <c r="R41" s="1"/>
      <c r="S41" s="1"/>
      <c r="T41" s="1"/>
      <c r="U41" s="1"/>
      <c r="V41" s="1"/>
      <c r="W41" s="1"/>
      <c r="X41" s="1"/>
      <c r="Y41" s="1"/>
      <c r="Z41" s="1"/>
      <c r="AA41" s="4" t="s">
        <v>100</v>
      </c>
      <c r="AB41" s="4" t="s">
        <v>175</v>
      </c>
      <c r="AC41" s="4" t="s">
        <v>268</v>
      </c>
      <c r="AD41" s="4" t="s">
        <v>268</v>
      </c>
      <c r="AE41" s="4" t="s">
        <v>268</v>
      </c>
      <c r="AF41" s="2">
        <f t="shared" si="0"/>
        <v>1</v>
      </c>
      <c r="AG41" s="2">
        <f t="shared" ref="AG41:AG43" si="7">COUNTIF(D41:AA41,"E")</f>
        <v>0</v>
      </c>
      <c r="AH41" s="142">
        <f t="shared" ref="AH41:AH51" si="8">(AG41/AF41)*100%</f>
        <v>0</v>
      </c>
    </row>
    <row r="42" spans="1:34" ht="114" customHeight="1" x14ac:dyDescent="0.25">
      <c r="A42" s="77" t="s">
        <v>34</v>
      </c>
      <c r="B42" s="25" t="s">
        <v>69</v>
      </c>
      <c r="C42" s="1"/>
      <c r="D42" s="1"/>
      <c r="E42" s="1" t="s">
        <v>21</v>
      </c>
      <c r="F42" s="1"/>
      <c r="G42" s="1"/>
      <c r="H42" s="1"/>
      <c r="I42" s="1"/>
      <c r="J42" s="1"/>
      <c r="K42" s="1"/>
      <c r="L42" s="1"/>
      <c r="M42" s="1"/>
      <c r="N42" s="1"/>
      <c r="O42" s="1"/>
      <c r="P42" s="1"/>
      <c r="Q42" s="1"/>
      <c r="R42" s="1"/>
      <c r="S42" s="1"/>
      <c r="T42" s="1"/>
      <c r="U42" s="1"/>
      <c r="V42" s="1"/>
      <c r="W42" s="1"/>
      <c r="X42" s="1"/>
      <c r="Y42" s="1"/>
      <c r="Z42" s="1"/>
      <c r="AA42" s="4" t="s">
        <v>98</v>
      </c>
      <c r="AB42" s="4" t="s">
        <v>177</v>
      </c>
      <c r="AC42" s="4" t="s">
        <v>177</v>
      </c>
      <c r="AD42" s="4" t="s">
        <v>269</v>
      </c>
      <c r="AE42" s="146" t="s">
        <v>299</v>
      </c>
      <c r="AF42" s="2">
        <f t="shared" si="0"/>
        <v>1</v>
      </c>
      <c r="AG42" s="2">
        <f t="shared" si="7"/>
        <v>0</v>
      </c>
      <c r="AH42" s="142">
        <f t="shared" si="8"/>
        <v>0</v>
      </c>
    </row>
    <row r="43" spans="1:34" ht="93" customHeight="1" x14ac:dyDescent="0.25">
      <c r="A43" s="77"/>
      <c r="B43" s="25" t="s">
        <v>70</v>
      </c>
      <c r="C43" s="1"/>
      <c r="D43" s="1"/>
      <c r="E43" s="1"/>
      <c r="F43" s="1"/>
      <c r="G43" s="1" t="s">
        <v>21</v>
      </c>
      <c r="H43" s="1"/>
      <c r="I43" s="1"/>
      <c r="J43" s="1"/>
      <c r="K43" s="1"/>
      <c r="L43" s="1"/>
      <c r="M43" s="1" t="s">
        <v>22</v>
      </c>
      <c r="N43" s="1"/>
      <c r="O43" s="1"/>
      <c r="P43" s="1"/>
      <c r="Q43" s="1"/>
      <c r="R43" s="1"/>
      <c r="S43" s="1"/>
      <c r="T43" s="1"/>
      <c r="U43" s="1"/>
      <c r="V43" s="1"/>
      <c r="W43" s="1"/>
      <c r="X43" s="1"/>
      <c r="Y43" s="1"/>
      <c r="Z43" s="1"/>
      <c r="AA43" s="4" t="s">
        <v>99</v>
      </c>
      <c r="AB43" s="4" t="s">
        <v>235</v>
      </c>
      <c r="AC43" s="4"/>
      <c r="AD43" s="4" t="s">
        <v>270</v>
      </c>
      <c r="AE43" s="146" t="s">
        <v>300</v>
      </c>
      <c r="AF43" s="2">
        <f t="shared" si="0"/>
        <v>1</v>
      </c>
      <c r="AG43" s="2">
        <f t="shared" si="7"/>
        <v>1</v>
      </c>
      <c r="AH43" s="63">
        <f t="shared" si="8"/>
        <v>1</v>
      </c>
    </row>
    <row r="44" spans="1:34" ht="36.75" customHeight="1" x14ac:dyDescent="0.25">
      <c r="A44" s="77"/>
      <c r="B44" s="25" t="s">
        <v>92</v>
      </c>
      <c r="C44" s="1"/>
      <c r="D44" s="1"/>
      <c r="E44" s="1"/>
      <c r="F44" s="1"/>
      <c r="G44" s="1"/>
      <c r="H44" s="1"/>
      <c r="I44" s="1"/>
      <c r="J44" s="1"/>
      <c r="K44" s="1"/>
      <c r="L44" s="1"/>
      <c r="M44" s="1"/>
      <c r="N44" s="1"/>
      <c r="O44" s="1"/>
      <c r="P44" s="1"/>
      <c r="Q44" s="1"/>
      <c r="R44" s="1"/>
      <c r="S44" s="1"/>
      <c r="T44" s="1"/>
      <c r="U44" s="1"/>
      <c r="V44" s="1"/>
      <c r="W44" s="1" t="s">
        <v>21</v>
      </c>
      <c r="X44" s="1"/>
      <c r="Y44" s="1"/>
      <c r="Z44" s="1"/>
      <c r="AA44" s="4" t="s">
        <v>96</v>
      </c>
      <c r="AB44" s="4" t="s">
        <v>178</v>
      </c>
      <c r="AC44" s="4" t="s">
        <v>178</v>
      </c>
      <c r="AD44" s="4" t="s">
        <v>178</v>
      </c>
      <c r="AE44" s="146" t="s">
        <v>301</v>
      </c>
      <c r="AF44" s="2">
        <f>COUNTIF(C44:Z44,"P")</f>
        <v>1</v>
      </c>
      <c r="AG44" s="2">
        <f>COUNTIF(D44:AA44,"E")</f>
        <v>0</v>
      </c>
      <c r="AH44" s="142">
        <f>(AG44/AF44)*100%</f>
        <v>0</v>
      </c>
    </row>
    <row r="45" spans="1:34" ht="114.75" customHeight="1" x14ac:dyDescent="0.25">
      <c r="A45" s="77"/>
      <c r="B45" s="25" t="s">
        <v>73</v>
      </c>
      <c r="C45" s="1"/>
      <c r="D45" s="1"/>
      <c r="E45" s="1"/>
      <c r="F45" s="1"/>
      <c r="G45" s="1"/>
      <c r="H45" s="1" t="s">
        <v>22</v>
      </c>
      <c r="I45" s="1"/>
      <c r="J45" s="1"/>
      <c r="K45" s="1"/>
      <c r="L45" s="1"/>
      <c r="M45" s="1"/>
      <c r="N45" s="1"/>
      <c r="O45" s="1" t="s">
        <v>21</v>
      </c>
      <c r="P45" s="1"/>
      <c r="Q45" s="1"/>
      <c r="R45" s="1"/>
      <c r="S45" s="1"/>
      <c r="T45" s="1"/>
      <c r="U45" s="1"/>
      <c r="V45" s="1"/>
      <c r="W45" s="1"/>
      <c r="X45" s="1"/>
      <c r="Y45" s="1"/>
      <c r="Z45" s="1"/>
      <c r="AA45" s="4" t="s">
        <v>97</v>
      </c>
      <c r="AB45" s="4" t="s">
        <v>164</v>
      </c>
      <c r="AC45" s="4" t="s">
        <v>237</v>
      </c>
      <c r="AD45" s="4" t="s">
        <v>271</v>
      </c>
      <c r="AE45" s="147" t="s">
        <v>280</v>
      </c>
      <c r="AF45" s="2">
        <f t="shared" si="0"/>
        <v>1</v>
      </c>
      <c r="AG45" s="2">
        <f>COUNTIF(D45:AA45,"E")</f>
        <v>1</v>
      </c>
      <c r="AH45" s="63">
        <f>(AG45/AF45)*100%</f>
        <v>1</v>
      </c>
    </row>
    <row r="46" spans="1:34" ht="105" x14ac:dyDescent="0.25">
      <c r="A46" s="77" t="s">
        <v>35</v>
      </c>
      <c r="B46" s="14" t="s">
        <v>93</v>
      </c>
      <c r="C46" s="1"/>
      <c r="D46" s="1"/>
      <c r="E46" s="1" t="s">
        <v>21</v>
      </c>
      <c r="F46" s="1"/>
      <c r="G46" s="1"/>
      <c r="H46" s="1"/>
      <c r="I46" s="1" t="s">
        <v>22</v>
      </c>
      <c r="J46" s="1"/>
      <c r="K46" s="1"/>
      <c r="L46" s="1"/>
      <c r="M46" s="1"/>
      <c r="N46" s="1"/>
      <c r="O46" s="1"/>
      <c r="P46" s="1"/>
      <c r="Q46" s="1"/>
      <c r="R46" s="1"/>
      <c r="S46" s="1" t="s">
        <v>21</v>
      </c>
      <c r="T46" s="1"/>
      <c r="U46" s="1"/>
      <c r="V46" s="1"/>
      <c r="W46" s="1"/>
      <c r="X46" s="1"/>
      <c r="Y46" s="1"/>
      <c r="Z46" s="1" t="s">
        <v>22</v>
      </c>
      <c r="AA46" s="4" t="s">
        <v>95</v>
      </c>
      <c r="AB46" s="4" t="s">
        <v>179</v>
      </c>
      <c r="AC46" s="4" t="s">
        <v>236</v>
      </c>
      <c r="AD46" s="4" t="s">
        <v>278</v>
      </c>
      <c r="AE46" s="146" t="s">
        <v>302</v>
      </c>
      <c r="AF46" s="2">
        <f>COUNTIF(C46:Z46,"P")</f>
        <v>2</v>
      </c>
      <c r="AG46" s="2">
        <f>COUNTIF(D46:AA46,"E")</f>
        <v>2</v>
      </c>
      <c r="AH46" s="63">
        <f>(AG46/AF46)*100%</f>
        <v>1</v>
      </c>
    </row>
    <row r="47" spans="1:34" ht="84" customHeight="1" x14ac:dyDescent="0.25">
      <c r="A47" s="77"/>
      <c r="B47" s="14" t="s">
        <v>132</v>
      </c>
      <c r="C47" s="1"/>
      <c r="D47" s="1"/>
      <c r="E47" s="1"/>
      <c r="F47" s="1"/>
      <c r="G47" s="1" t="s">
        <v>21</v>
      </c>
      <c r="H47" s="1" t="s">
        <v>22</v>
      </c>
      <c r="I47" s="1"/>
      <c r="J47" s="1"/>
      <c r="K47" s="1"/>
      <c r="L47" s="1"/>
      <c r="M47" s="1"/>
      <c r="N47" s="1"/>
      <c r="O47" s="1"/>
      <c r="P47" s="1"/>
      <c r="Q47" s="1"/>
      <c r="R47" s="1"/>
      <c r="S47" s="1"/>
      <c r="T47" s="1"/>
      <c r="U47" s="1"/>
      <c r="V47" s="1"/>
      <c r="W47" s="1"/>
      <c r="X47" s="1"/>
      <c r="Y47" s="1"/>
      <c r="Z47" s="1"/>
      <c r="AA47" s="4" t="s">
        <v>109</v>
      </c>
      <c r="AB47" s="4" t="s">
        <v>180</v>
      </c>
      <c r="AC47" s="4" t="s">
        <v>238</v>
      </c>
      <c r="AD47" s="4" t="s">
        <v>272</v>
      </c>
      <c r="AE47" s="4" t="s">
        <v>272</v>
      </c>
      <c r="AF47" s="2">
        <f t="shared" si="0"/>
        <v>1</v>
      </c>
      <c r="AG47" s="2">
        <f t="shared" ref="AG47:AG51" si="9">COUNTIF(D47:AA47,"E")</f>
        <v>1</v>
      </c>
      <c r="AH47" s="63">
        <f t="shared" si="8"/>
        <v>1</v>
      </c>
    </row>
    <row r="48" spans="1:34" ht="39.75" customHeight="1" x14ac:dyDescent="0.25">
      <c r="A48" s="77"/>
      <c r="B48" s="14" t="s">
        <v>94</v>
      </c>
      <c r="C48" s="1"/>
      <c r="D48" s="1"/>
      <c r="E48" s="1"/>
      <c r="F48" s="1"/>
      <c r="G48" s="1"/>
      <c r="H48" s="1"/>
      <c r="I48" s="1"/>
      <c r="J48" s="1"/>
      <c r="K48" s="1" t="s">
        <v>21</v>
      </c>
      <c r="L48" s="1"/>
      <c r="M48" s="1"/>
      <c r="N48" s="1"/>
      <c r="O48" s="1"/>
      <c r="P48" s="1"/>
      <c r="Q48" s="1"/>
      <c r="R48" s="1"/>
      <c r="S48" s="1"/>
      <c r="T48" s="1"/>
      <c r="U48" s="1"/>
      <c r="V48" s="1"/>
      <c r="W48" s="1"/>
      <c r="X48" s="1"/>
      <c r="Y48" s="1"/>
      <c r="Z48" s="1"/>
      <c r="AA48" s="4" t="s">
        <v>110</v>
      </c>
      <c r="AB48" s="4" t="s">
        <v>182</v>
      </c>
      <c r="AC48" s="4" t="s">
        <v>239</v>
      </c>
      <c r="AD48" s="4" t="s">
        <v>239</v>
      </c>
      <c r="AE48" s="4" t="s">
        <v>239</v>
      </c>
      <c r="AF48" s="2">
        <f t="shared" si="0"/>
        <v>1</v>
      </c>
      <c r="AG48" s="2">
        <f t="shared" si="9"/>
        <v>0</v>
      </c>
      <c r="AH48" s="142">
        <f t="shared" si="8"/>
        <v>0</v>
      </c>
    </row>
    <row r="49" spans="1:34" ht="39.75" customHeight="1" x14ac:dyDescent="0.25">
      <c r="A49" s="58"/>
      <c r="B49" s="14" t="s">
        <v>133</v>
      </c>
      <c r="C49" s="1"/>
      <c r="D49" s="1"/>
      <c r="E49" s="1" t="s">
        <v>21</v>
      </c>
      <c r="F49" s="1"/>
      <c r="G49" s="1"/>
      <c r="H49" s="1"/>
      <c r="I49" s="1"/>
      <c r="J49" s="1"/>
      <c r="K49" s="1" t="s">
        <v>21</v>
      </c>
      <c r="L49" s="1"/>
      <c r="M49" s="1"/>
      <c r="N49" s="1"/>
      <c r="O49" s="1" t="s">
        <v>21</v>
      </c>
      <c r="P49" s="1"/>
      <c r="Q49" s="1"/>
      <c r="R49" s="1"/>
      <c r="S49" s="1" t="s">
        <v>21</v>
      </c>
      <c r="T49" s="1"/>
      <c r="U49" s="1"/>
      <c r="V49" s="1"/>
      <c r="W49" s="1"/>
      <c r="X49" s="1"/>
      <c r="Y49" s="1"/>
      <c r="Z49" s="1"/>
      <c r="AA49" s="4" t="s">
        <v>152</v>
      </c>
      <c r="AB49" s="4" t="s">
        <v>181</v>
      </c>
      <c r="AC49" s="4" t="s">
        <v>181</v>
      </c>
      <c r="AD49" s="4" t="s">
        <v>181</v>
      </c>
      <c r="AE49" s="4" t="s">
        <v>181</v>
      </c>
      <c r="AF49" s="2">
        <f t="shared" ref="AF49" si="10">COUNTIF(C49:Z49,"P")</f>
        <v>4</v>
      </c>
      <c r="AG49" s="2">
        <f t="shared" ref="AG49" si="11">COUNTIF(D49:AA49,"E")</f>
        <v>0</v>
      </c>
      <c r="AH49" s="142">
        <f t="shared" si="8"/>
        <v>0</v>
      </c>
    </row>
    <row r="50" spans="1:34" ht="63.75" x14ac:dyDescent="0.25">
      <c r="A50" s="77" t="s">
        <v>36</v>
      </c>
      <c r="B50" s="15" t="s">
        <v>138</v>
      </c>
      <c r="C50" s="1"/>
      <c r="D50" s="1"/>
      <c r="E50" s="1"/>
      <c r="F50" s="1"/>
      <c r="G50" s="1" t="s">
        <v>21</v>
      </c>
      <c r="H50" s="1"/>
      <c r="I50" s="1"/>
      <c r="J50" s="1"/>
      <c r="K50" s="1"/>
      <c r="L50" s="1"/>
      <c r="M50" s="1"/>
      <c r="N50" s="1"/>
      <c r="O50" s="1"/>
      <c r="P50" s="1"/>
      <c r="Q50" s="1"/>
      <c r="R50" s="1"/>
      <c r="S50" s="1"/>
      <c r="T50" s="1"/>
      <c r="U50" s="1" t="s">
        <v>22</v>
      </c>
      <c r="V50" s="1"/>
      <c r="W50" s="1"/>
      <c r="X50" s="1"/>
      <c r="Y50" s="1"/>
      <c r="Z50" s="1"/>
      <c r="AA50" s="57" t="s">
        <v>111</v>
      </c>
      <c r="AB50" s="4" t="s">
        <v>183</v>
      </c>
      <c r="AC50" s="4" t="s">
        <v>240</v>
      </c>
      <c r="AD50" s="4" t="s">
        <v>273</v>
      </c>
      <c r="AE50" s="4" t="s">
        <v>273</v>
      </c>
      <c r="AF50" s="2">
        <f t="shared" si="0"/>
        <v>1</v>
      </c>
      <c r="AG50" s="2">
        <f t="shared" si="9"/>
        <v>1</v>
      </c>
      <c r="AH50" s="63">
        <f t="shared" si="8"/>
        <v>1</v>
      </c>
    </row>
    <row r="51" spans="1:34" ht="144" customHeight="1" x14ac:dyDescent="0.25">
      <c r="A51" s="77"/>
      <c r="B51" s="15" t="s">
        <v>134</v>
      </c>
      <c r="C51" s="1"/>
      <c r="D51" s="1"/>
      <c r="E51" s="1"/>
      <c r="F51" s="1"/>
      <c r="G51" s="1"/>
      <c r="H51" s="1"/>
      <c r="I51" s="1"/>
      <c r="J51" s="1"/>
      <c r="K51" s="1"/>
      <c r="L51" s="1"/>
      <c r="M51" s="1"/>
      <c r="N51" s="1"/>
      <c r="O51" s="1"/>
      <c r="P51" s="1"/>
      <c r="Q51" s="1"/>
      <c r="R51" s="1"/>
      <c r="S51" s="1"/>
      <c r="T51" s="1"/>
      <c r="U51" s="1"/>
      <c r="V51" s="1"/>
      <c r="W51" s="1"/>
      <c r="X51" s="1"/>
      <c r="Y51" s="1"/>
      <c r="Z51" s="1"/>
      <c r="AA51" s="4" t="s">
        <v>76</v>
      </c>
      <c r="AB51" s="4" t="s">
        <v>184</v>
      </c>
      <c r="AC51" s="4" t="s">
        <v>241</v>
      </c>
      <c r="AD51" s="4" t="s">
        <v>274</v>
      </c>
      <c r="AE51" s="1"/>
      <c r="AF51" s="2">
        <f t="shared" si="0"/>
        <v>0</v>
      </c>
      <c r="AG51" s="2">
        <f t="shared" si="9"/>
        <v>0</v>
      </c>
      <c r="AH51" s="3" t="e">
        <f t="shared" si="8"/>
        <v>#DIV/0!</v>
      </c>
    </row>
    <row r="52" spans="1:34" ht="77.25" customHeight="1" x14ac:dyDescent="0.25">
      <c r="A52" s="77"/>
      <c r="B52" s="15" t="s">
        <v>71</v>
      </c>
      <c r="C52" s="1"/>
      <c r="D52" s="1"/>
      <c r="E52" s="1"/>
      <c r="F52" s="1"/>
      <c r="G52" s="1"/>
      <c r="H52" s="1"/>
      <c r="I52" s="1"/>
      <c r="J52" s="1"/>
      <c r="K52" s="1"/>
      <c r="L52" s="1"/>
      <c r="M52" s="1" t="s">
        <v>21</v>
      </c>
      <c r="N52" s="1"/>
      <c r="O52" s="1"/>
      <c r="P52" s="1"/>
      <c r="Q52" s="1"/>
      <c r="R52" s="1"/>
      <c r="S52" s="1"/>
      <c r="T52" s="1"/>
      <c r="U52" s="1"/>
      <c r="V52" s="1"/>
      <c r="W52" s="1"/>
      <c r="X52" s="1"/>
      <c r="Y52" s="1"/>
      <c r="Z52" s="1"/>
      <c r="AA52" s="4" t="s">
        <v>112</v>
      </c>
      <c r="AB52" s="4" t="s">
        <v>185</v>
      </c>
      <c r="AC52" s="4" t="s">
        <v>242</v>
      </c>
      <c r="AD52" s="4" t="s">
        <v>261</v>
      </c>
      <c r="AE52" s="4" t="s">
        <v>303</v>
      </c>
      <c r="AF52" s="2">
        <f t="shared" si="0"/>
        <v>1</v>
      </c>
      <c r="AG52" s="2">
        <f>COUNTIF(D52:AA52,"E")</f>
        <v>0</v>
      </c>
      <c r="AH52" s="142">
        <f>(AG52/AF52)*100%</f>
        <v>0</v>
      </c>
    </row>
    <row r="53" spans="1:34" ht="60.75" customHeight="1" x14ac:dyDescent="0.25">
      <c r="A53" s="77"/>
      <c r="B53" s="15" t="s">
        <v>72</v>
      </c>
      <c r="C53" s="1"/>
      <c r="D53" s="1"/>
      <c r="E53" s="1"/>
      <c r="F53" s="1"/>
      <c r="G53" s="1"/>
      <c r="H53" s="1"/>
      <c r="I53" s="1" t="s">
        <v>21</v>
      </c>
      <c r="J53" s="1"/>
      <c r="K53" s="1"/>
      <c r="L53" s="1"/>
      <c r="M53" s="1"/>
      <c r="N53" s="1" t="s">
        <v>22</v>
      </c>
      <c r="O53" s="1"/>
      <c r="P53" s="1"/>
      <c r="Q53" s="1" t="s">
        <v>21</v>
      </c>
      <c r="R53" s="1" t="s">
        <v>22</v>
      </c>
      <c r="S53" s="1"/>
      <c r="T53" s="1"/>
      <c r="U53" s="1"/>
      <c r="V53" s="1"/>
      <c r="W53" s="1" t="s">
        <v>21</v>
      </c>
      <c r="X53" s="1" t="s">
        <v>22</v>
      </c>
      <c r="Y53" s="1"/>
      <c r="Z53" s="1"/>
      <c r="AA53" s="4" t="s">
        <v>153</v>
      </c>
      <c r="AB53" s="4" t="s">
        <v>186</v>
      </c>
      <c r="AC53" s="4" t="s">
        <v>243</v>
      </c>
      <c r="AD53" s="4" t="s">
        <v>275</v>
      </c>
      <c r="AE53" s="4" t="s">
        <v>275</v>
      </c>
      <c r="AF53" s="2">
        <f t="shared" si="0"/>
        <v>3</v>
      </c>
      <c r="AG53" s="2">
        <f>COUNTIF(D53:AA53,"E")</f>
        <v>3</v>
      </c>
      <c r="AH53" s="63">
        <f>(AG53/AF53)*100%</f>
        <v>1</v>
      </c>
    </row>
    <row r="54" spans="1:34" ht="96.75" customHeight="1" x14ac:dyDescent="0.25">
      <c r="A54" s="77"/>
      <c r="B54" s="15" t="s">
        <v>135</v>
      </c>
      <c r="C54" s="1" t="s">
        <v>21</v>
      </c>
      <c r="D54" s="1"/>
      <c r="E54" s="1"/>
      <c r="F54" s="1"/>
      <c r="G54" s="1"/>
      <c r="H54" s="1"/>
      <c r="I54" s="1"/>
      <c r="J54" s="1"/>
      <c r="K54" s="1"/>
      <c r="L54" s="1"/>
      <c r="M54" s="1"/>
      <c r="N54" s="1" t="s">
        <v>22</v>
      </c>
      <c r="O54" s="1"/>
      <c r="P54" s="1"/>
      <c r="Q54" s="1"/>
      <c r="R54" s="1"/>
      <c r="S54" s="1"/>
      <c r="T54" s="1"/>
      <c r="U54" s="1"/>
      <c r="V54" s="1"/>
      <c r="W54" s="1"/>
      <c r="X54" s="1"/>
      <c r="Y54" s="1"/>
      <c r="Z54" s="1"/>
      <c r="AA54" s="4" t="s">
        <v>154</v>
      </c>
      <c r="AB54" s="4" t="s">
        <v>187</v>
      </c>
      <c r="AC54" s="4" t="s">
        <v>187</v>
      </c>
      <c r="AD54" s="4" t="s">
        <v>276</v>
      </c>
      <c r="AE54" s="4" t="s">
        <v>304</v>
      </c>
      <c r="AF54" s="2">
        <f t="shared" si="0"/>
        <v>1</v>
      </c>
      <c r="AG54" s="2">
        <f>COUNTIF(D54:AA54,"E")</f>
        <v>1</v>
      </c>
      <c r="AH54" s="63">
        <f>(AG54/AF54)*100%</f>
        <v>1</v>
      </c>
    </row>
    <row r="55" spans="1:34" s="22" customFormat="1" ht="18" customHeight="1" x14ac:dyDescent="0.25">
      <c r="A55" s="19"/>
      <c r="B55" s="16" t="s">
        <v>37</v>
      </c>
      <c r="C55" s="24">
        <f>COUNTIF(C9:C54,"P")</f>
        <v>3</v>
      </c>
      <c r="D55" s="20">
        <f>COUNTIF(D9:D54,"E")</f>
        <v>2</v>
      </c>
      <c r="E55" s="24">
        <f>COUNTIF(E9:E48,"P")</f>
        <v>7</v>
      </c>
      <c r="F55" s="20">
        <f>COUNTIF(F9:F54,"E")</f>
        <v>1</v>
      </c>
      <c r="G55" s="24">
        <f>COUNTIF(G9:G54,"P")</f>
        <v>11</v>
      </c>
      <c r="H55" s="20">
        <f>COUNTIF(H9:H54,"E")</f>
        <v>6</v>
      </c>
      <c r="I55" s="24">
        <f>COUNTIF(I9:I54,"P")</f>
        <v>7</v>
      </c>
      <c r="J55" s="20">
        <f>COUNTIF(J9:J54,"E")</f>
        <v>1</v>
      </c>
      <c r="K55" s="24">
        <f>COUNTIF(K9:K54,"P")</f>
        <v>8</v>
      </c>
      <c r="L55" s="20">
        <f>COUNTIF(L9:L54,"E")</f>
        <v>5</v>
      </c>
      <c r="M55" s="24">
        <f>COUNTIF(M9:M54,"P")</f>
        <v>9</v>
      </c>
      <c r="N55" s="20">
        <f>COUNTIF(N9:N54,"E")</f>
        <v>11</v>
      </c>
      <c r="O55" s="24">
        <f>COUNTIF(O9:O54,"P")</f>
        <v>5</v>
      </c>
      <c r="P55" s="20">
        <f>COUNTIF(P9:P54,"E")</f>
        <v>2</v>
      </c>
      <c r="Q55" s="24">
        <f>COUNTIF(Q9:Q54,"P")</f>
        <v>6</v>
      </c>
      <c r="R55" s="20">
        <f>COUNTIF(R9:R54,"E")</f>
        <v>5</v>
      </c>
      <c r="S55" s="24">
        <f>COUNTIF(S9:S54,"P")</f>
        <v>6</v>
      </c>
      <c r="T55" s="20">
        <f>COUNTIF(T9:T54,"E")</f>
        <v>8</v>
      </c>
      <c r="U55" s="24">
        <f>COUNTIF(U9:U54,"P")</f>
        <v>2</v>
      </c>
      <c r="V55" s="20">
        <f>COUNTIF(V9:V54,"E")</f>
        <v>1</v>
      </c>
      <c r="W55" s="24">
        <f>COUNTIF(W9:W54,"P")</f>
        <v>7</v>
      </c>
      <c r="X55" s="20">
        <f>COUNTIF(X9:X54,"E")</f>
        <v>5</v>
      </c>
      <c r="Y55" s="24">
        <f>COUNTIF(Y9:Y54,"P")</f>
        <v>2</v>
      </c>
      <c r="Z55" s="20">
        <f>COUNTIF(Z9:Z54,"E")</f>
        <v>5</v>
      </c>
      <c r="AA55" s="21"/>
      <c r="AB55" s="21"/>
      <c r="AC55" s="21"/>
      <c r="AD55" s="21"/>
      <c r="AE55" s="21"/>
      <c r="AF55" s="24">
        <f>SUM(AF9:AF54)</f>
        <v>75</v>
      </c>
      <c r="AG55" s="17">
        <f>SUM(AG9:AG54)</f>
        <v>65</v>
      </c>
      <c r="AH55" s="18">
        <f>AG55/AF55</f>
        <v>0.8666666666666667</v>
      </c>
    </row>
    <row r="56" spans="1:34" x14ac:dyDescent="0.25">
      <c r="A56" s="38" t="s">
        <v>53</v>
      </c>
      <c r="B56" s="141" t="s">
        <v>50</v>
      </c>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H56" s="34"/>
    </row>
    <row r="57" spans="1:34" x14ac:dyDescent="0.25">
      <c r="A57" s="39" t="s">
        <v>52</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row>
    <row r="58" spans="1:34" ht="5.25" customHeight="1" x14ac:dyDescent="0.25"/>
    <row r="59" spans="1:34" s="48" customFormat="1" ht="15.75" customHeight="1" x14ac:dyDescent="0.25">
      <c r="A59" s="103" t="s">
        <v>60</v>
      </c>
      <c r="B59" s="104"/>
      <c r="C59" s="105" t="s">
        <v>61</v>
      </c>
      <c r="D59" s="106"/>
      <c r="E59" s="106"/>
      <c r="F59" s="107"/>
      <c r="G59" s="100" t="s">
        <v>62</v>
      </c>
      <c r="H59" s="101"/>
      <c r="I59" s="101"/>
      <c r="J59" s="101"/>
      <c r="K59" s="101"/>
      <c r="L59" s="101"/>
      <c r="M59" s="101"/>
      <c r="N59" s="101"/>
      <c r="O59" s="101"/>
      <c r="P59" s="101"/>
      <c r="Q59" s="101"/>
      <c r="R59" s="101"/>
      <c r="S59" s="101"/>
      <c r="T59" s="101"/>
      <c r="U59" s="101"/>
      <c r="V59" s="102"/>
      <c r="W59" s="106" t="s">
        <v>63</v>
      </c>
      <c r="X59" s="106"/>
      <c r="Y59" s="106"/>
      <c r="Z59" s="106"/>
      <c r="AA59" s="100" t="s">
        <v>64</v>
      </c>
      <c r="AB59" s="101"/>
      <c r="AC59" s="101"/>
      <c r="AD59" s="101"/>
      <c r="AE59" s="101"/>
      <c r="AF59" s="101"/>
      <c r="AG59" s="102"/>
      <c r="AH59" s="47">
        <v>1</v>
      </c>
    </row>
    <row r="61" spans="1:34" x14ac:dyDescent="0.25">
      <c r="E61" s="46"/>
      <c r="H61" s="46"/>
    </row>
  </sheetData>
  <autoFilter ref="C8:Z55"/>
  <mergeCells count="43">
    <mergeCell ref="B56:Z57"/>
    <mergeCell ref="W7:X7"/>
    <mergeCell ref="M7:N7"/>
    <mergeCell ref="O7:P7"/>
    <mergeCell ref="Q7:R7"/>
    <mergeCell ref="S7:T7"/>
    <mergeCell ref="U7:V7"/>
    <mergeCell ref="AA59:AG59"/>
    <mergeCell ref="A59:B59"/>
    <mergeCell ref="C59:F59"/>
    <mergeCell ref="G59:V59"/>
    <mergeCell ref="W59:Z59"/>
    <mergeCell ref="A1:A4"/>
    <mergeCell ref="AE1:AH1"/>
    <mergeCell ref="AE2:AH2"/>
    <mergeCell ref="AE3:AH3"/>
    <mergeCell ref="AE4:AH4"/>
    <mergeCell ref="B1:AD4"/>
    <mergeCell ref="A50:A54"/>
    <mergeCell ref="A46:A48"/>
    <mergeCell ref="A6:A8"/>
    <mergeCell ref="B6:B8"/>
    <mergeCell ref="A9:A13"/>
    <mergeCell ref="A14:A18"/>
    <mergeCell ref="A19:A37"/>
    <mergeCell ref="A42:A45"/>
    <mergeCell ref="A38:A41"/>
    <mergeCell ref="AF6:AH7"/>
    <mergeCell ref="AA6:AA8"/>
    <mergeCell ref="C7:D7"/>
    <mergeCell ref="AC6:AC8"/>
    <mergeCell ref="AD6:AD8"/>
    <mergeCell ref="AE6:AE8"/>
    <mergeCell ref="I6:N6"/>
    <mergeCell ref="O6:T6"/>
    <mergeCell ref="U6:Z6"/>
    <mergeCell ref="AB6:AB8"/>
    <mergeCell ref="Y7:Z7"/>
    <mergeCell ref="C6:H6"/>
    <mergeCell ref="E7:F7"/>
    <mergeCell ref="G7:H7"/>
    <mergeCell ref="I7:J7"/>
    <mergeCell ref="K7:L7"/>
  </mergeCells>
  <phoneticPr fontId="20" type="noConversion"/>
  <pageMargins left="0.19685039370078741" right="0.19685039370078741" top="7.874015748031496E-2" bottom="7.874015748031496E-2" header="0.31496062992125984" footer="0.31496062992125984"/>
  <pageSetup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topLeftCell="A14" zoomScale="80" zoomScaleNormal="80" workbookViewId="0">
      <selection activeCell="AB30" sqref="AB30"/>
    </sheetView>
  </sheetViews>
  <sheetFormatPr baseColWidth="10" defaultColWidth="11.42578125" defaultRowHeight="15" x14ac:dyDescent="0.25"/>
  <cols>
    <col min="1" max="1" width="27.85546875" customWidth="1"/>
    <col min="2" max="2" width="38.42578125" customWidth="1"/>
    <col min="3" max="3" width="19.42578125" style="7" customWidth="1"/>
    <col min="4" max="27" width="2.85546875" customWidth="1"/>
    <col min="28" max="29" width="24" customWidth="1"/>
    <col min="30" max="30" width="4.42578125" bestFit="1" customWidth="1"/>
    <col min="31" max="31" width="4.42578125" customWidth="1"/>
    <col min="32" max="32" width="16.7109375" customWidth="1"/>
  </cols>
  <sheetData>
    <row r="1" spans="1:32" ht="24" customHeight="1" x14ac:dyDescent="0.25">
      <c r="A1" s="108" t="s">
        <v>48</v>
      </c>
      <c r="B1" s="111" t="s">
        <v>56</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3"/>
      <c r="AC1" s="82" t="s">
        <v>54</v>
      </c>
      <c r="AD1" s="83"/>
      <c r="AE1" s="83"/>
      <c r="AF1" s="84"/>
    </row>
    <row r="2" spans="1:32" ht="24" customHeight="1" x14ac:dyDescent="0.25">
      <c r="A2" s="109"/>
      <c r="B2" s="114"/>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6"/>
      <c r="AC2" s="85" t="s">
        <v>49</v>
      </c>
      <c r="AD2" s="86"/>
      <c r="AE2" s="86"/>
      <c r="AF2" s="87"/>
    </row>
    <row r="3" spans="1:32" ht="24" customHeight="1" x14ac:dyDescent="0.25">
      <c r="A3" s="109"/>
      <c r="B3" s="114"/>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6"/>
      <c r="AC3" s="85" t="s">
        <v>55</v>
      </c>
      <c r="AD3" s="86"/>
      <c r="AE3" s="86"/>
      <c r="AF3" s="87"/>
    </row>
    <row r="4" spans="1:32" ht="24" customHeight="1" thickBot="1" x14ac:dyDescent="0.3">
      <c r="A4" s="110"/>
      <c r="B4" s="117"/>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9"/>
      <c r="AC4" s="88" t="s">
        <v>58</v>
      </c>
      <c r="AD4" s="89"/>
      <c r="AE4" s="89"/>
      <c r="AF4" s="90"/>
    </row>
    <row r="6" spans="1:32" ht="15" customHeight="1" x14ac:dyDescent="0.25">
      <c r="A6" s="123" t="s">
        <v>51</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row>
    <row r="7" spans="1:32" x14ac:dyDescent="0.25">
      <c r="A7" s="65" t="s">
        <v>1</v>
      </c>
      <c r="B7" s="67"/>
      <c r="C7" s="71" t="s">
        <v>39</v>
      </c>
      <c r="D7" s="74" t="s">
        <v>2</v>
      </c>
      <c r="E7" s="76"/>
      <c r="F7" s="76"/>
      <c r="G7" s="76"/>
      <c r="H7" s="76"/>
      <c r="I7" s="75"/>
      <c r="J7" s="74" t="s">
        <v>3</v>
      </c>
      <c r="K7" s="76"/>
      <c r="L7" s="76"/>
      <c r="M7" s="76"/>
      <c r="N7" s="76"/>
      <c r="O7" s="75"/>
      <c r="P7" s="74" t="s">
        <v>4</v>
      </c>
      <c r="Q7" s="76"/>
      <c r="R7" s="76"/>
      <c r="S7" s="76"/>
      <c r="T7" s="76"/>
      <c r="U7" s="75"/>
      <c r="V7" s="74" t="s">
        <v>5</v>
      </c>
      <c r="W7" s="76"/>
      <c r="X7" s="76"/>
      <c r="Y7" s="76"/>
      <c r="Z7" s="76"/>
      <c r="AA7" s="75"/>
      <c r="AB7" s="71" t="s">
        <v>6</v>
      </c>
      <c r="AC7" s="71" t="s">
        <v>7</v>
      </c>
      <c r="AD7" s="65" t="s">
        <v>8</v>
      </c>
      <c r="AE7" s="66"/>
      <c r="AF7" s="67"/>
    </row>
    <row r="8" spans="1:32" x14ac:dyDescent="0.25">
      <c r="A8" s="125"/>
      <c r="B8" s="126"/>
      <c r="C8" s="72"/>
      <c r="D8" s="74" t="s">
        <v>9</v>
      </c>
      <c r="E8" s="75"/>
      <c r="F8" s="74" t="s">
        <v>10</v>
      </c>
      <c r="G8" s="75"/>
      <c r="H8" s="74" t="s">
        <v>11</v>
      </c>
      <c r="I8" s="75"/>
      <c r="J8" s="74" t="s">
        <v>12</v>
      </c>
      <c r="K8" s="75"/>
      <c r="L8" s="74" t="s">
        <v>13</v>
      </c>
      <c r="M8" s="75"/>
      <c r="N8" s="74" t="s">
        <v>14</v>
      </c>
      <c r="O8" s="75"/>
      <c r="P8" s="74" t="s">
        <v>15</v>
      </c>
      <c r="Q8" s="75"/>
      <c r="R8" s="74" t="s">
        <v>16</v>
      </c>
      <c r="S8" s="75"/>
      <c r="T8" s="74" t="s">
        <v>17</v>
      </c>
      <c r="U8" s="75"/>
      <c r="V8" s="74" t="s">
        <v>18</v>
      </c>
      <c r="W8" s="75"/>
      <c r="X8" s="74" t="s">
        <v>19</v>
      </c>
      <c r="Y8" s="75"/>
      <c r="Z8" s="74" t="s">
        <v>20</v>
      </c>
      <c r="AA8" s="75"/>
      <c r="AB8" s="72"/>
      <c r="AC8" s="72"/>
      <c r="AD8" s="68"/>
      <c r="AE8" s="69"/>
      <c r="AF8" s="70"/>
    </row>
    <row r="9" spans="1:32" ht="25.5" x14ac:dyDescent="0.25">
      <c r="A9" s="68"/>
      <c r="B9" s="70"/>
      <c r="C9" s="73"/>
      <c r="D9" s="36" t="s">
        <v>21</v>
      </c>
      <c r="E9" s="36" t="s">
        <v>22</v>
      </c>
      <c r="F9" s="36" t="s">
        <v>21</v>
      </c>
      <c r="G9" s="36" t="s">
        <v>22</v>
      </c>
      <c r="H9" s="36" t="s">
        <v>21</v>
      </c>
      <c r="I9" s="36" t="s">
        <v>22</v>
      </c>
      <c r="J9" s="36" t="s">
        <v>21</v>
      </c>
      <c r="K9" s="36" t="s">
        <v>22</v>
      </c>
      <c r="L9" s="36" t="s">
        <v>21</v>
      </c>
      <c r="M9" s="36" t="s">
        <v>22</v>
      </c>
      <c r="N9" s="36" t="s">
        <v>21</v>
      </c>
      <c r="O9" s="36" t="s">
        <v>22</v>
      </c>
      <c r="P9" s="36" t="s">
        <v>21</v>
      </c>
      <c r="Q9" s="36" t="s">
        <v>22</v>
      </c>
      <c r="R9" s="36" t="s">
        <v>21</v>
      </c>
      <c r="S9" s="36" t="s">
        <v>22</v>
      </c>
      <c r="T9" s="36" t="s">
        <v>21</v>
      </c>
      <c r="U9" s="36" t="s">
        <v>22</v>
      </c>
      <c r="V9" s="36" t="s">
        <v>21</v>
      </c>
      <c r="W9" s="36" t="s">
        <v>22</v>
      </c>
      <c r="X9" s="36" t="s">
        <v>21</v>
      </c>
      <c r="Y9" s="36" t="s">
        <v>22</v>
      </c>
      <c r="Z9" s="36" t="s">
        <v>21</v>
      </c>
      <c r="AA9" s="36" t="s">
        <v>22</v>
      </c>
      <c r="AB9" s="73"/>
      <c r="AC9" s="73"/>
      <c r="AD9" s="36" t="s">
        <v>21</v>
      </c>
      <c r="AE9" s="36" t="s">
        <v>23</v>
      </c>
      <c r="AF9" s="36" t="s">
        <v>24</v>
      </c>
    </row>
    <row r="10" spans="1:32" ht="54.75" customHeight="1" x14ac:dyDescent="0.25">
      <c r="A10" s="120" t="s">
        <v>40</v>
      </c>
      <c r="B10" s="56" t="s">
        <v>156</v>
      </c>
      <c r="C10" s="35"/>
      <c r="D10" s="1"/>
      <c r="E10" s="1"/>
      <c r="F10" s="1"/>
      <c r="G10" s="1"/>
      <c r="H10" s="1"/>
      <c r="I10" s="1"/>
      <c r="J10" s="1"/>
      <c r="K10" s="1"/>
      <c r="L10" s="1" t="s">
        <v>21</v>
      </c>
      <c r="M10" s="1"/>
      <c r="N10" s="1"/>
      <c r="O10" s="1" t="s">
        <v>22</v>
      </c>
      <c r="P10" s="1"/>
      <c r="Q10" s="1"/>
      <c r="R10" s="1"/>
      <c r="S10" s="1"/>
      <c r="T10" s="1"/>
      <c r="U10" s="1"/>
      <c r="V10" s="1"/>
      <c r="W10" s="1"/>
      <c r="X10" s="1"/>
      <c r="Y10" s="1"/>
      <c r="Z10" s="1"/>
      <c r="AA10" s="1"/>
      <c r="AB10" s="35" t="s">
        <v>113</v>
      </c>
      <c r="AC10" s="35"/>
      <c r="AD10" s="2">
        <f>COUNTIF(D10:AA10,"P")</f>
        <v>1</v>
      </c>
      <c r="AE10" s="2">
        <f>COUNTIF(E10:AB10,"E")</f>
        <v>1</v>
      </c>
      <c r="AF10" s="63">
        <f t="shared" ref="AF10:AF16" si="0">(AE10/AD10)*100%</f>
        <v>1</v>
      </c>
    </row>
    <row r="11" spans="1:32" ht="51" customHeight="1" x14ac:dyDescent="0.25">
      <c r="A11" s="120"/>
      <c r="B11" s="4" t="s">
        <v>75</v>
      </c>
      <c r="C11" s="35"/>
      <c r="D11" s="1"/>
      <c r="E11" s="1"/>
      <c r="F11" s="1"/>
      <c r="G11" s="1"/>
      <c r="H11" s="1"/>
      <c r="I11" s="1"/>
      <c r="J11" s="1"/>
      <c r="K11" s="1"/>
      <c r="L11" s="1"/>
      <c r="M11" s="1"/>
      <c r="N11" s="1" t="s">
        <v>21</v>
      </c>
      <c r="O11" s="1"/>
      <c r="P11" s="1"/>
      <c r="Q11" s="1"/>
      <c r="R11" s="1"/>
      <c r="S11" s="1"/>
      <c r="T11" s="1"/>
      <c r="U11" s="1"/>
      <c r="V11" s="1"/>
      <c r="W11" s="1"/>
      <c r="X11" s="1"/>
      <c r="Y11" s="1"/>
      <c r="Z11" s="1"/>
      <c r="AA11" s="1"/>
      <c r="AB11" s="35" t="s">
        <v>113</v>
      </c>
      <c r="AC11" s="35"/>
      <c r="AD11" s="2">
        <f t="shared" ref="AD11:AD20" si="1">COUNTIF(D11:AA11,"P")</f>
        <v>1</v>
      </c>
      <c r="AE11" s="2">
        <f>COUNTIF(E11:AB11,"E")</f>
        <v>0</v>
      </c>
      <c r="AF11" s="3">
        <f t="shared" si="0"/>
        <v>0</v>
      </c>
    </row>
    <row r="12" spans="1:32" ht="30" customHeight="1" x14ac:dyDescent="0.25">
      <c r="A12" s="120"/>
      <c r="B12" s="6" t="s">
        <v>78</v>
      </c>
      <c r="C12" s="35"/>
      <c r="D12" s="1"/>
      <c r="E12" s="1"/>
      <c r="F12" s="1"/>
      <c r="G12" s="1"/>
      <c r="H12" s="1"/>
      <c r="I12" s="1"/>
      <c r="J12" s="1"/>
      <c r="K12" s="1"/>
      <c r="L12" s="1"/>
      <c r="M12" s="1"/>
      <c r="N12" s="1"/>
      <c r="O12" s="1"/>
      <c r="P12" s="1" t="s">
        <v>21</v>
      </c>
      <c r="Q12" s="1"/>
      <c r="R12" s="1"/>
      <c r="S12" s="1"/>
      <c r="T12" s="1"/>
      <c r="U12" s="1"/>
      <c r="V12" s="1"/>
      <c r="W12" s="1"/>
      <c r="X12" s="1"/>
      <c r="Y12" s="1"/>
      <c r="Z12" s="1"/>
      <c r="AA12" s="1"/>
      <c r="AB12" s="35" t="s">
        <v>114</v>
      </c>
      <c r="AC12" s="35"/>
      <c r="AD12" s="2">
        <f t="shared" si="1"/>
        <v>1</v>
      </c>
      <c r="AE12" s="2">
        <f>COUNTIF(E12:AB12,"E")</f>
        <v>0</v>
      </c>
      <c r="AF12" s="3">
        <f t="shared" si="0"/>
        <v>0</v>
      </c>
    </row>
    <row r="13" spans="1:32" ht="41.25" customHeight="1" x14ac:dyDescent="0.25">
      <c r="A13" s="120"/>
      <c r="B13" s="6" t="s">
        <v>79</v>
      </c>
      <c r="C13" s="35"/>
      <c r="D13" s="1"/>
      <c r="E13" s="1"/>
      <c r="F13" s="1"/>
      <c r="G13" s="1"/>
      <c r="H13" s="1"/>
      <c r="I13" s="1"/>
      <c r="J13" s="1"/>
      <c r="K13" s="1"/>
      <c r="L13" s="1" t="s">
        <v>21</v>
      </c>
      <c r="M13" s="1"/>
      <c r="N13" s="1"/>
      <c r="O13" s="1"/>
      <c r="P13" s="1"/>
      <c r="Q13" s="1"/>
      <c r="R13" s="1"/>
      <c r="S13" s="1"/>
      <c r="T13" s="1"/>
      <c r="U13" s="1" t="s">
        <v>22</v>
      </c>
      <c r="V13" s="1" t="s">
        <v>21</v>
      </c>
      <c r="W13" s="1"/>
      <c r="X13" s="1"/>
      <c r="Y13" s="1"/>
      <c r="Z13" s="1"/>
      <c r="AA13" s="1"/>
      <c r="AB13" s="35" t="s">
        <v>157</v>
      </c>
      <c r="AC13" s="35"/>
      <c r="AD13" s="2">
        <f t="shared" si="1"/>
        <v>2</v>
      </c>
      <c r="AE13" s="2">
        <f>COUNTIF(E13:AB13,"E")</f>
        <v>1</v>
      </c>
      <c r="AF13" s="3">
        <f t="shared" si="0"/>
        <v>0.5</v>
      </c>
    </row>
    <row r="14" spans="1:32" ht="45" x14ac:dyDescent="0.25">
      <c r="A14" s="121" t="s">
        <v>41</v>
      </c>
      <c r="B14" s="28" t="s">
        <v>136</v>
      </c>
      <c r="C14" s="35"/>
      <c r="D14" s="1"/>
      <c r="E14" s="1"/>
      <c r="F14" s="1"/>
      <c r="G14" s="1"/>
      <c r="H14" s="1" t="s">
        <v>21</v>
      </c>
      <c r="I14" s="1"/>
      <c r="J14" s="1"/>
      <c r="K14" s="1"/>
      <c r="L14" s="1"/>
      <c r="M14" s="1"/>
      <c r="N14" s="1"/>
      <c r="O14" s="1"/>
      <c r="P14" s="1"/>
      <c r="Q14" s="1"/>
      <c r="R14" s="1" t="s">
        <v>22</v>
      </c>
      <c r="S14" s="1"/>
      <c r="T14" s="1"/>
      <c r="U14" s="1"/>
      <c r="V14" s="1"/>
      <c r="W14" s="1"/>
      <c r="X14" s="1"/>
      <c r="Y14" s="1"/>
      <c r="Z14" s="1"/>
      <c r="AA14" s="1"/>
      <c r="AB14" s="35" t="s">
        <v>115</v>
      </c>
      <c r="AC14" s="35"/>
      <c r="AD14" s="2">
        <f t="shared" si="1"/>
        <v>1</v>
      </c>
      <c r="AE14" s="2">
        <f>COUNTIF(E14:AB14,"E")</f>
        <v>1</v>
      </c>
      <c r="AF14" s="63">
        <f t="shared" si="0"/>
        <v>1</v>
      </c>
    </row>
    <row r="15" spans="1:32" ht="34.5" customHeight="1" x14ac:dyDescent="0.25">
      <c r="A15" s="121"/>
      <c r="B15" s="6" t="s">
        <v>155</v>
      </c>
      <c r="C15" s="35"/>
      <c r="D15" s="1"/>
      <c r="E15" s="1"/>
      <c r="F15" s="1"/>
      <c r="G15" s="1"/>
      <c r="H15" s="1"/>
      <c r="I15" s="1"/>
      <c r="J15" s="1"/>
      <c r="K15" s="1"/>
      <c r="L15" s="1" t="s">
        <v>21</v>
      </c>
      <c r="M15" s="1"/>
      <c r="N15" s="1"/>
      <c r="O15" s="1"/>
      <c r="P15" s="1"/>
      <c r="Q15" s="1"/>
      <c r="R15" s="1"/>
      <c r="S15" s="1"/>
      <c r="T15" s="1"/>
      <c r="U15" s="1"/>
      <c r="V15" s="1"/>
      <c r="W15" s="1"/>
      <c r="X15" s="1" t="s">
        <v>22</v>
      </c>
      <c r="Y15" s="1"/>
      <c r="Z15" s="1"/>
      <c r="AA15" s="1"/>
      <c r="AB15" s="35" t="s">
        <v>116</v>
      </c>
      <c r="AC15" s="35"/>
      <c r="AD15" s="2">
        <f t="shared" si="1"/>
        <v>1</v>
      </c>
      <c r="AE15" s="2">
        <f t="shared" ref="AE15:AE20" si="2">COUNTIF(E15:AB15,"E")</f>
        <v>1</v>
      </c>
      <c r="AF15" s="63">
        <f t="shared" si="0"/>
        <v>1</v>
      </c>
    </row>
    <row r="16" spans="1:32" ht="27" customHeight="1" x14ac:dyDescent="0.25">
      <c r="A16" s="121"/>
      <c r="B16" s="5" t="s">
        <v>80</v>
      </c>
      <c r="C16" s="35"/>
      <c r="D16" s="1"/>
      <c r="E16" s="1"/>
      <c r="F16" s="1"/>
      <c r="G16" s="1"/>
      <c r="H16" s="1"/>
      <c r="I16" s="1"/>
      <c r="J16" s="1"/>
      <c r="K16" s="1"/>
      <c r="L16" s="1" t="s">
        <v>21</v>
      </c>
      <c r="M16" s="1"/>
      <c r="N16" s="1"/>
      <c r="O16" s="1"/>
      <c r="P16" s="1"/>
      <c r="Q16" s="1"/>
      <c r="R16" s="1"/>
      <c r="S16" s="1"/>
      <c r="T16" s="1"/>
      <c r="U16" s="1"/>
      <c r="V16" s="1" t="s">
        <v>21</v>
      </c>
      <c r="W16" s="1" t="s">
        <v>22</v>
      </c>
      <c r="X16" s="1"/>
      <c r="Y16" s="1"/>
      <c r="Z16" s="1"/>
      <c r="AA16" s="1" t="s">
        <v>22</v>
      </c>
      <c r="AB16" s="35" t="s">
        <v>104</v>
      </c>
      <c r="AC16" s="35"/>
      <c r="AD16" s="2">
        <f t="shared" si="1"/>
        <v>2</v>
      </c>
      <c r="AE16" s="2">
        <f t="shared" si="2"/>
        <v>2</v>
      </c>
      <c r="AF16" s="63">
        <f t="shared" si="0"/>
        <v>1</v>
      </c>
    </row>
    <row r="17" spans="1:32" x14ac:dyDescent="0.25">
      <c r="A17" s="121"/>
      <c r="B17" s="5" t="s">
        <v>81</v>
      </c>
      <c r="C17" s="35"/>
      <c r="D17" s="1"/>
      <c r="E17" s="1"/>
      <c r="F17" s="1"/>
      <c r="G17" s="1"/>
      <c r="H17" s="1"/>
      <c r="I17" s="1"/>
      <c r="J17" s="1"/>
      <c r="K17" s="1"/>
      <c r="L17" s="1"/>
      <c r="M17" s="1"/>
      <c r="N17" s="1"/>
      <c r="O17" s="1"/>
      <c r="P17" s="1"/>
      <c r="Q17" s="1"/>
      <c r="R17" s="1"/>
      <c r="S17" s="1"/>
      <c r="T17" s="1"/>
      <c r="U17" s="1"/>
      <c r="V17" s="1"/>
      <c r="W17" s="1"/>
      <c r="X17" s="1" t="s">
        <v>21</v>
      </c>
      <c r="Y17" s="1"/>
      <c r="Z17" s="1"/>
      <c r="AA17" s="1" t="s">
        <v>22</v>
      </c>
      <c r="AB17" s="35" t="s">
        <v>117</v>
      </c>
      <c r="AC17" s="35"/>
      <c r="AD17" s="2">
        <f t="shared" si="1"/>
        <v>1</v>
      </c>
      <c r="AE17" s="2">
        <f t="shared" si="2"/>
        <v>1</v>
      </c>
      <c r="AF17" s="63">
        <f t="shared" ref="AF17:AF20" si="3">(AE17/AD17)*100%</f>
        <v>1</v>
      </c>
    </row>
    <row r="18" spans="1:32" ht="38.25" x14ac:dyDescent="0.25">
      <c r="A18" s="122" t="s">
        <v>42</v>
      </c>
      <c r="B18" s="6" t="s">
        <v>82</v>
      </c>
      <c r="C18" s="35"/>
      <c r="D18" s="1"/>
      <c r="E18" s="1"/>
      <c r="F18" s="1"/>
      <c r="G18" s="1"/>
      <c r="H18" s="1"/>
      <c r="I18" s="1"/>
      <c r="J18" s="1"/>
      <c r="K18" s="1"/>
      <c r="L18" s="1"/>
      <c r="M18" s="1"/>
      <c r="N18" s="1"/>
      <c r="O18" s="1"/>
      <c r="P18" s="1"/>
      <c r="Q18" s="1"/>
      <c r="R18" s="1"/>
      <c r="S18" s="1"/>
      <c r="T18" s="1"/>
      <c r="U18" s="1"/>
      <c r="V18" s="1"/>
      <c r="W18" s="1"/>
      <c r="X18" s="1" t="s">
        <v>21</v>
      </c>
      <c r="Y18" s="1"/>
      <c r="Z18" s="1"/>
      <c r="AA18" s="1" t="s">
        <v>22</v>
      </c>
      <c r="AB18" s="35" t="s">
        <v>89</v>
      </c>
      <c r="AC18" s="35"/>
      <c r="AD18" s="2">
        <f t="shared" si="1"/>
        <v>1</v>
      </c>
      <c r="AE18" s="2">
        <f t="shared" si="2"/>
        <v>1</v>
      </c>
      <c r="AF18" s="63">
        <f t="shared" si="3"/>
        <v>1</v>
      </c>
    </row>
    <row r="19" spans="1:32" ht="27.75" customHeight="1" x14ac:dyDescent="0.25">
      <c r="A19" s="122"/>
      <c r="B19" s="6" t="s">
        <v>83</v>
      </c>
      <c r="C19" s="35"/>
      <c r="D19" s="1"/>
      <c r="E19" s="1"/>
      <c r="F19" s="1"/>
      <c r="G19" s="1"/>
      <c r="H19" s="1"/>
      <c r="I19" s="1"/>
      <c r="J19" s="1"/>
      <c r="K19" s="1"/>
      <c r="L19" s="1"/>
      <c r="M19" s="1"/>
      <c r="N19" s="1"/>
      <c r="O19" s="1"/>
      <c r="P19" s="1"/>
      <c r="Q19" s="1"/>
      <c r="R19" s="1"/>
      <c r="S19" s="1"/>
      <c r="T19" s="1"/>
      <c r="U19" s="1"/>
      <c r="V19" s="1"/>
      <c r="W19" s="1"/>
      <c r="X19" s="1" t="s">
        <v>21</v>
      </c>
      <c r="Y19" s="1"/>
      <c r="Z19" s="1"/>
      <c r="AA19" s="1"/>
      <c r="AB19" s="35" t="s">
        <v>118</v>
      </c>
      <c r="AC19" s="35"/>
      <c r="AD19" s="2">
        <f t="shared" si="1"/>
        <v>1</v>
      </c>
      <c r="AE19" s="2">
        <f t="shared" si="2"/>
        <v>0</v>
      </c>
      <c r="AF19" s="3">
        <f t="shared" si="3"/>
        <v>0</v>
      </c>
    </row>
    <row r="20" spans="1:32" ht="33" customHeight="1" thickBot="1" x14ac:dyDescent="0.3">
      <c r="A20" s="59" t="s">
        <v>43</v>
      </c>
      <c r="B20" s="4" t="s">
        <v>141</v>
      </c>
      <c r="C20" s="35"/>
      <c r="D20" s="1"/>
      <c r="E20" s="1"/>
      <c r="F20" s="1"/>
      <c r="G20" s="1"/>
      <c r="H20" s="1"/>
      <c r="I20" s="1"/>
      <c r="J20" s="1"/>
      <c r="K20" s="1"/>
      <c r="L20" s="1"/>
      <c r="M20" s="1"/>
      <c r="N20" s="1"/>
      <c r="O20" s="1"/>
      <c r="P20" s="1"/>
      <c r="Q20" s="1"/>
      <c r="R20" s="1"/>
      <c r="S20" s="1"/>
      <c r="T20" s="1"/>
      <c r="U20" s="1"/>
      <c r="V20" s="1"/>
      <c r="W20" s="1"/>
      <c r="X20" s="1"/>
      <c r="Y20" s="1"/>
      <c r="Z20" s="1"/>
      <c r="AA20" s="1"/>
      <c r="AB20" s="35"/>
      <c r="AC20" s="35"/>
      <c r="AD20" s="2">
        <f t="shared" si="1"/>
        <v>0</v>
      </c>
      <c r="AE20" s="2">
        <f t="shared" si="2"/>
        <v>0</v>
      </c>
      <c r="AF20" s="3" t="e">
        <f t="shared" si="3"/>
        <v>#DIV/0!</v>
      </c>
    </row>
    <row r="21" spans="1:32" ht="23.1" customHeight="1" thickBot="1" x14ac:dyDescent="0.3">
      <c r="C21" s="41" t="s">
        <v>38</v>
      </c>
      <c r="D21" s="40">
        <f>COUNTIF(D10:D20,"P")</f>
        <v>0</v>
      </c>
      <c r="E21" s="20">
        <f>COUNTIF(E10:E20,"E")</f>
        <v>0</v>
      </c>
      <c r="F21" s="24">
        <f>COUNTIF(F10:F20,"P")</f>
        <v>0</v>
      </c>
      <c r="G21" s="20">
        <f>COUNTIF(G10:G20,"E")</f>
        <v>0</v>
      </c>
      <c r="H21" s="24">
        <f>COUNTIF(H10:H20,"P")</f>
        <v>1</v>
      </c>
      <c r="I21" s="20">
        <f>COUNTIF(I10:I20,"E")</f>
        <v>0</v>
      </c>
      <c r="J21" s="24">
        <f>COUNTIF(J10:J20,"P")</f>
        <v>0</v>
      </c>
      <c r="K21" s="20">
        <f>COUNTIF(K10:K20,"E")</f>
        <v>0</v>
      </c>
      <c r="L21" s="24">
        <f>COUNTIF(L10:L20,"P")</f>
        <v>4</v>
      </c>
      <c r="M21" s="20">
        <f>COUNTIF(M10:M20,"E")</f>
        <v>0</v>
      </c>
      <c r="N21" s="24">
        <f>COUNTIF(N10:N20,"P")</f>
        <v>1</v>
      </c>
      <c r="O21" s="20">
        <f>COUNTIF(O10:O20,"E")</f>
        <v>1</v>
      </c>
      <c r="P21" s="24">
        <f>COUNTIF(P10:P20,"P")</f>
        <v>1</v>
      </c>
      <c r="Q21" s="20">
        <f>COUNTIF(Q10:Q20,"E")</f>
        <v>0</v>
      </c>
      <c r="R21" s="24">
        <f>COUNTIF(R10:R20,"P")</f>
        <v>0</v>
      </c>
      <c r="S21" s="20">
        <f>COUNTIF(S10:S20,"E")</f>
        <v>0</v>
      </c>
      <c r="T21" s="24">
        <f>COUNTIF(T10:T20,"P")</f>
        <v>0</v>
      </c>
      <c r="U21" s="20">
        <f>COUNTIF(U10:U20,"E")</f>
        <v>1</v>
      </c>
      <c r="V21" s="24">
        <f>COUNTIF(V10:V20,"P")</f>
        <v>2</v>
      </c>
      <c r="W21" s="20">
        <f>COUNTIF(W10:W20,"E")</f>
        <v>1</v>
      </c>
      <c r="X21" s="24">
        <f>COUNTIF(X10:X20,"P")</f>
        <v>3</v>
      </c>
      <c r="Y21" s="20">
        <f>COUNTIF(Y10:Y20,"E")</f>
        <v>0</v>
      </c>
      <c r="Z21" s="24">
        <f>COUNTIF(Z10:Z20,"P")</f>
        <v>0</v>
      </c>
      <c r="AA21" s="20">
        <f>COUNTIF(AA10:AA20,"E")</f>
        <v>3</v>
      </c>
      <c r="AB21" s="35"/>
      <c r="AC21" s="35"/>
      <c r="AD21" s="17">
        <f>COUNTIF(D10:AA20,"P")</f>
        <v>12</v>
      </c>
      <c r="AE21" s="17">
        <f>COUNTIF(D10:AA20,"E")</f>
        <v>8</v>
      </c>
      <c r="AF21" s="3">
        <f>(AE21/AD21)*100%</f>
        <v>0.66666666666666663</v>
      </c>
    </row>
    <row r="23" spans="1:32" x14ac:dyDescent="0.25">
      <c r="B23" s="38" t="s">
        <v>53</v>
      </c>
      <c r="C23" s="140" t="s">
        <v>50</v>
      </c>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row>
    <row r="24" spans="1:32" x14ac:dyDescent="0.25">
      <c r="B24" s="39" t="s">
        <v>52</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row>
    <row r="26" spans="1:32" s="48" customFormat="1" ht="18.95" customHeight="1" x14ac:dyDescent="0.25">
      <c r="A26" s="103" t="s">
        <v>60</v>
      </c>
      <c r="B26" s="104"/>
      <c r="C26" s="50" t="s">
        <v>61</v>
      </c>
      <c r="D26" s="49"/>
      <c r="E26" s="100" t="s">
        <v>62</v>
      </c>
      <c r="F26" s="101"/>
      <c r="G26" s="101"/>
      <c r="H26" s="101"/>
      <c r="I26" s="101"/>
      <c r="J26" s="101"/>
      <c r="K26" s="101"/>
      <c r="L26" s="101"/>
      <c r="M26" s="101"/>
      <c r="N26" s="101"/>
      <c r="O26" s="101"/>
      <c r="P26" s="101"/>
      <c r="Q26" s="101"/>
      <c r="R26" s="101"/>
      <c r="S26" s="101"/>
      <c r="T26" s="101"/>
      <c r="U26" s="101"/>
      <c r="V26" s="101"/>
      <c r="W26" s="102"/>
      <c r="X26" s="106" t="s">
        <v>63</v>
      </c>
      <c r="Y26" s="106"/>
      <c r="Z26" s="106"/>
      <c r="AA26" s="107"/>
      <c r="AB26" s="100" t="s">
        <v>64</v>
      </c>
      <c r="AC26" s="101"/>
      <c r="AD26" s="101"/>
      <c r="AE26" s="102"/>
      <c r="AF26" s="47">
        <v>1</v>
      </c>
    </row>
    <row r="29" spans="1:32" x14ac:dyDescent="0.25">
      <c r="W29" s="45"/>
    </row>
  </sheetData>
  <mergeCells count="36">
    <mergeCell ref="C23:AA24"/>
    <mergeCell ref="E26:W26"/>
    <mergeCell ref="X26:AA26"/>
    <mergeCell ref="AB26:AE26"/>
    <mergeCell ref="A26:B26"/>
    <mergeCell ref="Z8:AA8"/>
    <mergeCell ref="D8:E8"/>
    <mergeCell ref="F8:G8"/>
    <mergeCell ref="H8:I8"/>
    <mergeCell ref="J8:K8"/>
    <mergeCell ref="L8:M8"/>
    <mergeCell ref="N8:O8"/>
    <mergeCell ref="P8:Q8"/>
    <mergeCell ref="R8:S8"/>
    <mergeCell ref="T8:U8"/>
    <mergeCell ref="V8:W8"/>
    <mergeCell ref="X8:Y8"/>
    <mergeCell ref="A10:A13"/>
    <mergeCell ref="A14:A17"/>
    <mergeCell ref="A18:A19"/>
    <mergeCell ref="A6:AF6"/>
    <mergeCell ref="A7:B9"/>
    <mergeCell ref="C7:C9"/>
    <mergeCell ref="D7:I7"/>
    <mergeCell ref="J7:O7"/>
    <mergeCell ref="P7:U7"/>
    <mergeCell ref="V7:AA7"/>
    <mergeCell ref="AB7:AB9"/>
    <mergeCell ref="AC7:AC9"/>
    <mergeCell ref="AD7:AF8"/>
    <mergeCell ref="A1:A4"/>
    <mergeCell ref="AC1:AF1"/>
    <mergeCell ref="AC2:AF2"/>
    <mergeCell ref="AC3:AF3"/>
    <mergeCell ref="AC4:AF4"/>
    <mergeCell ref="B1:AB4"/>
  </mergeCells>
  <pageMargins left="0.19685039370078741" right="0.19685039370078741" top="0.15748031496062992" bottom="0.15748031496062992" header="0.31496062992125984" footer="0.31496062992125984"/>
  <pageSetup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topLeftCell="A4" zoomScale="70" zoomScaleNormal="70" workbookViewId="0">
      <selection activeCell="AE14" sqref="AE14"/>
    </sheetView>
  </sheetViews>
  <sheetFormatPr baseColWidth="10" defaultColWidth="11.42578125" defaultRowHeight="15" x14ac:dyDescent="0.25"/>
  <cols>
    <col min="1" max="1" width="21.28515625" style="28" customWidth="1"/>
    <col min="2" max="2" width="30" style="29" customWidth="1"/>
    <col min="3" max="3" width="23.28515625" style="29" customWidth="1"/>
    <col min="4" max="5" width="3.28515625" style="29" customWidth="1"/>
    <col min="6" max="25" width="3.28515625" style="28" customWidth="1"/>
    <col min="26" max="26" width="15.28515625" style="28" bestFit="1" customWidth="1"/>
    <col min="27" max="27" width="20.42578125" style="28" customWidth="1"/>
    <col min="28" max="28" width="4" style="28" customWidth="1"/>
    <col min="29" max="29" width="4.42578125" style="28" customWidth="1"/>
    <col min="30" max="30" width="13" style="28" customWidth="1"/>
    <col min="31" max="16384" width="11.42578125" style="28"/>
  </cols>
  <sheetData>
    <row r="1" spans="1:30" ht="24" customHeight="1" x14ac:dyDescent="0.25">
      <c r="A1" s="130" t="s">
        <v>48</v>
      </c>
      <c r="B1" s="92" t="s">
        <v>56</v>
      </c>
      <c r="C1" s="92"/>
      <c r="D1" s="92"/>
      <c r="E1" s="92"/>
      <c r="F1" s="92"/>
      <c r="G1" s="92"/>
      <c r="H1" s="92"/>
      <c r="I1" s="92"/>
      <c r="J1" s="92"/>
      <c r="K1" s="92"/>
      <c r="L1" s="92"/>
      <c r="M1" s="92"/>
      <c r="N1" s="92"/>
      <c r="O1" s="92"/>
      <c r="P1" s="92"/>
      <c r="Q1" s="92"/>
      <c r="R1" s="92"/>
      <c r="S1" s="92"/>
      <c r="T1" s="92"/>
      <c r="U1" s="92"/>
      <c r="V1" s="92"/>
      <c r="W1" s="92"/>
      <c r="X1" s="92"/>
      <c r="Y1" s="93"/>
      <c r="Z1" s="82" t="s">
        <v>54</v>
      </c>
      <c r="AA1" s="83"/>
      <c r="AB1" s="83"/>
      <c r="AC1" s="83"/>
      <c r="AD1" s="84"/>
    </row>
    <row r="2" spans="1:30" ht="24" customHeight="1" x14ac:dyDescent="0.25">
      <c r="A2" s="131"/>
      <c r="B2" s="95"/>
      <c r="C2" s="95"/>
      <c r="D2" s="95"/>
      <c r="E2" s="95"/>
      <c r="F2" s="95"/>
      <c r="G2" s="95"/>
      <c r="H2" s="95"/>
      <c r="I2" s="95"/>
      <c r="J2" s="95"/>
      <c r="K2" s="95"/>
      <c r="L2" s="95"/>
      <c r="M2" s="95"/>
      <c r="N2" s="95"/>
      <c r="O2" s="95"/>
      <c r="P2" s="95"/>
      <c r="Q2" s="95"/>
      <c r="R2" s="95"/>
      <c r="S2" s="95"/>
      <c r="T2" s="95"/>
      <c r="U2" s="95"/>
      <c r="V2" s="95"/>
      <c r="W2" s="95"/>
      <c r="X2" s="95"/>
      <c r="Y2" s="96"/>
      <c r="Z2" s="85" t="s">
        <v>49</v>
      </c>
      <c r="AA2" s="86"/>
      <c r="AB2" s="86"/>
      <c r="AC2" s="86"/>
      <c r="AD2" s="87"/>
    </row>
    <row r="3" spans="1:30" ht="24" customHeight="1" x14ac:dyDescent="0.25">
      <c r="A3" s="131"/>
      <c r="B3" s="95"/>
      <c r="C3" s="95"/>
      <c r="D3" s="95"/>
      <c r="E3" s="95"/>
      <c r="F3" s="95"/>
      <c r="G3" s="95"/>
      <c r="H3" s="95"/>
      <c r="I3" s="95"/>
      <c r="J3" s="95"/>
      <c r="K3" s="95"/>
      <c r="L3" s="95"/>
      <c r="M3" s="95"/>
      <c r="N3" s="95"/>
      <c r="O3" s="95"/>
      <c r="P3" s="95"/>
      <c r="Q3" s="95"/>
      <c r="R3" s="95"/>
      <c r="S3" s="95"/>
      <c r="T3" s="95"/>
      <c r="U3" s="95"/>
      <c r="V3" s="95"/>
      <c r="W3" s="95"/>
      <c r="X3" s="95"/>
      <c r="Y3" s="96"/>
      <c r="Z3" s="85" t="s">
        <v>55</v>
      </c>
      <c r="AA3" s="86"/>
      <c r="AB3" s="86"/>
      <c r="AC3" s="86"/>
      <c r="AD3" s="87"/>
    </row>
    <row r="4" spans="1:30" ht="24" customHeight="1" x14ac:dyDescent="0.25">
      <c r="A4" s="132"/>
      <c r="B4" s="98"/>
      <c r="C4" s="98"/>
      <c r="D4" s="98"/>
      <c r="E4" s="98"/>
      <c r="F4" s="98"/>
      <c r="G4" s="98"/>
      <c r="H4" s="98"/>
      <c r="I4" s="98"/>
      <c r="J4" s="98"/>
      <c r="K4" s="98"/>
      <c r="L4" s="98"/>
      <c r="M4" s="98"/>
      <c r="N4" s="98"/>
      <c r="O4" s="98"/>
      <c r="P4" s="98"/>
      <c r="Q4" s="98"/>
      <c r="R4" s="98"/>
      <c r="S4" s="98"/>
      <c r="T4" s="98"/>
      <c r="U4" s="98"/>
      <c r="V4" s="98"/>
      <c r="W4" s="98"/>
      <c r="X4" s="98"/>
      <c r="Y4" s="99"/>
      <c r="Z4" s="88" t="s">
        <v>59</v>
      </c>
      <c r="AA4" s="89"/>
      <c r="AB4" s="89"/>
      <c r="AC4" s="89"/>
      <c r="AD4" s="90"/>
    </row>
    <row r="6" spans="1:30" ht="24" customHeight="1" x14ac:dyDescent="0.25">
      <c r="Z6"/>
      <c r="AA6"/>
      <c r="AB6" s="125" t="s">
        <v>8</v>
      </c>
      <c r="AC6" s="134"/>
      <c r="AD6" s="126"/>
    </row>
    <row r="7" spans="1:30" ht="24" customHeight="1" x14ac:dyDescent="0.25">
      <c r="A7" s="129" t="s">
        <v>44</v>
      </c>
      <c r="B7" s="129"/>
      <c r="C7" s="37" t="s">
        <v>45</v>
      </c>
      <c r="D7" s="129" t="s">
        <v>10</v>
      </c>
      <c r="E7" s="129"/>
      <c r="F7" s="129" t="s">
        <v>11</v>
      </c>
      <c r="G7" s="129"/>
      <c r="H7" s="129" t="s">
        <v>12</v>
      </c>
      <c r="I7" s="129"/>
      <c r="J7" s="129" t="s">
        <v>13</v>
      </c>
      <c r="K7" s="129"/>
      <c r="L7" s="129" t="s">
        <v>14</v>
      </c>
      <c r="M7" s="129"/>
      <c r="N7" s="129" t="s">
        <v>15</v>
      </c>
      <c r="O7" s="129"/>
      <c r="P7" s="129" t="s">
        <v>16</v>
      </c>
      <c r="Q7" s="129"/>
      <c r="R7" s="129" t="s">
        <v>17</v>
      </c>
      <c r="S7" s="129"/>
      <c r="T7" s="129" t="s">
        <v>18</v>
      </c>
      <c r="U7" s="129"/>
      <c r="V7" s="129" t="s">
        <v>19</v>
      </c>
      <c r="W7" s="129"/>
      <c r="X7" s="129" t="s">
        <v>20</v>
      </c>
      <c r="Y7" s="129"/>
      <c r="Z7" s="44" t="s">
        <v>6</v>
      </c>
      <c r="AA7" s="44" t="s">
        <v>7</v>
      </c>
      <c r="AB7" s="37" t="s">
        <v>21</v>
      </c>
      <c r="AC7" s="37" t="s">
        <v>23</v>
      </c>
      <c r="AD7" s="32" t="s">
        <v>24</v>
      </c>
    </row>
    <row r="8" spans="1:30" ht="24" customHeight="1" x14ac:dyDescent="0.25">
      <c r="A8" s="133" t="s">
        <v>46</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row>
    <row r="9" spans="1:30" ht="37.5" customHeight="1" x14ac:dyDescent="0.25">
      <c r="A9" s="127" t="s">
        <v>140</v>
      </c>
      <c r="B9" s="128"/>
      <c r="C9" s="31" t="s">
        <v>121</v>
      </c>
      <c r="D9" s="1"/>
      <c r="E9" s="1"/>
      <c r="F9" s="1" t="s">
        <v>21</v>
      </c>
      <c r="G9" s="1"/>
      <c r="H9" s="1" t="s">
        <v>22</v>
      </c>
      <c r="I9" s="1"/>
      <c r="J9" s="1"/>
      <c r="K9" s="1"/>
      <c r="L9" s="1"/>
      <c r="M9" s="1"/>
      <c r="N9" s="1"/>
      <c r="O9" s="1"/>
      <c r="P9" s="1"/>
      <c r="Q9" s="1"/>
      <c r="R9" s="1"/>
      <c r="S9" s="1"/>
      <c r="T9" s="1"/>
      <c r="U9" s="1"/>
      <c r="V9" s="1"/>
      <c r="W9" s="1"/>
      <c r="X9" s="1"/>
      <c r="Y9" s="1"/>
      <c r="Z9" s="4" t="s">
        <v>123</v>
      </c>
      <c r="AA9" s="4"/>
      <c r="AB9" s="2">
        <f t="shared" ref="AB9:AB13" si="0">COUNTIF(D9:Y9,"P")</f>
        <v>1</v>
      </c>
      <c r="AC9" s="2">
        <f t="shared" ref="AC9:AC13" si="1">COUNTIF(D9:Y9,"E")</f>
        <v>1</v>
      </c>
      <c r="AD9" s="63">
        <f t="shared" ref="AD9:AD13" si="2">(AC9/AB9)*100%</f>
        <v>1</v>
      </c>
    </row>
    <row r="10" spans="1:30" ht="39" customHeight="1" x14ac:dyDescent="0.25">
      <c r="A10" s="139" t="s">
        <v>142</v>
      </c>
      <c r="B10" s="128"/>
      <c r="C10" s="31" t="s">
        <v>122</v>
      </c>
      <c r="D10" s="1"/>
      <c r="E10" s="1"/>
      <c r="F10" s="1"/>
      <c r="G10" s="1"/>
      <c r="H10" s="1"/>
      <c r="I10" s="1"/>
      <c r="J10" s="1"/>
      <c r="K10" s="1"/>
      <c r="L10" s="1"/>
      <c r="M10" s="1"/>
      <c r="N10" s="1"/>
      <c r="O10" s="1"/>
      <c r="P10" s="1" t="s">
        <v>21</v>
      </c>
      <c r="Q10" s="1"/>
      <c r="R10" s="1" t="s">
        <v>22</v>
      </c>
      <c r="S10" s="1"/>
      <c r="T10" s="1"/>
      <c r="U10" s="1"/>
      <c r="V10" s="1"/>
      <c r="W10" s="1"/>
      <c r="X10" s="1"/>
      <c r="Y10" s="1"/>
      <c r="Z10" s="4" t="s">
        <v>123</v>
      </c>
      <c r="AA10" s="4"/>
      <c r="AB10" s="2"/>
      <c r="AC10" s="2"/>
      <c r="AD10" s="3"/>
    </row>
    <row r="11" spans="1:30" ht="39" customHeight="1" x14ac:dyDescent="0.25">
      <c r="A11" s="138" t="s">
        <v>119</v>
      </c>
      <c r="B11" s="138"/>
      <c r="C11" s="31" t="s">
        <v>122</v>
      </c>
      <c r="D11" s="1"/>
      <c r="E11" s="1"/>
      <c r="F11" s="1"/>
      <c r="G11" s="1"/>
      <c r="H11" s="1"/>
      <c r="I11" s="1"/>
      <c r="J11" s="1" t="s">
        <v>21</v>
      </c>
      <c r="K11" s="1"/>
      <c r="L11" s="1" t="s">
        <v>22</v>
      </c>
      <c r="M11" s="1"/>
      <c r="N11" s="1"/>
      <c r="O11" s="1"/>
      <c r="P11" s="1"/>
      <c r="Q11" s="1"/>
      <c r="R11" s="1"/>
      <c r="S11" s="1"/>
      <c r="T11" s="1"/>
      <c r="U11" s="1"/>
      <c r="V11" s="1"/>
      <c r="W11" s="1"/>
      <c r="X11" s="1"/>
      <c r="Y11" s="1"/>
      <c r="Z11" s="4" t="s">
        <v>123</v>
      </c>
      <c r="AA11" s="4"/>
      <c r="AB11" s="2">
        <f t="shared" si="0"/>
        <v>1</v>
      </c>
      <c r="AC11" s="2">
        <f t="shared" si="1"/>
        <v>1</v>
      </c>
      <c r="AD11" s="63">
        <f t="shared" ref="AD11" si="3">(AC11/AB11)*100%</f>
        <v>1</v>
      </c>
    </row>
    <row r="12" spans="1:30" ht="23.1" customHeight="1" x14ac:dyDescent="0.25">
      <c r="A12" s="133" t="s">
        <v>29</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row>
    <row r="13" spans="1:30" ht="64.5" customHeight="1" x14ac:dyDescent="0.25">
      <c r="A13" s="138" t="s">
        <v>143</v>
      </c>
      <c r="B13" s="138"/>
      <c r="C13" s="35" t="s">
        <v>120</v>
      </c>
      <c r="D13" s="1"/>
      <c r="E13" s="1"/>
      <c r="F13" s="1"/>
      <c r="G13" s="1"/>
      <c r="H13" s="1"/>
      <c r="I13" s="1"/>
      <c r="J13" s="1" t="s">
        <v>21</v>
      </c>
      <c r="K13" s="1" t="s">
        <v>22</v>
      </c>
      <c r="L13" s="1"/>
      <c r="M13" s="1"/>
      <c r="N13" s="1"/>
      <c r="O13" s="1"/>
      <c r="P13" s="1"/>
      <c r="Q13" s="1"/>
      <c r="R13" s="1"/>
      <c r="S13" s="1"/>
      <c r="T13" s="1"/>
      <c r="U13" s="1"/>
      <c r="V13" s="1"/>
      <c r="W13" s="1"/>
      <c r="X13" s="1"/>
      <c r="Y13" s="1"/>
      <c r="Z13" s="4" t="s">
        <v>123</v>
      </c>
      <c r="AB13" s="2">
        <f t="shared" si="0"/>
        <v>1</v>
      </c>
      <c r="AC13" s="2">
        <f t="shared" si="1"/>
        <v>1</v>
      </c>
      <c r="AD13" s="63">
        <f t="shared" si="2"/>
        <v>1</v>
      </c>
    </row>
    <row r="14" spans="1:30" ht="23.1" customHeight="1" x14ac:dyDescent="0.25">
      <c r="A14" s="133" t="s">
        <v>47</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row>
    <row r="15" spans="1:30" ht="51" customHeight="1" x14ac:dyDescent="0.25">
      <c r="A15" s="138" t="s">
        <v>74</v>
      </c>
      <c r="B15" s="138"/>
      <c r="C15" s="31" t="s">
        <v>122</v>
      </c>
      <c r="D15" s="1"/>
      <c r="E15" s="1"/>
      <c r="F15" s="1"/>
      <c r="G15" s="1"/>
      <c r="H15" s="1"/>
      <c r="I15" s="1"/>
      <c r="J15" s="1"/>
      <c r="K15" s="1"/>
      <c r="L15" s="1"/>
      <c r="M15" s="1"/>
      <c r="N15" s="1"/>
      <c r="O15" s="1"/>
      <c r="P15" s="1"/>
      <c r="Q15" s="1"/>
      <c r="R15" s="1"/>
      <c r="S15" s="1"/>
      <c r="T15" s="1" t="s">
        <v>21</v>
      </c>
      <c r="U15" s="1"/>
      <c r="V15" s="1"/>
      <c r="W15" s="1"/>
      <c r="X15" s="1"/>
      <c r="Y15" s="1"/>
      <c r="Z15" s="4" t="s">
        <v>123</v>
      </c>
      <c r="AB15" s="2">
        <f t="shared" ref="AB15" si="4">COUNTIF(D15:Y15,"P")</f>
        <v>1</v>
      </c>
      <c r="AC15" s="2">
        <f t="shared" ref="AC15" si="5">COUNTIF(D15:Y15,"E")</f>
        <v>0</v>
      </c>
      <c r="AD15" s="142">
        <f t="shared" ref="AD15" si="6">(AC15/AB15)*100%</f>
        <v>0</v>
      </c>
    </row>
    <row r="16" spans="1:30" ht="23.1" customHeight="1" thickBot="1" x14ac:dyDescent="0.3">
      <c r="B16"/>
      <c r="C16"/>
      <c r="D16"/>
      <c r="E16"/>
      <c r="F16"/>
      <c r="G16"/>
      <c r="H16"/>
      <c r="I16"/>
      <c r="J16"/>
      <c r="K16"/>
      <c r="L16"/>
      <c r="M16"/>
      <c r="N16"/>
      <c r="O16"/>
      <c r="P16"/>
      <c r="Q16"/>
      <c r="R16"/>
      <c r="S16"/>
      <c r="T16"/>
      <c r="U16"/>
      <c r="V16"/>
      <c r="W16"/>
      <c r="X16"/>
      <c r="Y16"/>
      <c r="Z16"/>
      <c r="AA16" s="42" t="s">
        <v>38</v>
      </c>
      <c r="AB16" s="42">
        <f>SUM(AB9:AB11,AB13:AB13,AB15:AB15)</f>
        <v>4</v>
      </c>
      <c r="AC16" s="42">
        <f>SUM(AC9:AC11,AC13:AC13,AC15:AC15)</f>
        <v>3</v>
      </c>
      <c r="AD16" s="43">
        <f t="shared" ref="AD16" si="7">(AC16/AB16)*100%</f>
        <v>0.75</v>
      </c>
    </row>
    <row r="17" spans="1:30" x14ac:dyDescent="0.25">
      <c r="B17"/>
      <c r="C17"/>
      <c r="D17"/>
      <c r="E17"/>
      <c r="F17"/>
      <c r="G17"/>
      <c r="H17"/>
      <c r="I17"/>
      <c r="J17"/>
      <c r="K17"/>
      <c r="L17"/>
      <c r="M17"/>
      <c r="N17"/>
      <c r="O17"/>
      <c r="P17"/>
      <c r="Q17"/>
      <c r="R17"/>
      <c r="S17"/>
      <c r="T17"/>
      <c r="U17"/>
      <c r="V17"/>
      <c r="W17"/>
      <c r="X17"/>
      <c r="Y17"/>
      <c r="Z17"/>
      <c r="AA17"/>
      <c r="AB17"/>
      <c r="AC17"/>
      <c r="AD17"/>
    </row>
    <row r="18" spans="1:30" customFormat="1" x14ac:dyDescent="0.25">
      <c r="B18" s="38" t="s">
        <v>53</v>
      </c>
      <c r="C18" s="30" t="s">
        <v>50</v>
      </c>
    </row>
    <row r="19" spans="1:30" customFormat="1" x14ac:dyDescent="0.25">
      <c r="B19" s="39" t="s">
        <v>52</v>
      </c>
    </row>
    <row r="20" spans="1:30" customFormat="1" x14ac:dyDescent="0.25"/>
    <row r="21" spans="1:30" customFormat="1" x14ac:dyDescent="0.25">
      <c r="A21" s="135" t="s">
        <v>60</v>
      </c>
      <c r="B21" s="135"/>
      <c r="C21" s="54" t="s">
        <v>61</v>
      </c>
      <c r="D21" s="136" t="s">
        <v>62</v>
      </c>
      <c r="E21" s="136"/>
      <c r="F21" s="136"/>
      <c r="G21" s="136"/>
      <c r="H21" s="136"/>
      <c r="I21" s="136"/>
      <c r="J21" s="136"/>
      <c r="K21" s="136"/>
      <c r="L21" s="136"/>
      <c r="M21" s="136"/>
      <c r="N21" s="136"/>
      <c r="O21" s="136"/>
      <c r="P21" s="136"/>
      <c r="Q21" s="136"/>
      <c r="R21" s="136"/>
      <c r="S21" s="136"/>
      <c r="T21" s="136"/>
      <c r="U21" s="136"/>
      <c r="V21" s="137" t="s">
        <v>63</v>
      </c>
      <c r="W21" s="137"/>
      <c r="X21" s="137"/>
      <c r="Y21" s="137"/>
      <c r="Z21" s="136" t="s">
        <v>64</v>
      </c>
      <c r="AA21" s="136"/>
      <c r="AB21" s="136"/>
      <c r="AC21" s="136"/>
      <c r="AD21" s="54">
        <v>1</v>
      </c>
    </row>
    <row r="22" spans="1:30" customFormat="1" x14ac:dyDescent="0.25"/>
    <row r="23" spans="1:30" customFormat="1" x14ac:dyDescent="0.25"/>
    <row r="24" spans="1:30" customFormat="1" x14ac:dyDescent="0.25"/>
    <row r="25" spans="1:30" customFormat="1" x14ac:dyDescent="0.25">
      <c r="X25" s="52"/>
      <c r="Y25" s="52"/>
      <c r="Z25" s="52"/>
      <c r="AA25" s="52"/>
      <c r="AB25" s="52"/>
      <c r="AC25" s="52"/>
    </row>
    <row r="26" spans="1:30" s="48" customFormat="1" ht="18.95" customHeight="1" x14ac:dyDescent="0.25">
      <c r="D26" s="51"/>
      <c r="X26" s="51"/>
      <c r="Y26" s="51"/>
      <c r="Z26" s="51"/>
      <c r="AA26" s="51"/>
      <c r="AB26" s="53"/>
      <c r="AC26" s="53"/>
    </row>
    <row r="27" spans="1:30" customFormat="1" x14ac:dyDescent="0.25"/>
    <row r="28" spans="1:30" customFormat="1" x14ac:dyDescent="0.25"/>
    <row r="29" spans="1:30" customFormat="1" x14ac:dyDescent="0.25"/>
  </sheetData>
  <mergeCells count="31">
    <mergeCell ref="A10:B10"/>
    <mergeCell ref="A11:B11"/>
    <mergeCell ref="A12:AD12"/>
    <mergeCell ref="A13:B13"/>
    <mergeCell ref="A14:AD14"/>
    <mergeCell ref="A21:B21"/>
    <mergeCell ref="Z21:AC21"/>
    <mergeCell ref="D21:U21"/>
    <mergeCell ref="V21:Y21"/>
    <mergeCell ref="A15:B15"/>
    <mergeCell ref="X7:Y7"/>
    <mergeCell ref="A1:A4"/>
    <mergeCell ref="B1:Y4"/>
    <mergeCell ref="A7:B7"/>
    <mergeCell ref="A8:AD8"/>
    <mergeCell ref="F7:G7"/>
    <mergeCell ref="H7:I7"/>
    <mergeCell ref="J7:K7"/>
    <mergeCell ref="L7:M7"/>
    <mergeCell ref="N7:O7"/>
    <mergeCell ref="Z1:AD1"/>
    <mergeCell ref="Z2:AD2"/>
    <mergeCell ref="Z3:AD3"/>
    <mergeCell ref="Z4:AD4"/>
    <mergeCell ref="D7:E7"/>
    <mergeCell ref="AB6:AD6"/>
    <mergeCell ref="A9:B9"/>
    <mergeCell ref="P7:Q7"/>
    <mergeCell ref="R7:S7"/>
    <mergeCell ref="T7:U7"/>
    <mergeCell ref="V7:W7"/>
  </mergeCells>
  <pageMargins left="0.2" right="0.2"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Programas SGA</vt:lpstr>
      <vt:lpstr>PGIRESPEL</vt:lpstr>
      <vt:lpstr>Capacitaciones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Ambiental ETITC</dc:creator>
  <cp:lastModifiedBy>GESTIÓN AMBIENTAL ETITC.</cp:lastModifiedBy>
  <cp:revision/>
  <cp:lastPrinted>2021-06-22T22:12:34Z</cp:lastPrinted>
  <dcterms:created xsi:type="dcterms:W3CDTF">2018-01-17T14:44:08Z</dcterms:created>
  <dcterms:modified xsi:type="dcterms:W3CDTF">2022-01-24T21:47:37Z</dcterms:modified>
</cp:coreProperties>
</file>