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5CDD4C83-F9BE-4E1A-80C7-7B4B9BE512E4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ctoría" sheetId="4" r:id="rId1"/>
    <sheet name="IBTI " sheetId="5" r:id="rId2"/>
    <sheet name="Vicerrectoría Académica" sheetId="8" r:id="rId3"/>
    <sheet name="Vicerrectoría de Investigación" sheetId="7" r:id="rId4"/>
    <sheet name="Vicerrectoría Administrativa" sheetId="6" r:id="rId5"/>
    <sheet name="Hoja2" sheetId="2" state="hidden" r:id="rId6"/>
  </sheets>
  <externalReferences>
    <externalReference r:id="rId7"/>
  </externalReferences>
  <definedNames>
    <definedName name="_xlnm.Print_Area" localSheetId="1">'IBTI '!$A$3:$H$24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2" i="6" l="1"/>
  <c r="I120" i="6"/>
  <c r="I119" i="6"/>
  <c r="I118" i="6"/>
  <c r="I117" i="6"/>
  <c r="I116" i="6"/>
  <c r="I115" i="6"/>
  <c r="I114" i="6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8" i="6"/>
  <c r="I121" i="6" s="1"/>
  <c r="I87" i="6"/>
  <c r="I86" i="6"/>
  <c r="I85" i="6"/>
  <c r="I84" i="6"/>
  <c r="I83" i="6"/>
  <c r="I82" i="6"/>
  <c r="I80" i="6" l="1"/>
  <c r="I79" i="6"/>
  <c r="I78" i="6"/>
  <c r="I77" i="6"/>
  <c r="I76" i="6"/>
  <c r="I75" i="6"/>
  <c r="I81" i="6" s="1"/>
  <c r="I74" i="6" l="1"/>
  <c r="I67" i="6" l="1"/>
  <c r="I66" i="6"/>
  <c r="I65" i="6"/>
  <c r="I64" i="6"/>
  <c r="I63" i="6"/>
  <c r="I62" i="6"/>
  <c r="I61" i="6"/>
  <c r="I60" i="6"/>
  <c r="I59" i="6"/>
  <c r="I68" i="6" s="1"/>
  <c r="I58" i="6"/>
  <c r="I57" i="6"/>
  <c r="I56" i="6"/>
  <c r="I55" i="6"/>
  <c r="P594" i="8" l="1"/>
  <c r="P593" i="8"/>
  <c r="P557" i="8"/>
  <c r="P528" i="8"/>
  <c r="P518" i="8"/>
  <c r="P291" i="8"/>
  <c r="P287" i="8"/>
  <c r="P285" i="8"/>
  <c r="Q263" i="8"/>
  <c r="P263" i="8"/>
  <c r="P252" i="8"/>
  <c r="P129" i="8"/>
  <c r="P57" i="8"/>
  <c r="I26" i="4"/>
  <c r="I49" i="4" s="1"/>
  <c r="I24" i="4"/>
  <c r="I53" i="6"/>
  <c r="I54" i="6" s="1"/>
  <c r="I52" i="6"/>
  <c r="P15" i="8" l="1"/>
  <c r="I48" i="7" l="1"/>
  <c r="I50" i="7" s="1"/>
  <c r="I8" i="6" l="1"/>
  <c r="I27" i="6" s="1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8" i="6"/>
  <c r="I29" i="6"/>
  <c r="I30" i="6"/>
  <c r="I31" i="6"/>
  <c r="I32" i="6"/>
  <c r="I33" i="6"/>
  <c r="I51" i="6" s="1"/>
  <c r="I34" i="6"/>
  <c r="I35" i="6"/>
  <c r="I36" i="6"/>
  <c r="I37" i="6"/>
  <c r="I38" i="6"/>
  <c r="I39" i="6"/>
  <c r="I40" i="6"/>
  <c r="I41" i="6"/>
  <c r="H42" i="6"/>
  <c r="I42" i="6"/>
  <c r="I43" i="6"/>
  <c r="I44" i="6"/>
  <c r="I45" i="6"/>
  <c r="H46" i="6"/>
  <c r="I46" i="6" s="1"/>
  <c r="I47" i="6"/>
  <c r="I48" i="6"/>
  <c r="H49" i="6"/>
  <c r="I49" i="6"/>
  <c r="I50" i="6"/>
  <c r="I38" i="4" l="1"/>
  <c r="I39" i="4" l="1"/>
  <c r="I40" i="4" s="1"/>
  <c r="I9" i="4" l="1"/>
  <c r="I8" i="4"/>
  <c r="I10" i="4" s="1"/>
  <c r="I47" i="4"/>
  <c r="I46" i="4"/>
  <c r="I45" i="4"/>
  <c r="I44" i="4"/>
  <c r="I43" i="4"/>
  <c r="I42" i="4"/>
  <c r="I41" i="4"/>
  <c r="I48" i="4" l="1"/>
  <c r="I17" i="4"/>
  <c r="I16" i="4"/>
  <c r="I15" i="4"/>
  <c r="I14" i="4"/>
  <c r="I18" i="4" s="1"/>
  <c r="H7" i="5" l="1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G24" i="5"/>
  <c r="H24" i="5" l="1"/>
  <c r="I31" i="4" l="1"/>
  <c r="I33" i="4"/>
  <c r="I32" i="4"/>
  <c r="I30" i="4"/>
  <c r="I29" i="4"/>
  <c r="I28" i="4"/>
  <c r="I27" i="4"/>
  <c r="I34" i="4" s="1"/>
  <c r="I25" i="4" l="1"/>
  <c r="I23" i="4"/>
  <c r="I22" i="4"/>
  <c r="I21" i="4"/>
  <c r="I20" i="4"/>
  <c r="I19" i="4" l="1"/>
  <c r="I11" i="4" l="1"/>
  <c r="I12" i="4"/>
  <c r="I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G52" authorId="0" shapeId="0" xr:uid="{DEA78175-47DE-4C57-9B3B-489D6F692D5A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Cuota enero</t>
        </r>
      </text>
    </comment>
    <comment ref="G53" authorId="0" shapeId="0" xr:uid="{A2180A8A-268F-4887-92C0-B167288F0F91}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Cuotas febrero a diciembre</t>
        </r>
      </text>
    </comment>
  </commentList>
</comments>
</file>

<file path=xl/sharedStrings.xml><?xml version="1.0" encoding="utf-8"?>
<sst xmlns="http://schemas.openxmlformats.org/spreadsheetml/2006/main" count="1553" uniqueCount="773">
  <si>
    <t>ESCUELA TECNOLOGICA INSTITUTO TECNICO CENTRAL</t>
  </si>
  <si>
    <t>ADQUISICIONES BIENES Y SERVICIOS</t>
  </si>
  <si>
    <t>ACTIVIDADES</t>
  </si>
  <si>
    <t>ejemplo: en meses</t>
  </si>
  <si>
    <t>Dependencia</t>
  </si>
  <si>
    <t>Área</t>
  </si>
  <si>
    <t>Estrategia</t>
  </si>
  <si>
    <t xml:space="preserve"> Proyecto</t>
  </si>
  <si>
    <t>Tipo</t>
  </si>
  <si>
    <t xml:space="preserve">¿Qué se necesita comprar o contratar para desarrollar la actividad? </t>
  </si>
  <si>
    <t>Cantidad</t>
  </si>
  <si>
    <t>Valor unitario</t>
  </si>
  <si>
    <t>Valor total</t>
  </si>
  <si>
    <t>Eje Plan Estratégico</t>
  </si>
  <si>
    <t>RECTORÍA</t>
  </si>
  <si>
    <t>Despacho de Rectoría</t>
  </si>
  <si>
    <t>Lo Institucional: La transformación cultural de la ETITC</t>
  </si>
  <si>
    <t>PE-11- Implementación de estrategias de comunicación externas e internas y fortalecimiento de la gestión documental: LA ETITC COMUNICA</t>
  </si>
  <si>
    <t>Prestación de servicios</t>
  </si>
  <si>
    <t>Prestar servicios de apoyo a la gestión administrativa en el área de Rectoría de la Escuela Tecnológica Instituto Técnico Central.</t>
  </si>
  <si>
    <t>Lo Ambiental: Un nuevo acuerdo por la vida y para la vida en contexto ambiental</t>
  </si>
  <si>
    <t>Diseñar y ofertar nuevos programas de pregrado con alta pertinencia regional rural</t>
  </si>
  <si>
    <t>Propuesta técnica y financiera para el estudio de viabilidad y formulación de los documentos maestros para el programa de Ingeniería Ambiental  por ciclos propedéuticos para la Escuela Tecnológica Instituto Técnico Central</t>
  </si>
  <si>
    <t>SUBTOTAL</t>
  </si>
  <si>
    <t>Oficina de Control Interno</t>
  </si>
  <si>
    <t>PE-5- MIPG y los sistemas de gestión para una gobernanza transparente</t>
  </si>
  <si>
    <t>Prestar los servicios profesionales con autonomía técnica y administrativa para apoyar las actividades de la oficina de Control Interno de la Escuela Tecnológica Instituto Técnico Central</t>
  </si>
  <si>
    <t>Prestar los servicios profesionales con autonomía técnica y administrativa para apoyar las actividades de control Financiero de la oficina de Control Interno de la Escuela Tecnológica Instituto Técnico Central</t>
  </si>
  <si>
    <t>Oficina de Relaciones Internacionales e Interinstitucionales</t>
  </si>
  <si>
    <t>PE-12- Internacionalización para ampliar fronteras de conocimiento</t>
  </si>
  <si>
    <t>Prestar los servicios de apoyo a la gestión con autonomía técnica y administrativa para apoyar las actividades de la oficina de la ORII  de la Escuela Tecnológica Instituto Técnico Central</t>
  </si>
  <si>
    <t>Capacitación</t>
  </si>
  <si>
    <t>Taller de Internacionalización</t>
  </si>
  <si>
    <t>Apoyo</t>
  </si>
  <si>
    <t>Comunidad de apoyo para clases espejo</t>
  </si>
  <si>
    <t>Adquisición</t>
  </si>
  <si>
    <t>Visibilidad nacional e internacional</t>
  </si>
  <si>
    <t>Oficina Asesora de Planeación</t>
  </si>
  <si>
    <t>Curso o capacitación en manejo de la herramienta Power BI, para visualización de datos.</t>
  </si>
  <si>
    <t>Curso o capacitación y formulación y gestión de proyectos, para implementar cultura de proyectos en la ETITC.</t>
  </si>
  <si>
    <t>Actualización, soporte y mejoras a la plataforma PLANETITC, así como entrenamiento en la herramienta.</t>
  </si>
  <si>
    <t>Desarrollo del Sistema Unificado de Información y Estadística (SUIE) de la ETITC.</t>
  </si>
  <si>
    <t>Prestar los servicios profesionales con autonomía técnica y administrativa para acompañar en la formulación y seguimiento de planes, programas, proyectos e indicadores, en el marco de la planeación estratégica de la entidad, así como la implementación de estrategias de analítica de datos para la toma de decisiones.</t>
  </si>
  <si>
    <t>Prestar los servicios profesionales con autonomía técnica y administrativa para realizar análisis administrativo y financiero de procesos institucionales, acorde al Modelo Integrado de Planeación y Gestión.</t>
  </si>
  <si>
    <t>Oficina de Calidad</t>
  </si>
  <si>
    <t>Membresia de icontec</t>
  </si>
  <si>
    <t>Prestar los servicios profesionales con autonomía técnica y administrativa para apoyar las actividades de la oficina de Calidad de la Escuela Tecnológica Instituto Técnico Central</t>
  </si>
  <si>
    <t xml:space="preserve">Servicio </t>
  </si>
  <si>
    <t>Organizar y realizar todas las actividades necesarias para las auditorías de seguimiento de las certificaciones NTC ISO 9001:2015 y NTC ISO IEC 27001:2013</t>
  </si>
  <si>
    <t>Capacitación a los auditores internos y líderes de proceso en NTC-Proceso-Estadistico-PE-1000-2020 y NTC 6047-2013 ACCESIBILIDAD AL MEDIO FÍSICO. ESPACIOS DE SERVICIO AL CIUDADANO EN LA ADMINISTRACIÓN PÚBLICA</t>
  </si>
  <si>
    <t>Organizar y realizar todas las actividades necesarias para  adelantar el proceso de preauditoría y auditoría en la NTC-14001:2015</t>
  </si>
  <si>
    <t>Inscripción</t>
  </si>
  <si>
    <t>Foro Internacional de Calidad</t>
  </si>
  <si>
    <t>Impresión</t>
  </si>
  <si>
    <t>Fortalecer la socialización del sistema de gestión integrado a través de publicidad, vallas y/o actividades.</t>
  </si>
  <si>
    <t>Oficina de Seguridad de la Información</t>
  </si>
  <si>
    <t>Adquisición y/o renovación del Herramienta SIEM</t>
  </si>
  <si>
    <t xml:space="preserve">Analisis De Vulnerabilidades y Ethical Hacking externo  </t>
  </si>
  <si>
    <t>Renovación</t>
  </si>
  <si>
    <t xml:space="preserve">Renovación Deslock + Safetica </t>
  </si>
  <si>
    <t>Implementación del protocolo IPv6 para la ETITC</t>
  </si>
  <si>
    <t>Cargo Profesional Seguridad De La Información</t>
  </si>
  <si>
    <t>Oficina de Comunicaciones</t>
  </si>
  <si>
    <t>Puesta en Marcha de la Emisora en Banda Radial FM, de la ETITC</t>
  </si>
  <si>
    <t>Prestar los servicios con autonomía técnica y administrativa como apoyo a la gestión en las áreas de Comunicaciones y audiovisuales de la Escuela Tecnológica Instituto Técnico Central.</t>
  </si>
  <si>
    <t xml:space="preserve"> Prestar los servicios de apoyo a la gestión para la realización de actividades del área de comunicaciones y producción de contenidos y manejo de programación de la emisora web, de la Escuela Tecnológica Instituto Técnico Central.</t>
  </si>
  <si>
    <t>Prestar los servicios de apoyo a la gestión con autonomía técnica y administrativa para la operación de la emisora y actividades de web master en la administración del portal web de la Escuela Tecnológica Instituto Técnico Central</t>
  </si>
  <si>
    <t>Prestar los servicios profesionales con autonomía técnica y administrativa para desarrollar las actividades en el marco de la implementación de la estrategia y de los procesos de comunicaciones institucional de la Escuela Tecnológica Instituto Técnico Central.</t>
  </si>
  <si>
    <t>Contratar el servicio de una plataforma para envío de mensajes de texto a la población de la ETITC (estudiantes, docentes y personal administrativo).</t>
  </si>
  <si>
    <t>Contratar el servicio de una plataforma para el posicionamiento WEB SEO del sitio WEB de la ETITC</t>
  </si>
  <si>
    <t>TOTAL</t>
  </si>
  <si>
    <t>CLASIF. DE CONFIDENCIALIDAD</t>
  </si>
  <si>
    <t>IPB</t>
  </si>
  <si>
    <t>CLASIF. DE INTEGRIDAD</t>
  </si>
  <si>
    <t>M</t>
  </si>
  <si>
    <t>CLASIF. DE DISPONIBILIDAD</t>
  </si>
  <si>
    <t>IBTI</t>
  </si>
  <si>
    <t>Los social: Un acuerdo para lo fundamental</t>
  </si>
  <si>
    <t>PE-15- El IBTI y su papel significativo en la consolidación de la Escuela</t>
  </si>
  <si>
    <t>Contratación de docente de Sistemas informática como fortalecimiento a los procesos académicos del bachillerato.</t>
  </si>
  <si>
    <t>Contratación de docente de Procesos Industriales como fortalecimiento a los procesos académicos del bachillerato.</t>
  </si>
  <si>
    <t>Contratación de docente de Dibujo- Diseño como fortalecimiento a los proceesos académicos del bachillerato.</t>
  </si>
  <si>
    <t>Contratación de docente de Inglés  como fortalecimiento a los proceesos académicos del bachillerato.</t>
  </si>
  <si>
    <t>Contratación de docente de Educación Física  como fortalecimiento a los proceesos académicos del bachillerato.</t>
  </si>
  <si>
    <t>Contratación de un psicólogo para el seguimiento y acompañamiento en el proceso del área de salud mental.</t>
  </si>
  <si>
    <t>Contratación de docente de Artes  como fortalecimiento a los procesos académicos del bachillerato.</t>
  </si>
  <si>
    <t xml:space="preserve">Contratación de Un  Coordinador para  Pastoral  </t>
  </si>
  <si>
    <t xml:space="preserve">Reconocimientos de medallería y premios para los eventos académicos del bachillerato (Artes, Filosofía, Juegos intercursos, celebraciones lasallistas, día del maestro, deportes). </t>
  </si>
  <si>
    <t xml:space="preserve">Adquisición de piñones, medallas, botones  y demás reconocimientos a los estudiantes y graduandos de bachillerato, y reconocimiento de fin de año </t>
  </si>
  <si>
    <t xml:space="preserve">Olimpiadas de Matemáticas, Ciencias Naturales, Castellano. Ponencias inscripciones  eventos académicos. </t>
  </si>
  <si>
    <t>Proyectos</t>
  </si>
  <si>
    <t>Diseño y e implementación de proyecto CREER GROUP, como fortalecimiento de liderazgo para los estudiantes del bachillerato - Área de Psicología.</t>
  </si>
  <si>
    <t xml:space="preserve">Adquisición para la Biblioteca de libros en cumplimiento del Plan Lector. </t>
  </si>
  <si>
    <t xml:space="preserve">Adquisición de libros especializados de las diversas áreas académicas y técnicas del bachillerato </t>
  </si>
  <si>
    <t>Viáticos</t>
  </si>
  <si>
    <t>Inscripciones eventos 
Movilidad nacional para eventos académicos para estudiantes y docentes</t>
  </si>
  <si>
    <t xml:space="preserve">Movilidad local - Bogotá. </t>
  </si>
  <si>
    <t xml:space="preserve">Realizar cuatro jornadas de formación docente en Educación, Evaluación, Nuevas Tecnologías y Pedagogía Crítica. </t>
  </si>
  <si>
    <t>Precios base  2020 para prestación de servicios</t>
  </si>
  <si>
    <t xml:space="preserve"> Meta</t>
  </si>
  <si>
    <t>VICERRECTORÍA DE INVESTIGACIÓN, EXTENSIÓN Y TRANSFERENCIA</t>
  </si>
  <si>
    <t>PE. 17 Centro de Pensamiento y Desarrollo Tecnológico</t>
  </si>
  <si>
    <t>Constitución del Centro de Pensamiento y Desarrollo Tecnológico</t>
  </si>
  <si>
    <t>Prestación de servicios profesionales para el diseño de la autoevaluación y creación del Centro de Pensamiento y Desarrollo Tecnológico</t>
  </si>
  <si>
    <t>PE. 18. Fortalecimiento Permanente en Competencias en Investigación, Ciencia, Tecnología e Innovación en la ETITC.</t>
  </si>
  <si>
    <t>Programa de capacitación permanente para la Investigación, Ciencia, Tecnología e Innovación y de fortalecimiento de la investigación en la ETITC</t>
  </si>
  <si>
    <t xml:space="preserve">Curso  o capacitación de formación en Metodología de Investigación para docentes y estudiantes </t>
  </si>
  <si>
    <t xml:space="preserve">Curso o capacitación de formación en redacción de artículos para docentes y estudiantes </t>
  </si>
  <si>
    <t xml:space="preserve"> Curso o capacitación de formación en modelo de medición de grupos </t>
  </si>
  <si>
    <t>Curso o capacitación de Vigilancia Tecnológica para estudiantes y docentes</t>
  </si>
  <si>
    <t>Sensibilización en Ética de la Investigación para integrantes del Comité de Ética e investigadores</t>
  </si>
  <si>
    <t xml:space="preserve">Curso  o capacitación Emprendimiento e Innovación de base tecnológica para estudiantes y docentes (Spin off, Star up) </t>
  </si>
  <si>
    <t xml:space="preserve"> Curso o capacitación de formación para investigadores conducente a la obtención de patentes </t>
  </si>
  <si>
    <t>Programa de fortalecimiento de grupos de investigación y ampliación de las modalidades de investigación.</t>
  </si>
  <si>
    <t>Curso o capacitación para Plan de fortalecimiento y categorización de grupos e investigadores</t>
  </si>
  <si>
    <t xml:space="preserve">Desarrollo de  módulos en  plataforma Gnosof (repositorio de productos (existencia, calidad, certificación), trazabilidad de proyectos, categorización grupos e investigadores etc.  </t>
  </si>
  <si>
    <t>Financiación proyectos de investigación convocatoria 08-2020</t>
  </si>
  <si>
    <t xml:space="preserve">Convocatoria  financiación de proyectos de investigación  09-2021 y otras para docentes. </t>
  </si>
  <si>
    <r>
      <t>Renovación  y capaci</t>
    </r>
    <r>
      <rPr>
        <sz val="9"/>
        <rFont val="Calibri"/>
        <family val="2"/>
        <scheme val="minor"/>
      </rPr>
      <t>tació</t>
    </r>
    <r>
      <rPr>
        <sz val="9"/>
        <color rgb="FF000000"/>
        <rFont val="Calibri"/>
        <family val="2"/>
        <scheme val="minor"/>
      </rPr>
      <t>n en Base de datos Web Of Science</t>
    </r>
  </si>
  <si>
    <t>Conmemoración Día del Investigador</t>
  </si>
  <si>
    <t xml:space="preserve">Participación convocatorias grupos de investigación Minciencias y/o con otras instituciones. (recursos cofinanciación). </t>
  </si>
  <si>
    <t xml:space="preserve">Convocatorias internas para financiar proyectos de investigación para estudiantes: jóvenes investigadores, auxiliares de investigación, grupos de estudio, etc. Pueden ser también en apoyo con los docentes. </t>
  </si>
  <si>
    <t>Realización Jornada de la Tierra (Grupo GEA) y Hacking Day (Sapientiam)</t>
  </si>
  <si>
    <t>Convenio</t>
  </si>
  <si>
    <t>Afiliación Redcolsi</t>
  </si>
  <si>
    <r>
      <t>Particip</t>
    </r>
    <r>
      <rPr>
        <sz val="9"/>
        <rFont val="Calibri"/>
        <family val="2"/>
        <scheme val="minor"/>
      </rPr>
      <t>ació</t>
    </r>
    <r>
      <rPr>
        <sz val="9"/>
        <color theme="1"/>
        <rFont val="Calibri"/>
        <family val="2"/>
        <scheme val="minor"/>
      </rPr>
      <t xml:space="preserve">n </t>
    </r>
    <r>
      <rPr>
        <sz val="9"/>
        <rFont val="Calibri"/>
        <family val="2"/>
        <scheme val="minor"/>
      </rPr>
      <t xml:space="preserve">Encuentro nodo </t>
    </r>
    <r>
      <rPr>
        <sz val="9"/>
        <color theme="1"/>
        <rFont val="Calibri"/>
        <family val="2"/>
        <scheme val="minor"/>
      </rPr>
      <t>Bogotá Redcolsi</t>
    </r>
  </si>
  <si>
    <t>Octavo Campamento de semilleros de investigación</t>
  </si>
  <si>
    <r>
      <t>Participaci</t>
    </r>
    <r>
      <rPr>
        <sz val="9"/>
        <color rgb="FFFF0000"/>
        <rFont val="Calibri"/>
        <family val="2"/>
        <scheme val="minor"/>
      </rPr>
      <t>o</t>
    </r>
    <r>
      <rPr>
        <sz val="9"/>
        <color theme="1"/>
        <rFont val="Calibri"/>
        <family val="2"/>
        <scheme val="minor"/>
      </rPr>
      <t xml:space="preserve">n Encuentro Nacional de semilleros Redcolsi </t>
    </r>
  </si>
  <si>
    <t xml:space="preserve">Participación Semilleros Redes Nacionales </t>
  </si>
  <si>
    <t>Honorarios</t>
  </si>
  <si>
    <t xml:space="preserve">Décimo encuentro de semilleros de investigación y evaluación de proyectos </t>
  </si>
  <si>
    <t>Publicación</t>
  </si>
  <si>
    <t xml:space="preserve">Publicaciones de la Vicerrectoría de Investigación </t>
  </si>
  <si>
    <t>PE. 19. Innovación para el fortalecimiento Institucional y el Desarrollo Social.</t>
  </si>
  <si>
    <t>Visibilidad e impacto del conocimiento</t>
  </si>
  <si>
    <t xml:space="preserve">Renovación de la plataforma de prevención de plagio Turnitin </t>
  </si>
  <si>
    <t>Pago de anualidad de la Patente Prensa de Alacrán con Tensor de Trinquete en la Superintendencia de Industria y Comercio</t>
  </si>
  <si>
    <t>Alistamiento de la Patente Prensa de Alacrán con Tensor de Trinquete para su transferencia al mercado</t>
  </si>
  <si>
    <t>Participación Inscripción en eventos de emprendimiento e innovacióne investigación</t>
  </si>
  <si>
    <t xml:space="preserve">Movilidad Nacional e Internacional de investigadores.  </t>
  </si>
  <si>
    <t>Valoración de tecnologías para proteción y/o transferencia</t>
  </si>
  <si>
    <t>Diseño y estructuración del Observatorio Tecnológico y de Innovación de la ETITC</t>
  </si>
  <si>
    <t xml:space="preserve">Diseño de material de comunicación para el Observatorio Tecnológico y de Innovación </t>
  </si>
  <si>
    <t>Implementar el programa Incubadora tecnológica</t>
  </si>
  <si>
    <t>Consultoría para la creación de Incubadora tecnológica ETITC Etapa de diseño (diagnóstico y formulación)</t>
  </si>
  <si>
    <t>Fortalecimiento Redes de innovación y alianzas estratégicas de cooperación</t>
  </si>
  <si>
    <t xml:space="preserve">Evento Asamblea de Mujeres ETITC </t>
  </si>
  <si>
    <t xml:space="preserve">Evento Red de Investigación e Innovación </t>
  </si>
  <si>
    <t>Primer Congreso de Investigación, Innovación y Desarrollo tecnológico</t>
  </si>
  <si>
    <t xml:space="preserve">Proyecto Editorial ETITC </t>
  </si>
  <si>
    <t>Convocatoria publicaciones no seriadas  2021 ( libros, cuadernos)</t>
  </si>
  <si>
    <t>Convocatoria recepción artículos revista Letras  (permanente) Evaluación por pares</t>
  </si>
  <si>
    <t>Prestación de servicios profesionales de la Vicerrectoría</t>
  </si>
  <si>
    <t xml:space="preserve">Contrato Apoyo Investigación </t>
  </si>
  <si>
    <t>Contrato Profesional Investigación Estudiantes</t>
  </si>
  <si>
    <t xml:space="preserve">Contrato Asesor Innovación </t>
  </si>
  <si>
    <t xml:space="preserve">Contrato Asesor Revista Letras </t>
  </si>
  <si>
    <t>menos Centro de Pensamiento</t>
  </si>
  <si>
    <t>VICERRECTORÍA ADMINISTRATIVA Y FINANCIERA</t>
  </si>
  <si>
    <t>Infraestructura eléctrica</t>
  </si>
  <si>
    <t>Prestacion de servicios</t>
  </si>
  <si>
    <t>Contratación de un tecnlógo electricista</t>
  </si>
  <si>
    <t>Contratación de un tecnólogo electrónico</t>
  </si>
  <si>
    <t>Contratación de un técnico electricista</t>
  </si>
  <si>
    <t>Mantenimiento</t>
  </si>
  <si>
    <t>Contratación del Mantenimiento de las plantas eléctricas de emergencia</t>
  </si>
  <si>
    <t>Contratación del mantenimiento preventivo y correctivo de los aires acondicionados</t>
  </si>
  <si>
    <t>Contratación del mantenimiento preventivo y correctivo de UPS, reguladores.</t>
  </si>
  <si>
    <t>Contratación del mantenimiento preventivo y correctivo sistema automatizado puertas calle 15 y carrera 17 así como la puerta del patio central</t>
  </si>
  <si>
    <t>Contratación del mantenimiento preventivo y correctivo del Brazo hidráulico</t>
  </si>
  <si>
    <t>Compra de materiales y herramientas para mantenimiento general de la Escuela</t>
  </si>
  <si>
    <t>Contratación del mantenimiento preventivo y correctivo de sistema de puesta a tierra de la sede Centro</t>
  </si>
  <si>
    <t>Contratación del mantenimineto preventivo y correctivo sistema de automatización de iluminación (GreenMax)</t>
  </si>
  <si>
    <t>Contratación del mantenimiento preventivo del sistema de detección y extinción de incendios de la sede Tintal</t>
  </si>
  <si>
    <t>Contratación del mantenimiento preventivo del control de acceso del Tintal</t>
  </si>
  <si>
    <t>Montaje de Tres aulas de cómputo (2 para carvajal y una para calle 13)</t>
  </si>
  <si>
    <t>Contratación de la ampliación del sistema control de acceso</t>
  </si>
  <si>
    <t>Ampliación del sistema de CCTV en otras sedes</t>
  </si>
  <si>
    <t>Implementación del sistema de sonido insitucional</t>
  </si>
  <si>
    <t>Compra de materiales para Interconectar centros de telecomunicaciones a la puesta a tierra.</t>
  </si>
  <si>
    <t>Contratación de la adquisición y cambio de transformador de 400 kVA para la subestación de la sede Centro</t>
  </si>
  <si>
    <t>Planta física</t>
  </si>
  <si>
    <t>Profesional en Arquitectura con experiencia en patrimonio cultural</t>
  </si>
  <si>
    <t>Persona natural con conocimientos en resane y pintura. Con certificacion trabajo en alturas vigente.</t>
  </si>
  <si>
    <t>Persona natural con conocimientos en sellado de filtraciones e impermeabilizacion de cubiertas. Con certificacion trabajo en alturas vigente.</t>
  </si>
  <si>
    <t>Persona natural con conocimientos en plomeria. Con certifificacion trabajo en alturas vigente.</t>
  </si>
  <si>
    <t>Persona natural con conocimientos en construccion (concretos, enchape, muros falsos). Con certificacion trabajo en alturas vigente.</t>
  </si>
  <si>
    <t>Persona natural con conocimientos en jardinería. Con certificacion trabajo en alturas vigente.</t>
  </si>
  <si>
    <t>Persona natural con conocimientos en carpintería. Con certificacion trabajo en alturas vigente.</t>
  </si>
  <si>
    <t xml:space="preserve">Profesional en Arquitectura </t>
  </si>
  <si>
    <t>Persona natural con conocimientos en construccion. Con certifificacion trabajo en alturas vigente.</t>
  </si>
  <si>
    <t>Suministro</t>
  </si>
  <si>
    <t>Materiales, herramientas y equipos para atender el mantenimiento locativo en las sedes calle 13, calle 18, Carvajal y Tintal</t>
  </si>
  <si>
    <t xml:space="preserve">Persona natural que realice la reparación y mantenimieno preventivo y/o correctivo de los equipos  y herramienta especial de Planta Física a todo costo. </t>
  </si>
  <si>
    <t>Sistema de Desodorización Para Sanitarios y Orinales: Logra, a través de la combinación de la correcta dosificación de un potente limpiador bacteriostático, un servicio de mantenimiento, atención al cliente de manera personalizada y el respaldo de una marca líder, mantener sus baños libres de mal olor.</t>
  </si>
  <si>
    <t>Mantenimiento preventivo y correctivo al sistema de bombeo en sede calle 13, calle 18, Tintal y Carvajal. Incluye suministro de materiales</t>
  </si>
  <si>
    <t>Consultoría</t>
  </si>
  <si>
    <t>Ajuste y corrección de observaciones al documento PEMP, de acuerdo a los lineamientos del MinCultura</t>
  </si>
  <si>
    <t xml:space="preserve">Interventoría </t>
  </si>
  <si>
    <t>Suministro de estructura, señalización e instalación de valla para el acceso de la Calle 13 en la sede Central y el acceso de la sede Carvajal</t>
  </si>
  <si>
    <t>Englobar predios no patrimoniales en sector parqueadero para adelantar los estudios y diseños de edifcio parqueadero</t>
  </si>
  <si>
    <t xml:space="preserve">Mantenimiento correctivo cubiertas Bloque D, y Bloque J de la sede Central </t>
  </si>
  <si>
    <t>Construcción</t>
  </si>
  <si>
    <t>Interventoría del mantenimiento correctivo de cubiertas Bloque D y Bloque J de la sede Central</t>
  </si>
  <si>
    <t xml:space="preserve">Diseño y construcción de los espacios para disposición de residuos en las sedes Central, Carvajal y Tintal. </t>
  </si>
  <si>
    <t>Estudios, diseños y trámites para el edificio de bienestar en el sector sur de la sede Central de la ETITC</t>
  </si>
  <si>
    <t>Interventoría para los estudios, diseños y trámites para el edificio de bienestar en el sector sur de la sede Central de la ETITC</t>
  </si>
  <si>
    <t>Compraventa</t>
  </si>
  <si>
    <t>Proceso</t>
  </si>
  <si>
    <t>Adecuación</t>
  </si>
  <si>
    <t>Alquiler</t>
  </si>
  <si>
    <t>Asistencia</t>
  </si>
  <si>
    <t>Arrendamiento</t>
  </si>
  <si>
    <t>Cursos</t>
  </si>
  <si>
    <t>Dotación</t>
  </si>
  <si>
    <t>Diseño</t>
  </si>
  <si>
    <t xml:space="preserve">Estudios </t>
  </si>
  <si>
    <t>Hora cátedra</t>
  </si>
  <si>
    <t>Restauración</t>
  </si>
  <si>
    <t>Taller</t>
  </si>
  <si>
    <t>$ 3.150.000</t>
  </si>
  <si>
    <t>Movilidad Docente</t>
  </si>
  <si>
    <t>$</t>
  </si>
  <si>
    <t>Adquisición de Electroerosionadora por hilo</t>
  </si>
  <si>
    <t>PE-10-</t>
  </si>
  <si>
    <t>Transformación  digital</t>
  </si>
  <si>
    <t>de la ETITC</t>
  </si>
  <si>
    <t>Desarrollo de planes de mejoramiento y</t>
  </si>
  <si>
    <t>de la Carrera Docente</t>
  </si>
  <si>
    <t>formación.</t>
  </si>
  <si>
    <t>RIEM, Ponencias nacionales e internacionales</t>
  </si>
  <si>
    <t>Asistencia a X congreso internacional de</t>
  </si>
  <si>
    <t>PE-1-       Acreditación</t>
  </si>
  <si>
    <t>Recursos para preparación de documentación</t>
  </si>
  <si>
    <t>Institucional   de   Alta</t>
  </si>
  <si>
    <t>en procesos de plan de mejora y Renovación de</t>
  </si>
  <si>
    <t>Calidad</t>
  </si>
  <si>
    <t>Registros calificados</t>
  </si>
  <si>
    <t>Adquisición de Maquina Universal de Ensayos,</t>
  </si>
  <si>
    <t>para someter materiales a ensayos de tracción,</t>
  </si>
  <si>
    <t>Adecuación de laboratorio para enseñanza de</t>
  </si>
  <si>
    <t>Robótica Industrial y Control de Movimiento en</t>
  </si>
  <si>
    <t>investigación</t>
  </si>
  <si>
    <t>Adecuación de laboratorio para enseñanza y</t>
  </si>
  <si>
    <t>medición de componentes eléctricos de Alta</t>
  </si>
  <si>
    <t>Adecuación de laboratorio para análisis de</t>
  </si>
  <si>
    <t>propiedades mecánicas de materiales, ensayos</t>
  </si>
  <si>
    <t>de tracción, torsión, flexión, impacto.</t>
  </si>
  <si>
    <t>Adecuación de laboratorio para diseño y</t>
  </si>
  <si>
    <t>desarrollo de Vehículos Eléctricos, sistemas</t>
  </si>
  <si>
    <t>mecánicos, motores y electrónica de potencia</t>
  </si>
  <si>
    <t>Capacitación a docentes en la generación de</t>
  </si>
  <si>
    <t>diseños curriculares basados en resultados de</t>
  </si>
  <si>
    <t>aprendizaje y competencias. Decreto 1330</t>
  </si>
  <si>
    <t>PE-11-</t>
  </si>
  <si>
    <t>Servicio de elaboración de folletos, pendones,</t>
  </si>
  <si>
    <t>Implementación de</t>
  </si>
  <si>
    <t>souvenir y demás material digital publicitario del</t>
  </si>
  <si>
    <t>programa.</t>
  </si>
  <si>
    <t>e internas: LA ETITC</t>
  </si>
  <si>
    <t>Equipos de Realidad Aumentada y Virtual, que</t>
  </si>
  <si>
    <t>información                y</t>
  </si>
  <si>
    <t>permitan la virtualización de prácticas de</t>
  </si>
  <si>
    <t>comunicaciones        al</t>
  </si>
  <si>
    <t>laboratorio in situ.</t>
  </si>
  <si>
    <t>servicio        de        la</t>
  </si>
  <si>
    <t>academia y la ciencia</t>
  </si>
  <si>
    <t>Elementos y componentes industriales, que</t>
  </si>
  <si>
    <t>de</t>
  </si>
  <si>
    <t>sirvan de insumo en el diseño y construcción de</t>
  </si>
  <si>
    <t>nuevos laboratorios, como estrategia de</t>
  </si>
  <si>
    <t>fortalecimiento de los proyectos de grados,</t>
  </si>
  <si>
    <t>profesorales y de facultad, que permitan aplicar</t>
  </si>
  <si>
    <t>enseñanza y aprendizaje. Fortaleciendo el</t>
  </si>
  <si>
    <t>aprendizaje basados en proyectos. Se dará</t>
  </si>
  <si>
    <t>viabilidad a los tres (3) mejores proyectos</t>
  </si>
  <si>
    <t>presentados, que presenten afinidad a los</t>
  </si>
  <si>
    <t>objetivos institucionales.</t>
  </si>
  <si>
    <t>Servicio</t>
  </si>
  <si>
    <t>Tiquete y viáticos para el decano de la facultad</t>
  </si>
  <si>
    <t>Tiquetes y viáticos para estudiantes para la</t>
  </si>
  <si>
    <t>participación en eventos de robótica y ferias</t>
  </si>
  <si>
    <t>científicas nacionales</t>
  </si>
  <si>
    <t>Tiquetes y viáticos para estudiantes y docentes</t>
  </si>
  <si>
    <t>Inscripción para docentes para participar en</t>
  </si>
  <si>
    <t>congresos nacionales</t>
  </si>
  <si>
    <t>Inscripción para estudiantes para participar en</t>
  </si>
  <si>
    <t>Tiquete y viáticos para estudiantes para</t>
  </si>
  <si>
    <t>participar en el congresos y eventos nacionales</t>
  </si>
  <si>
    <t>Inscripción para docentes y estudiantes para</t>
  </si>
  <si>
    <t>docente)</t>
  </si>
  <si>
    <t>Viáticos para docentes y estudiantes para</t>
  </si>
  <si>
    <t>Estudios</t>
  </si>
  <si>
    <t>Diseño y construcción de cursos, diplomados,</t>
  </si>
  <si>
    <t>Capacitación Industrial</t>
  </si>
  <si>
    <t>entre otros, que permitan la rápida inserción</t>
  </si>
  <si>
    <t>empleabilidad</t>
  </si>
  <si>
    <t>a</t>
  </si>
  <si>
    <t>Facultad.</t>
  </si>
  <si>
    <t>inmediato plazo.</t>
  </si>
  <si>
    <t>Establecer el valor agregado institucional, para</t>
  </si>
  <si>
    <t>generar el sentido de pertinencia hacia la</t>
  </si>
  <si>
    <t>institucional</t>
  </si>
  <si>
    <t>la</t>
  </si>
  <si>
    <t>institución, generando electivas que permitan</t>
  </si>
  <si>
    <t>Escuela</t>
  </si>
  <si>
    <t>fortalecer las competencias del estudiante en la</t>
  </si>
  <si>
    <t>Industria 4,0.</t>
  </si>
  <si>
    <t>Capacitación en manejo de software</t>
  </si>
  <si>
    <t>aseguramiento del</t>
  </si>
  <si>
    <t>especializado Flexsim (por 3 asistentes)</t>
  </si>
  <si>
    <t>Talento Humano para</t>
  </si>
  <si>
    <t>el mejoramiento de las</t>
  </si>
  <si>
    <t>capacidades en las</t>
  </si>
  <si>
    <t>plantas administrativas</t>
  </si>
  <si>
    <t>y docentes</t>
  </si>
  <si>
    <t>Capacitación en R (manejo estadístico) y otro</t>
  </si>
  <si>
    <t>software libre como</t>
  </si>
  <si>
    <t>PE-3-</t>
  </si>
  <si>
    <t>Lenguas</t>
  </si>
  <si>
    <t>Inglés</t>
  </si>
  <si>
    <t>movilidad internacional</t>
  </si>
  <si>
    <t>Nuevas Metodologías de enseñanza</t>
  </si>
  <si>
    <t>Capacitación en manejo de CNC avanzado</t>
  </si>
  <si>
    <t>Capacitación Simapro.</t>
  </si>
  <si>
    <t>Licencias software SIMAPRO (multiusuario)</t>
  </si>
  <si>
    <t>indefinida.</t>
  </si>
  <si>
    <t>Licencias software FLEXSIM (40 puestos)</t>
  </si>
  <si>
    <t>Tiquetes Participación experto internacional en</t>
  </si>
  <si>
    <t>Alojamiento experto internacional en IX</t>
  </si>
  <si>
    <t>Membresía ACOSEND</t>
  </si>
  <si>
    <t>XIII Concurso Latinoamericano de Simulación en</t>
  </si>
  <si>
    <t>Logística(2 equipos)</t>
  </si>
  <si>
    <t>Creación red estudiantil IEEE  rama producción</t>
  </si>
  <si>
    <t>Presentación de ponencias en congresos</t>
  </si>
  <si>
    <t>nacionales e internacionales.</t>
  </si>
  <si>
    <t>Congreso Internacional (REDEC)</t>
  </si>
  <si>
    <t>Estudiantes en convocatoria verano científico de</t>
  </si>
  <si>
    <t>México</t>
  </si>
  <si>
    <t>Docentes en Convocatoria RED CONAHEC</t>
  </si>
  <si>
    <t>Participación Congreso Internacional ACOFI</t>
  </si>
  <si>
    <t>Participación reuniones nacionales REDIN</t>
  </si>
  <si>
    <t>Infraestructura laboratorio metrología</t>
  </si>
  <si>
    <t>Laboratorio de metrología</t>
  </si>
  <si>
    <t>Escáner rápido para digitalizar documentación.</t>
  </si>
  <si>
    <t>Oferta de cursos, propuestos por la facultad a la</t>
  </si>
  <si>
    <t>Oficina de extensión</t>
  </si>
  <si>
    <t>empleabilidad            a</t>
  </si>
  <si>
    <t>Encuentros con empresarios</t>
  </si>
  <si>
    <t>renovación/actualización programas</t>
  </si>
  <si>
    <t>Fortalecimiento relaciones con egresados</t>
  </si>
  <si>
    <t>como</t>
  </si>
  <si>
    <t>embajadores</t>
  </si>
  <si>
    <t>institucionales</t>
  </si>
  <si>
    <t>Reunión docentes facultad para mejora</t>
  </si>
  <si>
    <t>curricular del programa</t>
  </si>
  <si>
    <t>Digitalización de documentos de la Facultad</t>
  </si>
  <si>
    <t>para proceso de autoevaluación.</t>
  </si>
  <si>
    <t>Seguimiento curricular</t>
  </si>
  <si>
    <t>Kit para informática forense dispositivos móviles</t>
  </si>
  <si>
    <t>Movilidad nacional</t>
  </si>
  <si>
    <t>Movilidad internacional</t>
  </si>
  <si>
    <t>Participación EIEI ACOFI</t>
  </si>
  <si>
    <t>Infomatrix 2021</t>
  </si>
  <si>
    <t>Circuito maratón sede</t>
  </si>
  <si>
    <t>EHSP 2021 Internacional</t>
  </si>
  <si>
    <t>Recursos bibliográficos y ACM Base de datos</t>
  </si>
  <si>
    <t>Encuentro nacional REDIS 2021</t>
  </si>
  <si>
    <t>Promoción de investigación</t>
  </si>
  <si>
    <t>Mobiliarios y Equipos</t>
  </si>
  <si>
    <t>Prestación de servicios como apoyo a la gestión</t>
  </si>
  <si>
    <t>en el área de bienestar universitario para</t>
  </si>
  <si>
    <t>fomentar las actividades en el área de artes,</t>
  </si>
  <si>
    <t>danzas, teatro para los programas de educación</t>
  </si>
  <si>
    <t>superior de y el IBTI de la Escuela Tecnológica</t>
  </si>
  <si>
    <t>Instituto Técnico Central.</t>
  </si>
  <si>
    <t>de bienestar universitario para desarrollar</t>
  </si>
  <si>
    <t>actividades en el área de artes (música-coro-</t>
  </si>
  <si>
    <t>banda--sonetic) para los programas de</t>
  </si>
  <si>
    <t>educación superior de La Escuela Tecnológica</t>
  </si>
  <si>
    <t>Prestación de servicios como apoyo a bienestar</t>
  </si>
  <si>
    <t>universitario a la gestión del área de arte y</t>
  </si>
  <si>
    <t>cultura con énfasis en artes gráfica,</t>
  </si>
  <si>
    <t>para desarrollar actividades en el programa de</t>
  </si>
  <si>
    <t>subsidio de alimentación y apoyo a las otras</t>
  </si>
  <si>
    <t>áreas de bienestar universitario de la Escuela</t>
  </si>
  <si>
    <t>Tecnológica Instituto Técnico Central</t>
  </si>
  <si>
    <t>en el área de bienestar universitario de la</t>
  </si>
  <si>
    <t>Escuela Tecnológica Instituto Técnico Central</t>
  </si>
  <si>
    <t>para favorecer actividades en la formación de</t>
  </si>
  <si>
    <t>estudiantes profesionales que vivan con</t>
  </si>
  <si>
    <t>principios de espiritualidad, solidaridad y</t>
  </si>
  <si>
    <t>asistencia social.</t>
  </si>
  <si>
    <t>de bienestar universitario en todos sus</t>
  </si>
  <si>
    <t>proyectos, con énfasis en la gestión deportiva en</t>
  </si>
  <si>
    <t>la modalidad de baloncesto de la Escuela</t>
  </si>
  <si>
    <t>Tecnológica Instituto Técnico Central.</t>
  </si>
  <si>
    <t>la modalidad de futsal de la Escuela Tecnológica</t>
  </si>
  <si>
    <t>el gimnasio de la Escuela Tecnológica Instituto</t>
  </si>
  <si>
    <t>Técnico Central.</t>
  </si>
  <si>
    <t>la modalidad de voleibol de La Escuela</t>
  </si>
  <si>
    <t>TRABAJO SOCIAL: Materiales proyecto artístico</t>
  </si>
  <si>
    <t>de recuperación de espacios internos y externos</t>
  </si>
  <si>
    <t>de la ETITC con habitantes de calle.</t>
  </si>
  <si>
    <t>conferencias presenciales y/o virtuales</t>
  </si>
  <si>
    <t>TRABAJO SOCIAL: Apoyo logístico para las</t>
  </si>
  <si>
    <t>actividades y proyectos de trabajo social (día del</t>
  </si>
  <si>
    <t>género, día de la mujer, habitante de calle, mujer</t>
  </si>
  <si>
    <t>BIT)</t>
  </si>
  <si>
    <t>DEPORTES: Gel antibacterial galones</t>
  </si>
  <si>
    <t>DEPORTES: Juegos SUE</t>
  </si>
  <si>
    <t>DEPORTES: Carreras atléticas inscripción</t>
  </si>
  <si>
    <t>DEPORTES: Transporte</t>
  </si>
  <si>
    <t>DEPORTES: Máquina para el Gimnasio</t>
  </si>
  <si>
    <t>DEPORTES: Mancuernas encauchetadas y</t>
  </si>
  <si>
    <t>discos olímpicos encauchetados con pernos de</t>
  </si>
  <si>
    <t>seguridad (varios)</t>
  </si>
  <si>
    <t>Steps</t>
  </si>
  <si>
    <t>PSICOLOGÍA: Capacitación primeros auxilios</t>
  </si>
  <si>
    <t>psicológicos y prevención de la conducta suicida</t>
  </si>
  <si>
    <t>PSICOLOGÍA: Pantalla interactiva</t>
  </si>
  <si>
    <t>PSICOLOGÍA: Material educativo (cartillas,</t>
  </si>
  <si>
    <t>libros)</t>
  </si>
  <si>
    <t>PASTORAL: Retiros y taller de formación</t>
  </si>
  <si>
    <t>PASTORAL: Transporte</t>
  </si>
  <si>
    <t>PASTORAL: Computador portátil</t>
  </si>
  <si>
    <t>PASTORAL. Insumos de servicio programa de</t>
  </si>
  <si>
    <t>subsidio alimentario</t>
  </si>
  <si>
    <t>SALUD: Insumos</t>
  </si>
  <si>
    <t>ARTES: Materiales para el centro de arte y</t>
  </si>
  <si>
    <t>cultura</t>
  </si>
  <si>
    <t>ARTES: Vestuario artístico</t>
  </si>
  <si>
    <t>ARTES: Químicos, reveladores, materiales de</t>
  </si>
  <si>
    <t>fotografía</t>
  </si>
  <si>
    <t>ARTES: Cámara de video</t>
  </si>
  <si>
    <t>ARTES: Transporte para festivales y concursos</t>
  </si>
  <si>
    <t>EQUIPO: Trofeos para las diferentes áreas</t>
  </si>
  <si>
    <t>$ 2.500.000</t>
  </si>
  <si>
    <t>$ 1.700.000</t>
  </si>
  <si>
    <t>Instalación sistema de gases espectrómetro</t>
  </si>
  <si>
    <t>Compresores kaeser. horno de inducción,</t>
  </si>
  <si>
    <t>osciloscopios, fuentes, generadores, bancos de</t>
  </si>
  <si>
    <t>neumática y electroneumática, equipos de</t>
  </si>
  <si>
    <t>soldadura.</t>
  </si>
  <si>
    <t>Compra de insumos para diseño</t>
  </si>
  <si>
    <t>Aceites dieléctrico lubricación equipos</t>
  </si>
  <si>
    <t>Enfermera Carvajal -Tintal</t>
  </si>
  <si>
    <t>Psicóloga Carvajal - Tintal</t>
  </si>
  <si>
    <t>Contratación personal de servicios generales</t>
  </si>
  <si>
    <t>auxiliar biblioteca/ audiovisuales y apoyo</t>
  </si>
  <si>
    <t>Gas, agua y luz</t>
  </si>
  <si>
    <t>Scanner-fotocopiadora</t>
  </si>
  <si>
    <t>Cables para impresoras</t>
  </si>
  <si>
    <t>Bases para televisores</t>
  </si>
  <si>
    <t>Concertina parte nueva UPK</t>
  </si>
  <si>
    <t>Cerramiento del campus</t>
  </si>
  <si>
    <t>Licencia para el encerramiento</t>
  </si>
  <si>
    <t>Señalización y marcación de aulas y oficinas</t>
  </si>
  <si>
    <t>Escalera de emergencia piso 2</t>
  </si>
  <si>
    <t>Cerca eléctrica de 300 m.</t>
  </si>
  <si>
    <t>Cables HDMI de 6 pies marca Media Bridge</t>
  </si>
  <si>
    <t>Greca para preparación de tinto</t>
  </si>
  <si>
    <t>Botellón de agua cristal</t>
  </si>
  <si>
    <t>Escalera butaco dos pasos</t>
  </si>
  <si>
    <t>Glucómetro</t>
  </si>
  <si>
    <t>Pulsioxímetro</t>
  </si>
  <si>
    <t>Gasas</t>
  </si>
  <si>
    <t>Cajas de guantes talla s</t>
  </si>
  <si>
    <t>Cajas de guantes talla m</t>
  </si>
  <si>
    <t>Mesa auxiliar hospitalaria</t>
  </si>
  <si>
    <t>Biombo</t>
  </si>
  <si>
    <t>Bolsa grande de algodón</t>
  </si>
  <si>
    <t>Papeleras para los baños</t>
  </si>
  <si>
    <t>Actualización de licencias</t>
  </si>
  <si>
    <r>
      <rPr>
        <b/>
        <sz val="9"/>
        <rFont val="Calibri"/>
        <family val="2"/>
        <scheme val="minor"/>
      </rPr>
      <t xml:space="preserve">PE-5-  </t>
    </r>
    <r>
      <rPr>
        <sz val="9"/>
        <rFont val="Calibri"/>
        <family val="2"/>
        <scheme val="minor"/>
      </rPr>
      <t>MIPG  -  y  los
sistemas de gestión para una gobernanza transparente</t>
    </r>
  </si>
  <si>
    <r>
      <rPr>
        <sz val="9"/>
        <rFont val="Calibri"/>
        <family val="2"/>
        <scheme val="minor"/>
      </rPr>
      <t>Prestación de servicios Profesionales para Asistencia Administrativa en el Despacho de la Vicerrectoría Académica</t>
    </r>
  </si>
  <si>
    <r>
      <rPr>
        <sz val="9"/>
        <rFont val="Calibri"/>
        <family val="2"/>
        <scheme val="minor"/>
      </rPr>
      <t>Prestación de servicios Profesionales para Autoevaluación en el Despacho de la Vicerrectoría Académica</t>
    </r>
  </si>
  <si>
    <r>
      <rPr>
        <sz val="9"/>
        <rFont val="Calibri"/>
        <family val="2"/>
        <scheme val="minor"/>
      </rPr>
      <t>Prestación de servicios Profesionales Especializados para el apoyo de la gestión de supervisión en el Despacho de la Vicerrectoría Académica</t>
    </r>
  </si>
  <si>
    <r>
      <rPr>
        <sz val="9"/>
        <rFont val="Calibri"/>
        <family val="2"/>
        <scheme val="minor"/>
      </rPr>
      <t>Prestación de servicios Profesionales Especializados para el apoyo de la gestión curricular en el Despacho de la Vicerrectoría Académica</t>
    </r>
  </si>
  <si>
    <r>
      <rPr>
        <sz val="9"/>
        <rFont val="Calibri"/>
        <family val="2"/>
        <scheme val="minor"/>
      </rPr>
      <t>Prestación de servicios Profesionales Especializados para el apoyo de la Coordinación Especializaciones en el Despacho de la Vicerrectoría Académica</t>
    </r>
  </si>
  <si>
    <r>
      <rPr>
        <sz val="9"/>
        <rFont val="Calibri"/>
        <family val="2"/>
        <scheme val="minor"/>
      </rPr>
      <t>Promover la articulación de las funciones sustantivas de la ETITC, como búsqueda permanente del aseguramiento de la calidad.</t>
    </r>
  </si>
  <si>
    <r>
      <rPr>
        <sz val="9"/>
        <rFont val="Calibri"/>
        <family val="2"/>
        <scheme val="minor"/>
      </rPr>
      <t>Evaluar las necesidades de formación en el personal Docente, y cursos intersemestrales para Estudiantes, garantizando la pertinencia en el desarrollo de las actividades.</t>
    </r>
  </si>
  <si>
    <r>
      <rPr>
        <sz val="9"/>
        <rFont val="Calibri"/>
        <family val="2"/>
        <scheme val="minor"/>
      </rPr>
      <t>Promover las relaciones nacionales e internacionales con Docentes y/o Expertos</t>
    </r>
  </si>
  <si>
    <r>
      <rPr>
        <sz val="9"/>
        <rFont val="Calibri"/>
        <family val="2"/>
        <scheme val="minor"/>
      </rPr>
      <t>Prestación de servicios Profesionales para el apoyo de la gestión en la Decanatura de Electromecánica</t>
    </r>
  </si>
  <si>
    <r>
      <rPr>
        <sz val="9"/>
        <rFont val="Calibri"/>
        <family val="2"/>
        <scheme val="minor"/>
      </rPr>
      <t>Laboratorio de Ciencias Fluido-Térmicas aplicado a todas las facultades fase II</t>
    </r>
  </si>
  <si>
    <r>
      <rPr>
        <sz val="9"/>
        <rFont val="Calibri"/>
        <family val="2"/>
        <scheme val="minor"/>
      </rPr>
      <t>$ 750.000.000</t>
    </r>
  </si>
  <si>
    <r>
      <rPr>
        <b/>
        <sz val="9"/>
        <rFont val="Calibri"/>
        <family val="2"/>
        <scheme val="minor"/>
      </rPr>
      <t xml:space="preserve">PE-8- </t>
    </r>
    <r>
      <rPr>
        <sz val="9"/>
        <rFont val="Calibri"/>
        <family val="2"/>
        <scheme val="minor"/>
      </rPr>
      <t>Estructuración</t>
    </r>
  </si>
  <si>
    <r>
      <rPr>
        <sz val="9"/>
        <rFont val="Calibri"/>
        <family val="2"/>
        <scheme val="minor"/>
      </rPr>
      <t>Ingeniería mecánica, mecatrónica y automatización</t>
    </r>
  </si>
  <si>
    <r>
      <rPr>
        <sz val="9"/>
        <rFont val="Calibri"/>
        <family val="2"/>
        <scheme val="minor"/>
      </rPr>
      <t>compresión o flexión para medir sus propiedades.</t>
    </r>
  </si>
  <si>
    <r>
      <rPr>
        <sz val="9"/>
        <rFont val="Calibri"/>
        <family val="2"/>
        <scheme val="minor"/>
      </rPr>
      <t>conjunto con la Facultad de Mecatrónica para asignaturas electivas y semilleros de</t>
    </r>
  </si>
  <si>
    <r>
      <rPr>
        <sz val="9"/>
        <rFont val="Calibri"/>
        <family val="2"/>
        <scheme val="minor"/>
      </rPr>
      <t>Tensión, Transformadores, Bobinas, materiales dieléctricos, medición de propiedades eléctricas.</t>
    </r>
  </si>
  <si>
    <r>
      <rPr>
        <sz val="9"/>
        <rFont val="Calibri"/>
        <family val="2"/>
        <scheme val="minor"/>
      </rPr>
      <t>Prestación de servicios Profesionales para el apoyo de la gestión en la Decanatura de Mecatrónica</t>
    </r>
  </si>
  <si>
    <r>
      <rPr>
        <sz val="9"/>
        <rFont val="Calibri"/>
        <family val="2"/>
        <scheme val="minor"/>
      </rPr>
      <t>estrategias de comunicación externas</t>
    </r>
  </si>
  <si>
    <r>
      <t>COMUNICA</t>
    </r>
    <r>
      <rPr>
        <sz val="9"/>
        <color rgb="FFFF0000"/>
        <rFont val="Calibri"/>
        <family val="2"/>
        <scheme val="minor"/>
      </rPr>
      <t>.</t>
    </r>
  </si>
  <si>
    <r>
      <rPr>
        <b/>
        <sz val="9"/>
        <rFont val="Calibri"/>
        <family val="2"/>
        <scheme val="minor"/>
      </rPr>
      <t xml:space="preserve">PE-9-  </t>
    </r>
    <r>
      <rPr>
        <sz val="9"/>
        <rFont val="Calibri"/>
        <family val="2"/>
        <scheme val="minor"/>
      </rPr>
      <t>Tecnologías  de</t>
    </r>
  </si>
  <si>
    <r>
      <rPr>
        <sz val="9"/>
        <rFont val="Calibri"/>
        <family val="2"/>
        <scheme val="minor"/>
      </rPr>
      <t>los conocimientos adquiridos, permitiendo la construcción de nuestros propios laboratorios de</t>
    </r>
  </si>
  <si>
    <r>
      <rPr>
        <b/>
        <sz val="9"/>
        <rFont val="Calibri"/>
        <family val="2"/>
        <scheme val="minor"/>
      </rPr>
      <t xml:space="preserve">PE-10-
</t>
    </r>
    <r>
      <rPr>
        <sz val="9"/>
        <rFont val="Calibri"/>
        <family val="2"/>
        <scheme val="minor"/>
      </rPr>
      <t>Transformación  digital de la ETITC</t>
    </r>
  </si>
  <si>
    <r>
      <rPr>
        <sz val="9"/>
        <rFont val="Calibri"/>
        <family val="2"/>
        <scheme val="minor"/>
      </rPr>
      <t>Digitalización de la documentación relacionada al proceso de autoevaluación y evidencias físicas almacenadas en los repositorios de la facultad.</t>
    </r>
  </si>
  <si>
    <r>
      <rPr>
        <sz val="9"/>
        <rFont val="Calibri"/>
        <family val="2"/>
        <scheme val="minor"/>
      </rPr>
      <t>$ 10.000.000</t>
    </r>
  </si>
  <si>
    <r>
      <rPr>
        <sz val="9"/>
        <rFont val="Calibri"/>
        <family val="2"/>
        <scheme val="minor"/>
      </rPr>
      <t>para asistir a los de eventos nacionales e internacionales en representación de la ETITC.</t>
    </r>
  </si>
  <si>
    <r>
      <rPr>
        <sz val="9"/>
        <rFont val="Calibri"/>
        <family val="2"/>
        <scheme val="minor"/>
      </rPr>
      <t>para la participación en eventos de robótica y ferias científicas internacionales</t>
    </r>
  </si>
  <si>
    <r>
      <rPr>
        <sz val="9"/>
        <rFont val="Calibri"/>
        <family val="2"/>
        <scheme val="minor"/>
      </rPr>
      <t>participar como ponentes en congresos internacionales (máximo dos estudiantes por</t>
    </r>
  </si>
  <si>
    <r>
      <rPr>
        <sz val="9"/>
        <rFont val="Calibri"/>
        <family val="2"/>
        <scheme val="minor"/>
      </rPr>
      <t>participar como ponentes en congresos nacionales (máximo dos estudiantes por</t>
    </r>
  </si>
  <si>
    <r>
      <rPr>
        <b/>
        <sz val="9"/>
        <rFont val="Calibri"/>
        <family val="2"/>
        <scheme val="minor"/>
      </rPr>
      <t xml:space="preserve">PE-14- </t>
    </r>
    <r>
      <rPr>
        <sz val="9"/>
        <rFont val="Calibri"/>
        <family val="2"/>
        <scheme val="minor"/>
      </rPr>
      <t>Nuevos programas  de pregrado y posgrado</t>
    </r>
  </si>
  <si>
    <r>
      <rPr>
        <sz val="9"/>
        <rFont val="Calibri"/>
        <family val="2"/>
        <scheme val="minor"/>
      </rPr>
      <t>Diseño y construcción del nuevo plan de estudios de la facultad a nivel de posgrado. Maestría en Automatización Industrial. En conjunto con la Facultad de Electromecánica.</t>
    </r>
  </si>
  <si>
    <r>
      <rPr>
        <sz val="9"/>
        <rFont val="Calibri"/>
        <family val="2"/>
        <scheme val="minor"/>
      </rPr>
      <t>$ 50.000.000</t>
    </r>
  </si>
  <si>
    <r>
      <rPr>
        <sz val="9"/>
        <rFont val="Calibri"/>
        <family val="2"/>
        <scheme val="minor"/>
      </rPr>
      <t>Diseño y construcción de los nuevos planes de estudios de la facultad a nivel de posgrado.
Especialización profesional en Industria 4.0. En conjunto con la Facultad de Electromecánica.</t>
    </r>
  </si>
  <si>
    <r>
      <rPr>
        <sz val="9"/>
        <rFont val="Calibri"/>
        <family val="2"/>
        <scheme val="minor"/>
      </rPr>
      <t>$ 30.000.000</t>
    </r>
  </si>
  <si>
    <r>
      <rPr>
        <b/>
        <sz val="9"/>
        <rFont val="Calibri"/>
        <family val="2"/>
        <scheme val="minor"/>
      </rPr>
      <t>PE-20</t>
    </r>
    <r>
      <rPr>
        <sz val="9"/>
        <rFont val="Calibri"/>
        <family val="2"/>
        <scheme val="minor"/>
      </rPr>
      <t>-     Centro     de</t>
    </r>
  </si>
  <si>
    <r>
      <rPr>
        <sz val="9"/>
        <rFont val="Calibri"/>
        <family val="2"/>
        <scheme val="minor"/>
      </rPr>
      <t>como     espacio cualificación   para</t>
    </r>
  </si>
  <si>
    <r>
      <rPr>
        <sz val="9"/>
        <rFont val="Calibri"/>
        <family val="2"/>
        <scheme val="minor"/>
      </rPr>
      <t>de la</t>
    </r>
  </si>
  <si>
    <r>
      <rPr>
        <sz val="9"/>
        <rFont val="Calibri"/>
        <family val="2"/>
        <scheme val="minor"/>
      </rPr>
      <t>laboral, así como la ampliación de la oferta de articulación y ruralidad de los programas de la</t>
    </r>
  </si>
  <si>
    <r>
      <rPr>
        <b/>
        <sz val="9"/>
        <rFont val="Calibri"/>
        <family val="2"/>
        <scheme val="minor"/>
      </rPr>
      <t xml:space="preserve">PE-23-    </t>
    </r>
    <r>
      <rPr>
        <sz val="9"/>
        <rFont val="Calibri"/>
        <family val="2"/>
        <scheme val="minor"/>
      </rPr>
      <t>La    catedra</t>
    </r>
  </si>
  <si>
    <r>
      <rPr>
        <sz val="9"/>
        <rFont val="Calibri"/>
        <family val="2"/>
        <scheme val="minor"/>
      </rPr>
      <t>Prestación de servicios Profesionales para el apoyo de la gestión en la Decanatura de Procesos Industriales</t>
    </r>
  </si>
  <si>
    <r>
      <rPr>
        <b/>
        <sz val="9"/>
        <rFont val="Calibri"/>
        <family val="2"/>
        <scheme val="minor"/>
      </rPr>
      <t xml:space="preserve">PE-7- </t>
    </r>
    <r>
      <rPr>
        <sz val="9"/>
        <rFont val="Calibri"/>
        <family val="2"/>
        <scheme val="minor"/>
      </rPr>
      <t>Consolidación y</t>
    </r>
  </si>
  <si>
    <r>
      <rPr>
        <sz val="9"/>
        <rFont val="Calibri"/>
        <family val="2"/>
        <scheme val="minor"/>
      </rPr>
      <t>Extranjeras oportunidad</t>
    </r>
  </si>
  <si>
    <r>
      <rPr>
        <sz val="9"/>
        <rFont val="Calibri"/>
        <family val="2"/>
        <scheme val="minor"/>
      </rPr>
      <t>como
para   la</t>
    </r>
  </si>
  <si>
    <r>
      <rPr>
        <sz val="9"/>
        <rFont val="Calibri"/>
        <family val="2"/>
        <scheme val="minor"/>
      </rPr>
      <t>$
-</t>
    </r>
  </si>
  <si>
    <r>
      <rPr>
        <b/>
        <sz val="9"/>
        <rFont val="Calibri"/>
        <family val="2"/>
        <scheme val="minor"/>
      </rPr>
      <t xml:space="preserve">PE-7- </t>
    </r>
    <r>
      <rPr>
        <sz val="9"/>
        <rFont val="Calibri"/>
        <family val="2"/>
        <scheme val="minor"/>
      </rPr>
      <t>Consolidación y aseguramiento del Talento Humano para el mejoramiento de las capacidades en las plantas administrativas y docentes</t>
    </r>
  </si>
  <si>
    <r>
      <rPr>
        <sz val="9"/>
        <rFont val="Calibri"/>
        <family val="2"/>
        <scheme val="minor"/>
      </rPr>
      <t>Capacitación en manejo de impresión 3D y cortadora láser</t>
    </r>
  </si>
  <si>
    <r>
      <rPr>
        <sz val="9"/>
        <rFont val="Calibri"/>
        <family val="2"/>
        <scheme val="minor"/>
      </rPr>
      <t>$ 600.000</t>
    </r>
  </si>
  <si>
    <r>
      <rPr>
        <sz val="9"/>
        <rFont val="Calibri"/>
        <family val="2"/>
        <scheme val="minor"/>
      </rPr>
      <t>Capacitación manufactura esbelta - laboratorio FESTO</t>
    </r>
  </si>
  <si>
    <r>
      <rPr>
        <sz val="9"/>
        <rFont val="Calibri"/>
        <family val="2"/>
        <scheme val="minor"/>
      </rPr>
      <t>IX Congreso de gestión del Conocimiento en Ingeniería</t>
    </r>
  </si>
  <si>
    <r>
      <rPr>
        <sz val="9"/>
        <rFont val="Calibri"/>
        <family val="2"/>
        <scheme val="minor"/>
      </rPr>
      <t>Congreso Internacional en gestión del conocimiento en Ing.</t>
    </r>
  </si>
  <si>
    <r>
      <rPr>
        <sz val="9"/>
        <rFont val="Calibri"/>
        <family val="2"/>
        <scheme val="minor"/>
      </rPr>
      <t>$ 1.500.000</t>
    </r>
  </si>
  <si>
    <r>
      <rPr>
        <sz val="9"/>
        <rFont val="Calibri"/>
        <family val="2"/>
        <scheme val="minor"/>
      </rPr>
      <t>V Encuentro Ingeniería Industrial REDIN - Bogotá</t>
    </r>
  </si>
  <si>
    <r>
      <rPr>
        <sz val="9"/>
        <rFont val="Calibri"/>
        <family val="2"/>
        <scheme val="minor"/>
      </rPr>
      <t>$ 2.500.000</t>
    </r>
  </si>
  <si>
    <r>
      <rPr>
        <sz val="9"/>
        <rFont val="Calibri"/>
        <family val="2"/>
        <scheme val="minor"/>
      </rPr>
      <t>Invitación docente materiales Universidad Francisco de Paula Santander</t>
    </r>
  </si>
  <si>
    <r>
      <rPr>
        <sz val="9"/>
        <rFont val="Calibri"/>
        <family val="2"/>
        <scheme val="minor"/>
      </rPr>
      <t>$ 1.000.000</t>
    </r>
  </si>
  <si>
    <r>
      <rPr>
        <sz val="9"/>
        <rFont val="Calibri"/>
        <family val="2"/>
        <scheme val="minor"/>
      </rPr>
      <t>Feria Posters Encuentro Internacional ACOFI ganadores feria tecnología 2019-2</t>
    </r>
  </si>
  <si>
    <r>
      <rPr>
        <sz val="9"/>
        <rFont val="Calibri"/>
        <family val="2"/>
        <scheme val="minor"/>
      </rPr>
      <t>$ 2.900.000</t>
    </r>
  </si>
  <si>
    <r>
      <rPr>
        <b/>
        <sz val="9"/>
        <rFont val="Calibri"/>
        <family val="2"/>
        <scheme val="minor"/>
      </rPr>
      <t xml:space="preserve">PE-26-    </t>
    </r>
    <r>
      <rPr>
        <sz val="9"/>
        <rFont val="Calibri"/>
        <family val="2"/>
        <scheme val="minor"/>
      </rPr>
      <t>Actualización de   la   infraestructura física,         cumpliendo normativas   aplicables y generando espacios adecuados    para    el desarrollo                 de actividades académicas     y     de bienestar   en   un   el marco          de          la sostenibilidad</t>
    </r>
  </si>
  <si>
    <r>
      <rPr>
        <sz val="9"/>
        <rFont val="Calibri"/>
        <family val="2"/>
        <scheme val="minor"/>
      </rPr>
      <t>$ 2.000.000</t>
    </r>
  </si>
  <si>
    <r>
      <rPr>
        <sz val="9"/>
        <rFont val="Calibri"/>
        <family val="2"/>
        <scheme val="minor"/>
      </rPr>
      <t>Actualización pestaña de la facultad de procesos en la página web institucional</t>
    </r>
  </si>
  <si>
    <r>
      <rPr>
        <sz val="9"/>
        <rFont val="Calibri"/>
        <family val="2"/>
        <scheme val="minor"/>
      </rPr>
      <t>$ 500.000</t>
    </r>
  </si>
  <si>
    <r>
      <rPr>
        <b/>
        <sz val="9"/>
        <rFont val="Calibri"/>
        <family val="2"/>
        <scheme val="minor"/>
      </rPr>
      <t xml:space="preserve">PE-6-          </t>
    </r>
    <r>
      <rPr>
        <sz val="9"/>
        <rFont val="Calibri"/>
        <family val="2"/>
        <scheme val="minor"/>
      </rPr>
      <t>Egresados</t>
    </r>
  </si>
  <si>
    <r>
      <rPr>
        <sz val="9"/>
        <rFont val="Calibri"/>
        <family val="2"/>
        <scheme val="minor"/>
      </rPr>
      <t>Prestación de servicios Profesionales para el apoyo de la gestión en la Decanatura de Mecánica</t>
    </r>
  </si>
  <si>
    <r>
      <rPr>
        <sz val="9"/>
        <rFont val="Calibri"/>
        <family val="2"/>
        <scheme val="minor"/>
      </rPr>
      <t>Ambiente Fundición y Soldadura: Mantenimiento preventivo y correctivo a los molinos   para la preparación de arenas de moldeo.
Equipos de laboratorio para análisis de las arenas de moldeo.
Resina Autofraguantes para elaboración de moldes.
Mantenimiento preventivo, correctivo y calibración certificada a los equipos de soldadura eléctrica por Arco SMAW, GTAW,</t>
    </r>
  </si>
  <si>
    <r>
      <rPr>
        <sz val="9"/>
        <rFont val="Calibri"/>
        <family val="2"/>
        <scheme val="minor"/>
      </rPr>
      <t>GMAW, SAW, PAW, FOB.
Instalación de un sistema de extracción gases en las cabinas de soldadura.</t>
    </r>
  </si>
  <si>
    <r>
      <rPr>
        <sz val="9"/>
        <rFont val="Calibri"/>
        <family val="2"/>
        <scheme val="minor"/>
      </rPr>
      <t>Ambiente de Metrología: Gestionar el laboratorio de metrología</t>
    </r>
  </si>
  <si>
    <r>
      <rPr>
        <sz val="9"/>
        <rFont val="Calibri"/>
        <family val="2"/>
        <scheme val="minor"/>
      </rPr>
      <t>Fortalecer planta de profesores: Capacitación y/o certificación</t>
    </r>
  </si>
  <si>
    <r>
      <rPr>
        <b/>
        <sz val="9"/>
        <rFont val="Calibri"/>
        <family val="2"/>
        <scheme val="minor"/>
      </rPr>
      <t xml:space="preserve">PE-12-
</t>
    </r>
    <r>
      <rPr>
        <sz val="9"/>
        <rFont val="Calibri"/>
        <family val="2"/>
        <scheme val="minor"/>
      </rPr>
      <t>Internacionalización para ampliar fronteras de conocimiento</t>
    </r>
  </si>
  <si>
    <r>
      <rPr>
        <sz val="9"/>
        <rFont val="Calibri"/>
        <family val="2"/>
        <scheme val="minor"/>
      </rPr>
      <t>Internacionalización de procesos y servicios: Implementar software para la Organización de una Feria virtual</t>
    </r>
  </si>
  <si>
    <r>
      <rPr>
        <sz val="9"/>
        <rFont val="Calibri"/>
        <family val="2"/>
        <scheme val="minor"/>
      </rPr>
      <t>Movilidad interna y externa: Participación congresos ACOFI, REDIMEC, Actividades profesores invitados</t>
    </r>
  </si>
  <si>
    <r>
      <rPr>
        <sz val="9"/>
        <rFont val="Calibri"/>
        <family val="2"/>
        <scheme val="minor"/>
      </rPr>
      <t>Libros y apoyo académico: Libros, Renovación licencias, adquisición equipos y herramientas, mejora infraestructura laboratorios</t>
    </r>
  </si>
  <si>
    <r>
      <rPr>
        <sz val="9"/>
        <rFont val="Calibri"/>
        <family val="2"/>
        <scheme val="minor"/>
      </rPr>
      <t>Información y comunicación: Talento humano, premiaciones en feria virtual, equipos oficina, publicidad programa y sus actividades</t>
    </r>
  </si>
  <si>
    <r>
      <rPr>
        <sz val="9"/>
        <rFont val="Calibri"/>
        <family val="2"/>
        <scheme val="minor"/>
      </rPr>
      <t>Apoyo para la propuesta del programa Ingeniería Agrícola: Fase 2 de Estudios de viabilidad y formulación de documentos maestros para el programa Ingeniería Agrícola</t>
    </r>
  </si>
  <si>
    <r>
      <rPr>
        <sz val="9"/>
        <rFont val="Calibri"/>
        <family val="2"/>
        <scheme val="minor"/>
      </rPr>
      <t>Prestación de servicios Profesionales para el apoyo de la gestión en la Decanatura de Sistemas</t>
    </r>
  </si>
  <si>
    <r>
      <rPr>
        <b/>
        <sz val="9"/>
        <rFont val="Calibri"/>
        <family val="2"/>
        <scheme val="minor"/>
      </rPr>
      <t xml:space="preserve">PE-6-  </t>
    </r>
    <r>
      <rPr>
        <sz val="9"/>
        <rFont val="Calibri"/>
        <family val="2"/>
        <scheme val="minor"/>
      </rPr>
      <t>Egresados como embajadores institucionales</t>
    </r>
  </si>
  <si>
    <r>
      <rPr>
        <sz val="9"/>
        <rFont val="Calibri"/>
        <family val="2"/>
        <scheme val="minor"/>
      </rPr>
      <t>Gestión convenios, continuidad académica - egresados</t>
    </r>
  </si>
  <si>
    <r>
      <rPr>
        <sz val="9"/>
        <rFont val="Calibri"/>
        <family val="2"/>
        <scheme val="minor"/>
      </rPr>
      <t>Divulgación y socialización de los programas de educación superior</t>
    </r>
  </si>
  <si>
    <r>
      <rPr>
        <sz val="9"/>
        <rFont val="Calibri"/>
        <family val="2"/>
        <scheme val="minor"/>
      </rPr>
      <t>Equipos de realidad virtual (Tres kits oculus para desarrollo de realidad virtual) 2 KIT OCULUS RIFT S / GAFAS + MANDOS TOUCH
1 KIT Oculus Quest 2 256GB</t>
    </r>
  </si>
  <si>
    <r>
      <rPr>
        <sz val="9"/>
        <rFont val="Calibri"/>
        <family val="2"/>
        <scheme val="minor"/>
      </rPr>
      <t>Kit para realidad mixta HoloLens 2 Development Edition</t>
    </r>
  </si>
  <si>
    <r>
      <rPr>
        <sz val="9"/>
        <rFont val="Calibri"/>
        <family val="2"/>
        <scheme val="minor"/>
      </rPr>
      <t>Vehículo no tripulado Dji Mavic 2 Enterprise Dual Drone Dji Mavic 2 Enterprise con Cámara Dual Térmica</t>
    </r>
  </si>
  <si>
    <r>
      <rPr>
        <sz val="9"/>
        <rFont val="Calibri"/>
        <family val="2"/>
        <scheme val="minor"/>
      </rPr>
      <t>$ 6.000.000</t>
    </r>
  </si>
  <si>
    <r>
      <rPr>
        <sz val="9"/>
        <rFont val="Calibri"/>
        <family val="2"/>
        <scheme val="minor"/>
      </rPr>
      <t>Inscripción de equipos Maratón nacional de programación</t>
    </r>
  </si>
  <si>
    <r>
      <rPr>
        <b/>
        <sz val="9"/>
        <rFont val="Calibri"/>
        <family val="2"/>
        <scheme val="minor"/>
      </rPr>
      <t xml:space="preserve">PE-18- </t>
    </r>
    <r>
      <rPr>
        <sz val="9"/>
        <rFont val="Calibri"/>
        <family val="2"/>
        <scheme val="minor"/>
      </rPr>
      <t>Fortalecimiento permanente             en
Competencias en investigación, ciencia, tecnología  e innovación en  la ETITC</t>
    </r>
  </si>
  <si>
    <r>
      <rPr>
        <sz val="9"/>
        <rFont val="Calibri"/>
        <family val="2"/>
        <scheme val="minor"/>
      </rPr>
      <t>Capacitación y formación docente en tecnologías emergentes</t>
    </r>
  </si>
  <si>
    <r>
      <rPr>
        <sz val="9"/>
        <rFont val="Calibri"/>
        <family val="2"/>
        <scheme val="minor"/>
      </rPr>
      <t>Seminario ingeniería de sistemas - conferencistas expertos</t>
    </r>
  </si>
  <si>
    <r>
      <rPr>
        <sz val="9"/>
        <rFont val="Calibri"/>
        <family val="2"/>
        <scheme val="minor"/>
      </rPr>
      <t>$ 3.000.000</t>
    </r>
  </si>
  <si>
    <r>
      <rPr>
        <sz val="9"/>
        <rFont val="Calibri"/>
        <family val="2"/>
        <scheme val="minor"/>
      </rPr>
      <t>PACS - proyectos articuladores - estímulos a estudiantes</t>
    </r>
  </si>
  <si>
    <r>
      <rPr>
        <sz val="9"/>
        <rFont val="Calibri"/>
        <family val="2"/>
        <scheme val="minor"/>
      </rPr>
      <t>Ambiente especializado de aprendizaje y ensayos de Lubricación: Compra de elementos laboratorio, Formación docentes, Adecuación espacios</t>
    </r>
  </si>
  <si>
    <r>
      <rPr>
        <sz val="9"/>
        <rFont val="Calibri"/>
        <family val="2"/>
        <scheme val="minor"/>
      </rPr>
      <t>Prestación de servicios Profesionales para Auxiliar Administrativa en Registro y Control Académico</t>
    </r>
  </si>
  <si>
    <r>
      <rPr>
        <b/>
        <sz val="9"/>
        <rFont val="Calibri"/>
        <family val="2"/>
        <scheme val="minor"/>
      </rPr>
      <t xml:space="preserve">PE-26- </t>
    </r>
    <r>
      <rPr>
        <sz val="9"/>
        <rFont val="Calibri"/>
        <family val="2"/>
        <scheme val="minor"/>
      </rPr>
      <t>Actualización de la infraestructura física, cumpliendo normativas aplicables y generando espacios adecuados para el desarrollo de actividades académicas y de bienestar en un el marco de la sostenibilidad</t>
    </r>
  </si>
  <si>
    <r>
      <rPr>
        <sz val="9"/>
        <rFont val="Calibri"/>
        <family val="2"/>
        <scheme val="minor"/>
      </rPr>
      <t>Prestación de servicios como apoyo a la gestión en el área de bienestar universitario de la Escuela Tecnológica Instituto Técnico Central.</t>
    </r>
  </si>
  <si>
    <r>
      <rPr>
        <sz val="9"/>
        <rFont val="Calibri"/>
        <family val="2"/>
        <scheme val="minor"/>
      </rPr>
      <t>$ 1.800.000</t>
    </r>
  </si>
  <si>
    <r>
      <rPr>
        <sz val="9"/>
        <rFont val="Calibri"/>
        <family val="2"/>
        <scheme val="minor"/>
      </rPr>
      <t>audiovisuales y plásticas en la Escuela Tecnológica Instituto Técnico Central.</t>
    </r>
  </si>
  <si>
    <r>
      <rPr>
        <b/>
        <sz val="9"/>
        <rFont val="Calibri"/>
        <family val="2"/>
        <scheme val="minor"/>
      </rPr>
      <t xml:space="preserve">PE-5- </t>
    </r>
    <r>
      <rPr>
        <sz val="9"/>
        <rFont val="Calibri"/>
        <family val="2"/>
        <scheme val="minor"/>
      </rPr>
      <t>MIPG - y los
sistemas de gestión para una gobernanza transparente</t>
    </r>
  </si>
  <si>
    <r>
      <rPr>
        <sz val="9"/>
        <rFont val="Calibri"/>
        <family val="2"/>
        <scheme val="minor"/>
      </rPr>
      <t>Prestación de servicios a persona natural como analista de datos en la gestión de apoyos socio económicos y otros datos de la coordinación de bienestar universitario de la Escuela Tecnológica Instituto Técnico Central y sus sedes</t>
    </r>
  </si>
  <si>
    <r>
      <rPr>
        <sz val="9"/>
        <rFont val="Calibri"/>
        <family val="2"/>
        <scheme val="minor"/>
      </rPr>
      <t>$ 1.785.000</t>
    </r>
  </si>
  <si>
    <r>
      <rPr>
        <sz val="9"/>
        <rFont val="Calibri"/>
        <family val="2"/>
        <scheme val="minor"/>
      </rPr>
      <t>Prestación de servicios a persona natural como auxiliar de investigación para apoyar el área de trabajo social de bienestar universitario de la Escuela Tecnológica Instituto Técnico Central y sus sedes durante el año 2021.</t>
    </r>
  </si>
  <si>
    <r>
      <rPr>
        <sz val="9"/>
        <rFont val="Calibri"/>
        <family val="2"/>
        <scheme val="minor"/>
      </rPr>
      <t>$ 20.000.000</t>
    </r>
  </si>
  <si>
    <r>
      <rPr>
        <b/>
        <sz val="9"/>
        <rFont val="Calibri"/>
        <family val="2"/>
        <scheme val="minor"/>
      </rPr>
      <t xml:space="preserve">PE-16- </t>
    </r>
    <r>
      <rPr>
        <sz val="9"/>
        <rFont val="Calibri"/>
        <family val="2"/>
        <scheme val="minor"/>
      </rPr>
      <t>Desarrollo integral y transformación social de la comunidad: bienestar comprometido con la permanencia</t>
    </r>
  </si>
  <si>
    <r>
      <rPr>
        <sz val="9"/>
        <rFont val="Calibri"/>
        <family val="2"/>
        <scheme val="minor"/>
      </rPr>
      <t>Prestación de servicios profesionales para apoyar la gestión del área de bienestar universitario de la Escuela Tecnológica Instituto Técnico Central en la atención psicológica como apoyo a los estudiantes de educación superior en las sedes central, Tintal y Carvajal.</t>
    </r>
  </si>
  <si>
    <r>
      <rPr>
        <sz val="9"/>
        <rFont val="Calibri"/>
        <family val="2"/>
        <scheme val="minor"/>
      </rPr>
      <t>$ 2.832.500</t>
    </r>
  </si>
  <si>
    <r>
      <rPr>
        <sz val="9"/>
        <rFont val="Calibri"/>
        <family val="2"/>
        <scheme val="minor"/>
      </rPr>
      <t>Prestación de servicios como apoyo a la gestión en el área de bienestar universitario para desarrollar las actividades de enfermería y del proyecto de salud para los programas de educación superior de la Escuela Tecnológica Instituto Técnico Central y sus extensiones.</t>
    </r>
  </si>
  <si>
    <r>
      <rPr>
        <sz val="9"/>
        <rFont val="Calibri"/>
        <family val="2"/>
        <scheme val="minor"/>
      </rPr>
      <t>TRABAJO SOCIAL: Subsidio de conectividad como apoyo a la permanencia estudiantil</t>
    </r>
  </si>
  <si>
    <r>
      <rPr>
        <sz val="9"/>
        <rFont val="Calibri"/>
        <family val="2"/>
        <scheme val="minor"/>
      </rPr>
      <t>$ 125.000</t>
    </r>
  </si>
  <si>
    <r>
      <rPr>
        <sz val="9"/>
        <rFont val="Calibri"/>
        <family val="2"/>
        <scheme val="minor"/>
      </rPr>
      <t>DEPORTES: Elementos de bioseguridad para estudiantes de las selecciones tapabocas</t>
    </r>
  </si>
  <si>
    <r>
      <rPr>
        <sz val="9"/>
        <rFont val="Calibri"/>
        <family val="2"/>
        <scheme val="minor"/>
      </rPr>
      <t>$ 13.000</t>
    </r>
  </si>
  <si>
    <r>
      <rPr>
        <sz val="9"/>
        <rFont val="Calibri"/>
        <family val="2"/>
        <scheme val="minor"/>
      </rPr>
      <t>DEPORTES: Elementos de bioseguridad galones de alcohol</t>
    </r>
  </si>
  <si>
    <r>
      <rPr>
        <sz val="9"/>
        <rFont val="Calibri"/>
        <family val="2"/>
        <scheme val="minor"/>
      </rPr>
      <t>$ 50.000</t>
    </r>
  </si>
  <si>
    <r>
      <rPr>
        <sz val="9"/>
        <rFont val="Calibri"/>
        <family val="2"/>
        <scheme val="minor"/>
      </rPr>
      <t>DEPORTES: Carpa plástica para patio de Bienestar Universitario</t>
    </r>
  </si>
  <si>
    <r>
      <rPr>
        <sz val="9"/>
        <rFont val="Calibri"/>
        <family val="2"/>
        <scheme val="minor"/>
      </rPr>
      <t>$ 12.500.000</t>
    </r>
  </si>
  <si>
    <r>
      <rPr>
        <sz val="9"/>
        <rFont val="Calibri"/>
        <family val="2"/>
        <scheme val="minor"/>
      </rPr>
      <t>PASTORAL: Mantenimiento preventivo de los equipos del programa de subsidio de alimentación</t>
    </r>
  </si>
  <si>
    <r>
      <rPr>
        <sz val="9"/>
        <rFont val="Calibri"/>
        <family val="2"/>
        <scheme val="minor"/>
      </rPr>
      <t>SALUD: Campaña de promoción de la salud y prevención de la enfermedad</t>
    </r>
  </si>
  <si>
    <r>
      <rPr>
        <sz val="9"/>
        <rFont val="Calibri"/>
        <family val="2"/>
        <scheme val="minor"/>
      </rPr>
      <t>ARTES: Salidas culturales (transporte y entradas)</t>
    </r>
  </si>
  <si>
    <r>
      <rPr>
        <sz val="9"/>
        <rFont val="Calibri"/>
        <family val="2"/>
        <scheme val="minor"/>
      </rPr>
      <t>ARTES: Mantenimiento de los instrumentos banda de marcha</t>
    </r>
  </si>
  <si>
    <r>
      <rPr>
        <sz val="9"/>
        <rFont val="Calibri"/>
        <family val="2"/>
        <scheme val="minor"/>
      </rPr>
      <t>ARTES: Mantenimiento de los instrumentos musicales</t>
    </r>
  </si>
  <si>
    <r>
      <rPr>
        <sz val="9"/>
        <rFont val="Calibri"/>
        <family val="2"/>
        <scheme val="minor"/>
      </rPr>
      <t>$ 15.000.000</t>
    </r>
  </si>
  <si>
    <r>
      <rPr>
        <sz val="9"/>
        <rFont val="Calibri"/>
        <family val="2"/>
        <scheme val="minor"/>
      </rPr>
      <t>ARTES: Cámara fotográfica profesional (trípode, disco de luz)</t>
    </r>
  </si>
  <si>
    <r>
      <rPr>
        <sz val="9"/>
        <rFont val="Calibri"/>
        <family val="2"/>
        <scheme val="minor"/>
      </rPr>
      <t>$ 7.000.000</t>
    </r>
  </si>
  <si>
    <r>
      <rPr>
        <sz val="9"/>
        <rFont val="Calibri"/>
        <family val="2"/>
        <scheme val="minor"/>
      </rPr>
      <t>ARTES: Computador portátil para programar y diseño de materiales audiovisuales</t>
    </r>
  </si>
  <si>
    <r>
      <rPr>
        <sz val="9"/>
        <rFont val="Calibri"/>
        <family val="2"/>
        <scheme val="minor"/>
      </rPr>
      <t>APOYO A LA GESTIÓN: Prestación de servicios Profesionales para el apoyo de la gestión en Biblioteca y Medios Educativos</t>
    </r>
  </si>
  <si>
    <r>
      <rPr>
        <sz val="9"/>
        <rFont val="Calibri"/>
        <family val="2"/>
        <scheme val="minor"/>
      </rPr>
      <t>APOYO A LA GESTIÓN: Prestación de servicios Profesionales para Auxiliar Administrativa en Biblioteca y Medios Educativos</t>
    </r>
  </si>
  <si>
    <r>
      <rPr>
        <b/>
        <sz val="9"/>
        <rFont val="Calibri"/>
        <family val="2"/>
        <scheme val="minor"/>
      </rPr>
      <t xml:space="preserve">PE-10-
</t>
    </r>
    <r>
      <rPr>
        <sz val="9"/>
        <rFont val="Calibri"/>
        <family val="2"/>
        <scheme val="minor"/>
      </rPr>
      <t>Transformación digital de la ETITC</t>
    </r>
  </si>
  <si>
    <r>
      <rPr>
        <sz val="9"/>
        <rFont val="Calibri"/>
        <family val="2"/>
        <scheme val="minor"/>
      </rPr>
      <t>REPOSITORIO INSTITUCIONAL: Digitalización proyectos de grado.</t>
    </r>
  </si>
  <si>
    <r>
      <rPr>
        <b/>
        <sz val="9"/>
        <rFont val="Calibri"/>
        <family val="2"/>
        <scheme val="minor"/>
      </rPr>
      <t xml:space="preserve">PE-4- </t>
    </r>
    <r>
      <rPr>
        <sz val="9"/>
        <rFont val="Calibri"/>
        <family val="2"/>
        <scheme val="minor"/>
      </rPr>
      <t>Modelo de gestión académica curricular soportada en resultados de aprendizaje y competencias</t>
    </r>
  </si>
  <si>
    <r>
      <rPr>
        <sz val="9"/>
        <rFont val="Calibri"/>
        <family val="2"/>
        <scheme val="minor"/>
      </rPr>
      <t>ANÁLISIS DE INFORMACIÓN: Clasificación, catalogación e indexación y procesos técnicos a nuevo material bibliográfico y proyectos de grado.</t>
    </r>
  </si>
  <si>
    <r>
      <rPr>
        <sz val="9"/>
        <rFont val="Calibri"/>
        <family val="2"/>
        <scheme val="minor"/>
      </rPr>
      <t>DESARROLLO Y GESTIÓN DE
COLECCIONES: Actualización de material bibliográfico impreso</t>
    </r>
  </si>
  <si>
    <r>
      <rPr>
        <sz val="9"/>
        <rFont val="Calibri"/>
        <family val="2"/>
        <scheme val="minor"/>
      </rPr>
      <t>FORTALECIMIENTO A LA COMUNIDAD
ACADÉMICA: Renovación a Bases de datos: Virtual Pro, Metabiblioteca ,McGraw Hill, ACM (Association of Computing Machinery) ,Pearson, Z-Proxi y  suscripción a diario el Tiempo , el Espectador, revista semana ,Dinero etc.</t>
    </r>
  </si>
  <si>
    <r>
      <rPr>
        <sz val="9"/>
        <rFont val="Calibri"/>
        <family val="2"/>
        <scheme val="minor"/>
      </rPr>
      <t>ACTUALIZACIÓN Y MODERNIZACIÓN DE
EQUIPOS TECNOLÓGICOS: Adquisición de computadores todo en uno para atención a usuarios, consulta e investigación.</t>
    </r>
  </si>
  <si>
    <r>
      <rPr>
        <sz val="9"/>
        <rFont val="Calibri"/>
        <family val="2"/>
        <scheme val="minor"/>
      </rPr>
      <t>SISTEMAS DE SEGURIDAD: Antenas de
seguridad para protección contra hurto.</t>
    </r>
  </si>
  <si>
    <r>
      <rPr>
        <sz val="9"/>
        <rFont val="Calibri"/>
        <family val="2"/>
        <scheme val="minor"/>
      </rPr>
      <t>MODERNIZACIÓN MOBILIARIO: Adquisición de estantería que cumpla con la norma, para el depósito y conservación del material  bibliográfico según el tipo de colección.
Renovación mobiliario atención publico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</si>
  <si>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sistemas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</si>
  <si>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metalistería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</si>
  <si>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domótica e inmótica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</si>
  <si>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tratamientos térmicos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</si>
  <si>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CIM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</si>
  <si>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química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</si>
  <si>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 en el taller de diseño del área de talleres y laboratorios de la Escuela Tecnológica Instituto Técnico Central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</si>
  <si>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mecánica del área de talleres y laboratorios de la Escuela Tecnológica Instituto Técnico Central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</si>
  <si>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motores del área de talleres y laboratorios de la Escuela Tecnológica Instituto Técnico Central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</si>
  <si>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automatización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</si>
  <si>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fablab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</si>
  <si>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calidad de la energía del área de talleres y laboratorios de la Escuela Tecnológica Instituto Técnico Central.</t>
    </r>
  </si>
  <si>
    <r>
      <rPr>
        <sz val="9"/>
        <rFont val="Calibri"/>
        <family val="2"/>
        <scheme val="minor"/>
      </rPr>
      <t>Prestación de servicios como apoyo a la gestión para desarrollar actividades como laboratoristas en el taller de electricidad del área de talleres y laboratorios de la Escuela Tecnológica Instituto Técnico Central.</t>
    </r>
  </si>
  <si>
    <r>
      <rPr>
        <sz val="9"/>
        <rFont val="Calibri"/>
        <family val="2"/>
        <scheme val="minor"/>
      </rPr>
      <t>Extracción de humos emitidos por los equipos de soldadura en metalistería</t>
    </r>
  </si>
  <si>
    <r>
      <rPr>
        <sz val="9"/>
        <rFont val="Calibri"/>
        <family val="2"/>
        <scheme val="minor"/>
      </rPr>
      <t>Compra de insumos de consumo para: electrónica, electricidad, neumática, electroneumática, fundición, motores, aire acondicionado, refrigeración, metalistería, modelería, fab lab, mecánica industrial, metrología, tratamientos térmicos, calidad de energía, domótica, sistemas, aula virtual, química, física y biología.</t>
    </r>
  </si>
  <si>
    <r>
      <rPr>
        <sz val="9"/>
        <rFont val="Calibri"/>
        <family val="2"/>
        <scheme val="minor"/>
      </rPr>
      <t>$600.000.00 0</t>
    </r>
  </si>
  <si>
    <r>
      <rPr>
        <sz val="9"/>
        <rFont val="Calibri"/>
        <family val="2"/>
        <scheme val="minor"/>
      </rPr>
      <t>Compra de insumos para metalistería y fab lab: (gases) oxigeno, gas co2, gas argón, gas nitrógeno, gas acetileno</t>
    </r>
  </si>
  <si>
    <r>
      <rPr>
        <sz val="9"/>
        <rFont val="Calibri"/>
        <family val="2"/>
        <scheme val="minor"/>
      </rPr>
      <t>Consumibles máquinas objet 30 prime impresora prototipado</t>
    </r>
  </si>
  <si>
    <r>
      <rPr>
        <sz val="9"/>
        <rFont val="Calibri"/>
        <family val="2"/>
        <scheme val="minor"/>
      </rPr>
      <t>Sistema para extracción de gases para máquina laser</t>
    </r>
  </si>
  <si>
    <r>
      <rPr>
        <sz val="9"/>
        <rFont val="Calibri"/>
        <family val="2"/>
        <scheme val="minor"/>
      </rPr>
      <t>Mantenimiento correctivo y preventivo durante un año de impresoras 3d a todo costo</t>
    </r>
  </si>
  <si>
    <r>
      <rPr>
        <sz val="9"/>
        <color rgb="FF202020"/>
        <rFont val="Calibri"/>
        <family val="2"/>
        <scheme val="minor"/>
      </rPr>
      <t>cámara termográfica tis20+ / tis20+ max</t>
    </r>
  </si>
  <si>
    <r>
      <rPr>
        <sz val="9"/>
        <rFont val="Calibri"/>
        <family val="2"/>
        <scheme val="minor"/>
      </rPr>
      <t>Valla publicitaria de Universidades Públicas en Kennedy - Tintal</t>
    </r>
  </si>
  <si>
    <r>
      <rPr>
        <sz val="9"/>
        <rFont val="Calibri"/>
        <family val="2"/>
        <scheme val="minor"/>
      </rPr>
      <t>Valla publicitaria de ETITC en Kennedy - Carvajal</t>
    </r>
  </si>
  <si>
    <r>
      <rPr>
        <sz val="9"/>
        <rFont val="Calibri"/>
        <family val="2"/>
        <scheme val="minor"/>
      </rPr>
      <t>Papeleras para disposición de residuos especiales</t>
    </r>
  </si>
  <si>
    <t>VICERRECTORÍA ACADÉMICA</t>
  </si>
  <si>
    <t>Despacho Vicerrector</t>
  </si>
  <si>
    <t>Prestación de servicios Decanaturas</t>
  </si>
  <si>
    <r>
      <rPr>
        <b/>
        <sz val="9"/>
        <rFont val="Calibri"/>
        <family val="2"/>
        <scheme val="minor"/>
      </rPr>
      <t xml:space="preserve">PE-4- </t>
    </r>
    <r>
      <rPr>
        <sz val="9"/>
        <rFont val="Calibri"/>
        <family val="2"/>
        <scheme val="minor"/>
      </rPr>
      <t>Modelo de gestión académica curricular soportada en resultados de
aprendizaje y competencias</t>
    </r>
  </si>
  <si>
    <t>Fortalecimiento  del Proceso de Docencia</t>
  </si>
  <si>
    <t>Facultad de Electromecánica</t>
  </si>
  <si>
    <r>
      <t xml:space="preserve">PE-4- </t>
    </r>
    <r>
      <rPr>
        <sz val="9"/>
        <rFont val="Calibri"/>
        <family val="2"/>
        <scheme val="minor"/>
      </rPr>
      <t>Modelo de gestión académica curricular soportada en resultados de
aprendizaje y competencias</t>
    </r>
  </si>
  <si>
    <r>
      <rPr>
        <b/>
        <sz val="9"/>
        <rFont val="Calibri"/>
        <family val="2"/>
        <scheme val="minor"/>
      </rPr>
      <t xml:space="preserve">PE-26-    </t>
    </r>
    <r>
      <rPr>
        <sz val="9"/>
        <rFont val="Calibri"/>
        <family val="2"/>
        <scheme val="minor"/>
      </rPr>
      <t>Actualización de la infraestructura física, cumpliendo normativas aplicables y generando espacios adecuados para el desarrollo de actividades académicas y de bienestar en el marco de la sostenibilidad.</t>
    </r>
  </si>
  <si>
    <t>Mantenimiento de maquinaria del taller de mecánica industrial.</t>
  </si>
  <si>
    <r>
      <t xml:space="preserve">PE-10- </t>
    </r>
    <r>
      <rPr>
        <sz val="9"/>
        <rFont val="Calibri"/>
        <family val="2"/>
        <scheme val="minor"/>
      </rPr>
      <t>Transformación digital de la ETITC.</t>
    </r>
  </si>
  <si>
    <t>Digitalización de la información de recolección de datos de autoevaluación con fines de renovación de registro calificado.</t>
  </si>
  <si>
    <t>Adquisición bibliográfica y renovación de suscripciones</t>
  </si>
  <si>
    <r>
      <rPr>
        <b/>
        <sz val="9"/>
        <rFont val="Calibri"/>
        <family val="2"/>
        <scheme val="minor"/>
      </rPr>
      <t xml:space="preserve">PE-12- </t>
    </r>
    <r>
      <rPr>
        <sz val="9"/>
        <rFont val="Calibri"/>
        <family val="2"/>
        <scheme val="minor"/>
      </rPr>
      <t>Internacionalización para ampliar fronteras de conocimiento.</t>
    </r>
  </si>
  <si>
    <t>Asistencia a reunión anual de ACOFI y reuniones mensuales ACOFI</t>
  </si>
  <si>
    <t>Facultad de Mecatrónica</t>
  </si>
  <si>
    <t>Facultad de Procesos Industriales</t>
  </si>
  <si>
    <t>Facultad de Mecánica</t>
  </si>
  <si>
    <t>Facultad de Sistemas</t>
  </si>
  <si>
    <t>Facultad de Especializaciones</t>
  </si>
  <si>
    <t>Registro y Control Académico</t>
  </si>
  <si>
    <t>Bienestar Universitario</t>
  </si>
  <si>
    <t>Biblioteca y Medios Educativos</t>
  </si>
  <si>
    <t>Talleres y Laboratorios</t>
  </si>
  <si>
    <t>Instalaciones Kennedy</t>
  </si>
  <si>
    <t>Prestación de servicios  para el apoyo en el Area de Almacen.</t>
  </si>
  <si>
    <t>Almacen</t>
  </si>
  <si>
    <r>
      <rPr>
        <b/>
        <sz val="10"/>
        <color rgb="FF000000"/>
        <rFont val="Calibri"/>
        <family val="2"/>
        <scheme val="minor"/>
      </rPr>
      <t>PE-10-</t>
    </r>
    <r>
      <rPr>
        <sz val="10"/>
        <color rgb="FF000000"/>
        <rFont val="Calibri"/>
        <family val="2"/>
        <scheme val="minor"/>
      </rPr>
      <t xml:space="preserve"> Transformación digital de la ETITC</t>
    </r>
  </si>
  <si>
    <t>Fabricante o proveedor para el suministro de mobiliario. Contratacion Ley80/93</t>
  </si>
  <si>
    <r>
      <rPr>
        <b/>
        <sz val="10"/>
        <color theme="1"/>
        <rFont val="Calibri"/>
        <family val="2"/>
        <scheme val="minor"/>
      </rPr>
      <t>PE-13-</t>
    </r>
    <r>
      <rPr>
        <sz val="10"/>
        <color theme="1"/>
        <rFont val="Calibri"/>
        <family val="2"/>
        <scheme val="minor"/>
      </rPr>
      <t xml:space="preserve"> Gestión integral de inmuebles</t>
    </r>
  </si>
  <si>
    <r>
      <rPr>
        <b/>
        <sz val="10"/>
        <color theme="1"/>
        <rFont val="Calibri"/>
        <family val="2"/>
        <scheme val="minor"/>
      </rPr>
      <t xml:space="preserve">PE-26- </t>
    </r>
    <r>
      <rPr>
        <sz val="10"/>
        <color theme="1"/>
        <rFont val="Calibri"/>
        <family val="2"/>
        <scheme val="minor"/>
      </rPr>
      <t>Actualización de la infraestructura física, cumpliendo normativas aplicables y generando espacios adecuados para el desarrollo de actividades académicas y de bienestar en el marco de la sostenibilidad.</t>
    </r>
  </si>
  <si>
    <r>
      <rPr>
        <b/>
        <sz val="10"/>
        <rFont val="Calibri"/>
        <family val="2"/>
        <scheme val="minor"/>
      </rPr>
      <t>PE-13-</t>
    </r>
    <r>
      <rPr>
        <sz val="10"/>
        <rFont val="Calibri"/>
        <family val="2"/>
        <scheme val="minor"/>
      </rPr>
      <t xml:space="preserve"> Gestión integral de inmuebles</t>
    </r>
  </si>
  <si>
    <t>Prestar los servicios de apoyo a la gestión con autonomía técnica y administrativa para apoyar la implementación de la política de gestión de información estadística en la ETITC.</t>
  </si>
  <si>
    <r>
      <rPr>
        <b/>
        <sz val="9"/>
        <rFont val="Calibri"/>
        <family val="2"/>
        <scheme val="minor"/>
      </rPr>
      <t>Otras actividades del proceso de docencia</t>
    </r>
  </si>
  <si>
    <r>
      <rPr>
        <b/>
        <sz val="9"/>
        <rFont val="Calibri"/>
        <family val="2"/>
        <scheme val="minor"/>
      </rPr>
      <t>Prestación         de
servicios               - Decanaturas</t>
    </r>
  </si>
  <si>
    <r>
      <rPr>
        <b/>
        <sz val="9"/>
        <rFont val="Calibri"/>
        <family val="2"/>
        <scheme val="minor"/>
      </rPr>
      <t>Prestación servicios Decanaturas</t>
    </r>
  </si>
  <si>
    <r>
      <rPr>
        <b/>
        <sz val="9"/>
        <rFont val="Calibri"/>
        <family val="2"/>
        <scheme val="minor"/>
      </rPr>
      <t>de
-</t>
    </r>
  </si>
  <si>
    <r>
      <rPr>
        <b/>
        <sz val="9"/>
        <rFont val="Calibri"/>
        <family val="2"/>
        <scheme val="minor"/>
      </rPr>
      <t>Prestación         de
servicios   - Registro y Control Académico</t>
    </r>
  </si>
  <si>
    <r>
      <rPr>
        <b/>
        <sz val="9"/>
        <rFont val="Calibri"/>
        <family val="2"/>
        <scheme val="minor"/>
      </rPr>
      <t>Prestación de servicios - Biblioteca y Medios Educativos</t>
    </r>
  </si>
  <si>
    <r>
      <rPr>
        <b/>
        <sz val="9"/>
        <rFont val="Calibri"/>
        <family val="2"/>
        <scheme val="minor"/>
      </rPr>
      <t>Prestación de servicios – Instalaciones Kennedy</t>
    </r>
  </si>
  <si>
    <r>
      <rPr>
        <b/>
        <sz val="9"/>
        <rFont val="Calibri"/>
        <family val="2"/>
        <scheme val="minor"/>
      </rPr>
      <t>Servicios Públicos Carvajal</t>
    </r>
  </si>
  <si>
    <r>
      <rPr>
        <b/>
        <sz val="9"/>
        <rFont val="Calibri"/>
        <family val="2"/>
        <scheme val="minor"/>
      </rPr>
      <t>Servicios Públicos Tintal</t>
    </r>
  </si>
  <si>
    <t>Diseño y construcción de los nuevos planes de estudios de la facultad a nivel de posgrado.
Especialización profesional en Energías Renovables. En conjunto con la Facultad de Electromecánica.</t>
  </si>
  <si>
    <t>Papeleras para disposición de residuos especiales</t>
  </si>
  <si>
    <r>
      <rPr>
        <b/>
        <sz val="9"/>
        <rFont val="Calibri"/>
        <family val="2"/>
        <scheme val="minor"/>
      </rPr>
      <t xml:space="preserve">PE- 11- </t>
    </r>
    <r>
      <rPr>
        <sz val="9"/>
        <rFont val="Calibri"/>
        <family val="2"/>
        <scheme val="minor"/>
      </rPr>
      <t>Implementación de estrategias de comunicación externas e internas: LA ETITC COMUNICA</t>
    </r>
  </si>
  <si>
    <t>EQUIPO: Souvenirs (Gorras, termos, mugs, agendas, botilitos, camisetas)</t>
  </si>
  <si>
    <r>
      <t xml:space="preserve">PE-26- </t>
    </r>
    <r>
      <rPr>
        <sz val="9"/>
        <rFont val="Calibri"/>
        <family val="2"/>
        <scheme val="minor"/>
      </rPr>
      <t>Actualización de la infraestructura física, cumpliendo normativas aplicables y generando espacios adecuados para el desarrollo de actividades académicas y de bienestar en un el marco de la sostenibilidad</t>
    </r>
  </si>
  <si>
    <r>
      <t xml:space="preserve">PE-16- </t>
    </r>
    <r>
      <rPr>
        <sz val="9"/>
        <rFont val="Calibri"/>
        <family val="2"/>
        <scheme val="minor"/>
      </rPr>
      <t>Desarrollo integral y transformación social de la comunidad: bienestar comprometido con la permanencia</t>
    </r>
  </si>
  <si>
    <r>
      <rPr>
        <b/>
        <sz val="9"/>
        <rFont val="Calibri"/>
        <family val="2"/>
        <scheme val="minor"/>
      </rPr>
      <t xml:space="preserve">PE-10- </t>
    </r>
    <r>
      <rPr>
        <sz val="9"/>
        <rFont val="Calibri"/>
        <family val="2"/>
        <scheme val="minor"/>
      </rPr>
      <t>Transformación digital de la ETITC</t>
    </r>
  </si>
  <si>
    <t>Prestación         de
servicios</t>
  </si>
  <si>
    <r>
      <rPr>
        <b/>
        <sz val="9"/>
        <rFont val="Calibri"/>
        <family val="2"/>
        <scheme val="minor"/>
      </rPr>
      <t xml:space="preserve">PE-12- </t>
    </r>
    <r>
      <rPr>
        <sz val="9"/>
        <rFont val="Calibri"/>
        <family val="2"/>
        <scheme val="minor"/>
      </rPr>
      <t>Internacionalización para ampliar fronteras de conocimiento</t>
    </r>
  </si>
  <si>
    <r>
      <rPr>
        <b/>
        <sz val="9"/>
        <rFont val="Calibri"/>
        <family val="2"/>
        <scheme val="minor"/>
      </rPr>
      <t xml:space="preserve">PE-11- </t>
    </r>
    <r>
      <rPr>
        <sz val="9"/>
        <rFont val="Calibri"/>
        <family val="2"/>
        <scheme val="minor"/>
      </rPr>
      <t>Implementación       de
estrategias de comunicación externas e internas: LA ETITC COMUNICA</t>
    </r>
  </si>
  <si>
    <r>
      <rPr>
        <b/>
        <sz val="9"/>
        <rFont val="Calibri"/>
        <family val="2"/>
        <scheme val="minor"/>
      </rPr>
      <t xml:space="preserve">PE-4- </t>
    </r>
    <r>
      <rPr>
        <sz val="9"/>
        <rFont val="Calibri"/>
        <family val="2"/>
        <scheme val="minor"/>
      </rPr>
      <t>Modelo de gestión académica curricular soportada en resultados                de aprendizaje y competencias</t>
    </r>
  </si>
  <si>
    <r>
      <rPr>
        <b/>
        <sz val="9"/>
        <rFont val="Calibri"/>
        <family val="2"/>
        <scheme val="minor"/>
      </rPr>
      <t xml:space="preserve">PE-26-    </t>
    </r>
    <r>
      <rPr>
        <sz val="9"/>
        <rFont val="Calibri"/>
        <family val="2"/>
        <scheme val="minor"/>
      </rPr>
      <t>Actualización de   la   infraestructura física,         cumpliendo normativas   aplicables y generando espacios adecuados    para    el desarrollo de actividades académicas y de bienestar   en   un   el marco de la sostenibilidad</t>
    </r>
  </si>
  <si>
    <r>
      <rPr>
        <b/>
        <sz val="9"/>
        <rFont val="Calibri"/>
        <family val="2"/>
        <scheme val="minor"/>
      </rPr>
      <t xml:space="preserve">PE-26-    </t>
    </r>
    <r>
      <rPr>
        <sz val="9"/>
        <rFont val="Calibri"/>
        <family val="2"/>
        <scheme val="minor"/>
      </rPr>
      <t>Actualización de   la   infraestructura física,         cumpliendo normativas   aplicables y generando espacios adecuados    para    el desarrollo de actividades académicas y  de bienestar   en   un   el marco de la sostenibilidad</t>
    </r>
  </si>
  <si>
    <r>
      <rPr>
        <b/>
        <sz val="9"/>
        <rFont val="Calibri"/>
        <family val="2"/>
        <scheme val="minor"/>
      </rPr>
      <t xml:space="preserve">PE-10- </t>
    </r>
    <r>
      <rPr>
        <sz val="9"/>
        <rFont val="Calibri"/>
        <family val="2"/>
        <scheme val="minor"/>
      </rPr>
      <t>Transformación  digital de la ETITC</t>
    </r>
  </si>
  <si>
    <r>
      <t xml:space="preserve">PE-11- </t>
    </r>
    <r>
      <rPr>
        <sz val="9"/>
        <rFont val="Calibri"/>
        <family val="2"/>
        <scheme val="minor"/>
      </rPr>
      <t>Implementación       de
estrategias de comunicación externas e internas: LA ETITC COMUNICA</t>
    </r>
  </si>
  <si>
    <r>
      <t xml:space="preserve">PE-26-    </t>
    </r>
    <r>
      <rPr>
        <sz val="9"/>
        <rFont val="Calibri"/>
        <family val="2"/>
        <scheme val="minor"/>
      </rPr>
      <t>Actualización de   la   infraestructura física,         cumpliendo normativas   aplicables y generando espacios adecuados    para    el desarrollo de actividades académicas  y de bienestar   en   un   el marco de la sostenibilidad</t>
    </r>
  </si>
  <si>
    <r>
      <rPr>
        <b/>
        <sz val="9"/>
        <rFont val="Calibri"/>
        <family val="2"/>
        <scheme val="minor"/>
      </rPr>
      <t>PE-12-</t>
    </r>
    <r>
      <rPr>
        <sz val="9"/>
        <rFont val="Calibri"/>
        <family val="2"/>
        <scheme val="minor"/>
      </rPr>
      <t xml:space="preserve"> Internacionalización para ampliar fronteras de conocimiento</t>
    </r>
  </si>
  <si>
    <r>
      <rPr>
        <b/>
        <sz val="9"/>
        <rFont val="Calibri"/>
        <family val="2"/>
        <scheme val="minor"/>
      </rPr>
      <t xml:space="preserve">PE-26- </t>
    </r>
    <r>
      <rPr>
        <sz val="9"/>
        <rFont val="Calibri"/>
        <family val="2"/>
        <scheme val="minor"/>
      </rPr>
      <t>Actualización de   la   infraestructura física,         cumpliendo normativas   aplicables y generando espacios adecuados    para    el desarrollo de actividades académicas  y de bienestar   en   un   el marco de la sostenibilidad</t>
    </r>
  </si>
  <si>
    <t>PE-2- Modelo integral de gestión academico-administrativa por Sistema de Créditos Académicos</t>
  </si>
  <si>
    <t>Prestación de serivcios</t>
  </si>
  <si>
    <t>Modelo para implementar centros de costos</t>
  </si>
  <si>
    <t>PE-5- MIPG - y los sistemas de gestión para una gobernanza transparente</t>
  </si>
  <si>
    <t>Estudio para la nueva estructura organizacional y la planta temporal</t>
  </si>
  <si>
    <t>Fortalecer la cultural organizacional como soporte del desarrollo y mejoramiento del clima laboral</t>
  </si>
  <si>
    <t>PE-9- Tecnologías de información y comunicaciones al servicio de la academia y la ciencia</t>
  </si>
  <si>
    <t>Adquisición de bienes</t>
  </si>
  <si>
    <t xml:space="preserve">Compra de hardware para dar continuidad al proyecto de aumento de la capacidad del Datacenter </t>
  </si>
  <si>
    <t xml:space="preserve">PE-13- Gestión integral de inmuebles
</t>
  </si>
  <si>
    <t xml:space="preserve">Formular plan de administración e intervención de instalaciones y formular modelo de administración de inmuebles </t>
  </si>
  <si>
    <t xml:space="preserve">Servicios profesionales para englobe de predios </t>
  </si>
  <si>
    <t xml:space="preserve">PE-24- Optimización en el consumo de energía eléctrica y uso de energías alternativas. 
</t>
  </si>
  <si>
    <t xml:space="preserve">Adquisición  e insalación de elementos e insumos </t>
  </si>
  <si>
    <t>PE-25- Diseño e Implementación de espacios de “Concepto verde” que mejoren la vida académica en las sedes de la ETITC.</t>
  </si>
  <si>
    <t>Adquisición  e insalación de paneles solares</t>
  </si>
  <si>
    <t>PE-26- Actualización de la infraestructura física, cumpliendo normativas aplicables y generando espacios adecuados para el desarrollo de actividades académicas y de bienestar en un el marco  de la sostenibilidad</t>
  </si>
  <si>
    <t xml:space="preserve">Contratación Fase 2 Reforzamiento Estructural </t>
  </si>
  <si>
    <t>Contratación de diseños y licenciamiento para edificación de las zonas de bienestar universtario</t>
  </si>
  <si>
    <t>Contratación de diseños para el sistema de ingresos a las sedes universitarias</t>
  </si>
  <si>
    <t xml:space="preserve">Determinación de usos y contratación de estudios y diseños para el arovechamiento de la Casa Calle 18 </t>
  </si>
  <si>
    <t xml:space="preserve">Determinación de ubicación, diseño de ascensor y licencimientos y permisos para instalación </t>
  </si>
  <si>
    <t>Gestión Documental</t>
  </si>
  <si>
    <t>Contratación por Prestación de servicios de un tecnólogo en Gestión Documental</t>
  </si>
  <si>
    <t>Contratación por Prestación de servicios de un técnico en Gestión Documental</t>
  </si>
  <si>
    <t xml:space="preserve">Suministro </t>
  </si>
  <si>
    <t>Fabricación e instalación de un sistema de archivo rodante con accionamiento mecánico compuesto por 6 carros mecánicos y 2 carros fijos.</t>
  </si>
  <si>
    <t xml:space="preserve">Deshumidificadores para archivos de Vicerrectoría Administrativa, Talento Huymano y archivo central. </t>
  </si>
  <si>
    <t>Elaboración, desarrollo e implementación del Sistema Gestión Documento Electrónico de Archivo</t>
  </si>
  <si>
    <r>
      <rPr>
        <b/>
        <sz val="10"/>
        <color rgb="FF000000"/>
        <rFont val="Calibri"/>
        <family val="2"/>
        <scheme val="minor"/>
      </rPr>
      <t xml:space="preserve">PE-11- </t>
    </r>
    <r>
      <rPr>
        <sz val="10"/>
        <color rgb="FF000000"/>
        <rFont val="Calibri"/>
        <family val="2"/>
        <scheme val="minor"/>
      </rPr>
      <t>Implementación de estrategias de comunicación externas e internas y fortalecimiento de la gestión documental: LA ETITC COMUNICA.</t>
    </r>
  </si>
  <si>
    <t>Contrato de Prestación de Servicios profesional especializado</t>
  </si>
  <si>
    <t>Contrato de prestación de servicios profesionales especializados</t>
  </si>
  <si>
    <t xml:space="preserve">Contrato de prestación de servicios profesionales </t>
  </si>
  <si>
    <t>Oficina de Contratación</t>
  </si>
  <si>
    <r>
      <rPr>
        <b/>
        <sz val="10"/>
        <color rgb="FF000000"/>
        <rFont val="Calibri"/>
        <family val="2"/>
        <scheme val="minor"/>
      </rPr>
      <t>PE-7-</t>
    </r>
    <r>
      <rPr>
        <sz val="10"/>
        <color rgb="FF000000"/>
        <rFont val="Calibri"/>
        <family val="2"/>
        <scheme val="minor"/>
      </rPr>
      <t xml:space="preserve"> Consolidación y aseguramiento del Talento Humano para el mejoramiento de las capacidades en las plantas administrativas y docentes</t>
    </r>
  </si>
  <si>
    <t>Prestación de servicios para la elaboración de estudio técnico plantas de personal</t>
  </si>
  <si>
    <t xml:space="preserve">Prestación de servicios  profesionales para elaboración de estudio técnico  plantas de personal </t>
  </si>
  <si>
    <t xml:space="preserve">Aquisición </t>
  </si>
  <si>
    <t xml:space="preserve">Adquisición de pruebas Psicotécnicas </t>
  </si>
  <si>
    <t>Contratación de los servicios de protección  y servicios sociales para el personal de  planta de la ETITC, dando cumplimiento  existente en relación con el  programa de bienestar laboral e incentivos.</t>
  </si>
  <si>
    <t xml:space="preserve">Contratación de los servicios para mejorar la calidad de vida del personal de la ETITC. </t>
  </si>
  <si>
    <t xml:space="preserve">Capacitación </t>
  </si>
  <si>
    <t xml:space="preserve">Prestación de servicios para la capacitación en gestion del conocimiento y la innovación </t>
  </si>
  <si>
    <t xml:space="preserve">capacitación </t>
  </si>
  <si>
    <t>Prestación de servicios para  la capacitación  para el fortalecimiento de las competencias  relacionadas con  gerencia de proyectos públicos, proeycos de coperación internal y nacional , construcción de indicadores</t>
  </si>
  <si>
    <t xml:space="preserve">Prestación de servicios para la capacitación   en apropiación y uso de tecnologia, gobierno digital, automatización procesos , comunicación ylenguaje tecnológico en gestion del concimiento y la innovación </t>
  </si>
  <si>
    <t xml:space="preserve">Prestación de servicios para la capacitación y formación para lideres </t>
  </si>
  <si>
    <t xml:space="preserve">Formación </t>
  </si>
  <si>
    <t xml:space="preserve">Apoyo -educativo para formacion en pregrado y postgrados </t>
  </si>
  <si>
    <t xml:space="preserve">Contratación de servicios de capaciación en cursos de alturas y rescatistas </t>
  </si>
  <si>
    <t>Realización de campañas de prevención de accidentes laborales (Pendones, folletos, impresiones)</t>
  </si>
  <si>
    <t xml:space="preserve">Adquisición </t>
  </si>
  <si>
    <t>Adquisición de elementos para programa de prevención de energías peligrosas (tarjetas de bloqueo y candados)</t>
  </si>
  <si>
    <t xml:space="preserve">Contratación adquisición de exámentes de ingreso y egreso , post incapacidad, exámenes periodicos y DX de condiciones de salud, riegos psicosocial, y acctividades de riesgo psicosocial de acuerdo a resultados </t>
  </si>
  <si>
    <t xml:space="preserve">Contratación de capacitación en seguridad vial para la movilidad, camapaña de sensibilizacion,capacitación teórico-práctica en pista conductores y prevención de accidentes y enfermedades laborales </t>
  </si>
  <si>
    <t xml:space="preserve">Contratación de servicios para concurso docente Educación superior y Administrativos  </t>
  </si>
  <si>
    <t>Contratación concurso ascenso personal de carrera administrativa  CNSC</t>
  </si>
  <si>
    <t xml:space="preserve">Contratación de puntos ecológicos para dar cumplimiento a la normatividad a partir del 1 de enro de 2021 </t>
  </si>
  <si>
    <t xml:space="preserve">Contratación para adquisición de  recipientes y elementos para cumplir con la normatividad en manejo de aceite industrial a partir de la caracterización de vertimientos </t>
  </si>
  <si>
    <t>Contratación para la caracterizaión  de vertimiento laboratorio fisia y química, dando cumplimiento a la resolución 631 de 2015.</t>
  </si>
  <si>
    <t xml:space="preserve">Contratación de servicio de lavado de tanques y control de plagas </t>
  </si>
  <si>
    <t xml:space="preserve">Contratacación de servicios para inventario forestal y emision de concepto de ingeniero forestal tala y poda </t>
  </si>
  <si>
    <t>Inscricpción trámites ambientales ante la SDA</t>
  </si>
  <si>
    <t>Proyectos ambientales para implementar tecnologias para recolección de aguas lluvias y recuperación de materiales reciclables</t>
  </si>
  <si>
    <t xml:space="preserve">Contratación servicio de laboratorio certificado para control de sustancias agotadoras de la capa de ozono, por el uso de aceite de electroerosionadora </t>
  </si>
  <si>
    <t>Adquisición, recarga e instalación extintores para cumplir con la norma</t>
  </si>
  <si>
    <t>Adquisición de boquitin (enfermeria, brigadistas, talleres y vehículos )</t>
  </si>
  <si>
    <t xml:space="preserve">Adqusición kits  plan de emergencias  y sistema de comunicación </t>
  </si>
  <si>
    <t>Adquisición equipos para aencion emergencias  por disposición de la ley 1831</t>
  </si>
  <si>
    <t xml:space="preserve">Adquisición e instalación de señalizaión y demarcación  de seguridad diferentes áreas de la planta fisica,y señalización linea de  acción  de infraetrucutra segura </t>
  </si>
  <si>
    <t xml:space="preserve">Adquisición de equipos y capacitación en uso para mediciones ambienales (ruido, gases, vores etc). </t>
  </si>
  <si>
    <t xml:space="preserve">Contratación mediciones ambientales </t>
  </si>
  <si>
    <t xml:space="preserve">Adquisición de elementos  e insumos para dar cumplimiento a los protocolos de bioseguridad durante el ii-2021 </t>
  </si>
  <si>
    <t xml:space="preserve">Contrato profesional para gestión ambiental </t>
  </si>
  <si>
    <t xml:space="preserve">Contratao profesional tecnologico en gestión ambiental </t>
  </si>
  <si>
    <t xml:space="preserve">Contrato profesional Seguridad y Salud en el Trabajo </t>
  </si>
  <si>
    <t xml:space="preserve">Contrato profesional para apoyo Talento Humano Bonos pensionales </t>
  </si>
  <si>
    <t xml:space="preserve">Contrato apoyo talento humano Nómina </t>
  </si>
  <si>
    <t xml:space="preserve">Adqusición </t>
  </si>
  <si>
    <t xml:space="preserve">Adquisición de computadores para las áreas de taleno humano </t>
  </si>
  <si>
    <r>
      <rPr>
        <b/>
        <sz val="10"/>
        <color rgb="FF000000"/>
        <rFont val="Calibri"/>
        <family val="2"/>
        <scheme val="minor"/>
      </rPr>
      <t>PE-5-</t>
    </r>
    <r>
      <rPr>
        <sz val="10"/>
        <color rgb="FF000000"/>
        <rFont val="Calibri"/>
        <family val="2"/>
        <scheme val="minor"/>
      </rPr>
      <t xml:space="preserve"> MIPG y los sistemas de gestión para una gobernanza transparente </t>
    </r>
  </si>
  <si>
    <r>
      <rPr>
        <b/>
        <sz val="9"/>
        <color rgb="FF000000"/>
        <rFont val="Calibri"/>
        <family val="2"/>
        <scheme val="minor"/>
      </rPr>
      <t>PE-7-</t>
    </r>
    <r>
      <rPr>
        <sz val="9"/>
        <color rgb="FF000000"/>
        <rFont val="Calibri"/>
        <family val="2"/>
        <scheme val="minor"/>
      </rPr>
      <t xml:space="preserve"> Consolidación y aseguramiento del talento Humano para el Mejoramiento de las capacidades en las plantas administrativa y docentes </t>
    </r>
  </si>
  <si>
    <r>
      <rPr>
        <b/>
        <sz val="9"/>
        <color rgb="FF000000"/>
        <rFont val="Calibri"/>
        <family val="2"/>
        <scheme val="minor"/>
      </rPr>
      <t xml:space="preserve">PE-22- </t>
    </r>
    <r>
      <rPr>
        <sz val="9"/>
        <color rgb="FF000000"/>
        <rFont val="Calibri"/>
        <family val="2"/>
        <scheme val="minor"/>
      </rPr>
      <t xml:space="preserve">Política institucional ambiental en la ETITC alineada al sistema de gestión ambiental </t>
    </r>
  </si>
  <si>
    <r>
      <rPr>
        <b/>
        <sz val="9"/>
        <color rgb="FF000000"/>
        <rFont val="Calibri"/>
        <family val="2"/>
        <scheme val="minor"/>
      </rPr>
      <t>PE-26-</t>
    </r>
    <r>
      <rPr>
        <sz val="9"/>
        <color rgb="FF000000"/>
        <rFont val="Calibri"/>
        <family val="2"/>
        <scheme val="minor"/>
      </rPr>
      <t xml:space="preserve"> Actualización de la infraetructura física cumplinedo normas aplicables y generando espacios adecuadospara el desarrollo de actividades académcias y de bienestar en el marco de la sostenibilidad </t>
    </r>
  </si>
  <si>
    <t>Talento Humano</t>
  </si>
  <si>
    <t>Vicerrectoría Administrativa y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</si>
</sst>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-* #,##0_-;\-* #,##0_-;_-* &quot;-&quot;??_-;_-@_-"/>
    <numFmt numFmtId="167" formatCode="&quot;$&quot;\ #,##0.00"/>
    <numFmt numFmtId="168" formatCode="_-&quot;$&quot;\ * #,##0_-;\-&quot;$&quot;\ * #,##0_-;_-&quot;$&quot;\ * &quot;-&quot;??_-;_-@_-"/>
    <numFmt numFmtId="169" formatCode="#,##0;#,##0"/>
    <numFmt numFmtId="170" formatCode="###0;###0"/>
    <numFmt numFmtId="171" formatCode="\$#,##0;\$#,##0"/>
    <numFmt numFmtId="172" formatCode="###0.0;###0.0"/>
    <numFmt numFmtId="173" formatCode="#,##0.0;#,##0.0"/>
    <numFmt numFmtId="174" formatCode="###00;###00"/>
    <numFmt numFmtId="176" formatCode="_-* #,##0\ _€_-;\-* #,##0\ _€_-;_-* &quot;-&quot;??\ _€_-;_-@_-"/>
    <numFmt numFmtId="177" formatCode="[$$-240A]\ #,##0"/>
    <numFmt numFmtId="178" formatCode="[$$-240A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Arial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444444"/>
      <name val="Calibri"/>
      <family val="2"/>
      <scheme val="minor"/>
    </font>
    <font>
      <b/>
      <sz val="10"/>
      <color rgb="FF444444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color theme="0"/>
      <name val="Calibri"/>
      <family val="2"/>
      <scheme val="minor"/>
    </font>
    <font>
      <sz val="9"/>
      <color rgb="FF20202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Fill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6" fillId="0" borderId="0"/>
  </cellStyleXfs>
  <cellXfs count="584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3" applyFont="1" applyFill="1" applyBorder="1" applyAlignment="1">
      <alignment vertical="center" wrapText="1"/>
    </xf>
    <xf numFmtId="0" fontId="8" fillId="6" borderId="1" xfId="0" applyFont="1" applyFill="1" applyBorder="1" applyAlignment="1" applyProtection="1">
      <alignment vertical="center" wrapText="1"/>
    </xf>
    <xf numFmtId="0" fontId="10" fillId="0" borderId="1" xfId="3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42" fontId="6" fillId="7" borderId="1" xfId="1" applyFont="1" applyFill="1" applyBorder="1" applyAlignment="1">
      <alignment horizontal="center" vertical="center"/>
    </xf>
    <xf numFmtId="165" fontId="6" fillId="7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 wrapText="1"/>
    </xf>
    <xf numFmtId="165" fontId="10" fillId="0" borderId="1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vertical="center" wrapText="1" readingOrder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9" fontId="3" fillId="0" borderId="0" xfId="0" applyNumberFormat="1" applyFont="1"/>
    <xf numFmtId="166" fontId="3" fillId="0" borderId="0" xfId="4" applyNumberFormat="1" applyFont="1"/>
    <xf numFmtId="0" fontId="3" fillId="0" borderId="0" xfId="0" applyFont="1" applyBorder="1"/>
    <xf numFmtId="43" fontId="3" fillId="0" borderId="0" xfId="4" applyFont="1"/>
    <xf numFmtId="0" fontId="0" fillId="0" borderId="1" xfId="0" applyBorder="1"/>
    <xf numFmtId="42" fontId="2" fillId="0" borderId="0" xfId="0" applyNumberFormat="1" applyFont="1"/>
    <xf numFmtId="0" fontId="0" fillId="0" borderId="1" xfId="0" applyBorder="1" applyAlignment="1">
      <alignment wrapText="1"/>
    </xf>
    <xf numFmtId="42" fontId="2" fillId="0" borderId="0" xfId="1" applyFont="1"/>
    <xf numFmtId="0" fontId="17" fillId="2" borderId="20" xfId="0" applyFont="1" applyFill="1" applyBorder="1" applyAlignment="1">
      <alignment vertical="center" wrapText="1" readingOrder="1"/>
    </xf>
    <xf numFmtId="0" fontId="17" fillId="2" borderId="21" xfId="0" applyFont="1" applyFill="1" applyBorder="1" applyAlignment="1">
      <alignment horizontal="center" vertical="center" wrapText="1" readingOrder="1"/>
    </xf>
    <xf numFmtId="0" fontId="17" fillId="2" borderId="23" xfId="0" applyFont="1" applyFill="1" applyBorder="1" applyAlignment="1">
      <alignment horizontal="center" vertical="center" wrapText="1" readingOrder="1"/>
    </xf>
    <xf numFmtId="0" fontId="17" fillId="2" borderId="24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4" fillId="0" borderId="1" xfId="0" applyFont="1" applyBorder="1" applyAlignment="1">
      <alignment vertical="center" wrapText="1"/>
    </xf>
    <xf numFmtId="43" fontId="3" fillId="0" borderId="0" xfId="0" applyNumberFormat="1" applyFont="1"/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textRotation="83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/>
    <xf numFmtId="0" fontId="15" fillId="0" borderId="0" xfId="0" applyFont="1"/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 applyProtection="1">
      <alignment horizontal="center" vertical="center" wrapText="1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6" fontId="20" fillId="0" borderId="13" xfId="0" applyNumberFormat="1" applyFont="1" applyBorder="1" applyAlignment="1">
      <alignment vertical="center"/>
    </xf>
    <xf numFmtId="42" fontId="19" fillId="0" borderId="12" xfId="1" applyFont="1" applyFill="1" applyBorder="1" applyAlignment="1" applyProtection="1">
      <alignment horizontal="center" vertical="center" wrapText="1" readingOrder="1"/>
    </xf>
    <xf numFmtId="0" fontId="20" fillId="0" borderId="1" xfId="0" applyFont="1" applyBorder="1" applyAlignment="1">
      <alignment horizontal="left" vertical="center" wrapText="1"/>
    </xf>
    <xf numFmtId="6" fontId="20" fillId="0" borderId="1" xfId="0" applyNumberFormat="1" applyFont="1" applyBorder="1" applyAlignment="1">
      <alignment vertical="center"/>
    </xf>
    <xf numFmtId="42" fontId="19" fillId="0" borderId="9" xfId="1" applyFont="1" applyFill="1" applyBorder="1" applyAlignment="1" applyProtection="1">
      <alignment horizontal="center" vertical="center" wrapText="1" readingOrder="1"/>
    </xf>
    <xf numFmtId="0" fontId="20" fillId="0" borderId="26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center" vertical="center"/>
    </xf>
    <xf numFmtId="6" fontId="20" fillId="0" borderId="26" xfId="0" applyNumberFormat="1" applyFont="1" applyBorder="1" applyAlignment="1">
      <alignment vertical="center"/>
    </xf>
    <xf numFmtId="42" fontId="19" fillId="0" borderId="25" xfId="1" applyFont="1" applyFill="1" applyBorder="1" applyAlignment="1" applyProtection="1">
      <alignment horizontal="center" vertical="center" wrapText="1" readingOrder="1"/>
    </xf>
    <xf numFmtId="0" fontId="15" fillId="0" borderId="3" xfId="0" applyFont="1" applyBorder="1" applyAlignment="1">
      <alignment horizontal="center" vertical="center"/>
    </xf>
    <xf numFmtId="0" fontId="15" fillId="6" borderId="3" xfId="0" applyFont="1" applyFill="1" applyBorder="1" applyAlignment="1">
      <alignment horizontal="left" vertical="center" wrapText="1"/>
    </xf>
    <xf numFmtId="167" fontId="4" fillId="10" borderId="28" xfId="0" applyNumberFormat="1" applyFont="1" applyFill="1" applyBorder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/>
    </xf>
    <xf numFmtId="42" fontId="15" fillId="0" borderId="13" xfId="1" applyFont="1" applyBorder="1" applyAlignment="1">
      <alignment horizontal="center" vertical="center"/>
    </xf>
    <xf numFmtId="42" fontId="15" fillId="0" borderId="12" xfId="1" applyFont="1" applyBorder="1" applyAlignment="1">
      <alignment horizontal="center" vertical="center"/>
    </xf>
    <xf numFmtId="42" fontId="15" fillId="0" borderId="1" xfId="1" applyFont="1" applyBorder="1" applyAlignment="1">
      <alignment horizontal="center" vertical="center"/>
    </xf>
    <xf numFmtId="42" fontId="15" fillId="0" borderId="9" xfId="1" applyFont="1" applyBorder="1" applyAlignment="1">
      <alignment horizontal="center" vertical="center"/>
    </xf>
    <xf numFmtId="168" fontId="5" fillId="2" borderId="1" xfId="5" applyNumberFormat="1" applyFont="1" applyFill="1" applyBorder="1" applyAlignment="1">
      <alignment vertical="center" wrapText="1" readingOrder="1"/>
    </xf>
    <xf numFmtId="168" fontId="5" fillId="2" borderId="9" xfId="5" applyNumberFormat="1" applyFont="1" applyFill="1" applyBorder="1" applyAlignment="1">
      <alignment vertical="center" wrapText="1" readingOrder="1"/>
    </xf>
    <xf numFmtId="168" fontId="15" fillId="0" borderId="1" xfId="5" applyNumberFormat="1" applyFont="1" applyBorder="1" applyAlignment="1">
      <alignment vertical="center"/>
    </xf>
    <xf numFmtId="168" fontId="4" fillId="10" borderId="1" xfId="5" applyNumberFormat="1" applyFont="1" applyFill="1" applyBorder="1" applyAlignment="1">
      <alignment vertical="center"/>
    </xf>
    <xf numFmtId="168" fontId="19" fillId="6" borderId="1" xfId="5" applyNumberFormat="1" applyFont="1" applyFill="1" applyBorder="1" applyAlignment="1" applyProtection="1">
      <alignment horizontal="center" vertical="center" wrapText="1" readingOrder="1"/>
    </xf>
    <xf numFmtId="168" fontId="15" fillId="0" borderId="1" xfId="5" applyNumberFormat="1" applyFont="1" applyBorder="1"/>
    <xf numFmtId="168" fontId="4" fillId="8" borderId="1" xfId="5" applyNumberFormat="1" applyFont="1" applyFill="1" applyBorder="1"/>
    <xf numFmtId="168" fontId="3" fillId="0" borderId="0" xfId="5" applyNumberFormat="1" applyFont="1"/>
    <xf numFmtId="0" fontId="17" fillId="2" borderId="19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2" borderId="19" xfId="0" applyFont="1" applyFill="1" applyBorder="1" applyAlignment="1">
      <alignment horizontal="right" vertical="center" wrapText="1" readingOrder="1"/>
    </xf>
    <xf numFmtId="0" fontId="17" fillId="2" borderId="18" xfId="0" applyFont="1" applyFill="1" applyBorder="1" applyAlignment="1">
      <alignment horizontal="right" vertical="center" wrapText="1" readingOrder="1"/>
    </xf>
    <xf numFmtId="42" fontId="2" fillId="8" borderId="1" xfId="1" applyFont="1" applyFill="1" applyBorder="1" applyAlignment="1">
      <alignment horizontal="right" vertical="center"/>
    </xf>
    <xf numFmtId="42" fontId="0" fillId="0" borderId="1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168" fontId="4" fillId="8" borderId="1" xfId="5" applyNumberFormat="1" applyFont="1" applyFill="1" applyBorder="1" applyAlignment="1">
      <alignment vertical="center"/>
    </xf>
    <xf numFmtId="0" fontId="0" fillId="0" borderId="3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2" fontId="4" fillId="8" borderId="1" xfId="1" applyFont="1" applyFill="1" applyBorder="1" applyAlignment="1" applyProtection="1">
      <alignment horizontal="center" vertical="center" wrapText="1" readingOrder="1"/>
      <protection locked="0"/>
    </xf>
    <xf numFmtId="0" fontId="26" fillId="0" borderId="0" xfId="6" applyAlignment="1">
      <alignment horizontal="left" vertical="top"/>
    </xf>
    <xf numFmtId="0" fontId="8" fillId="0" borderId="37" xfId="6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top" wrapText="1"/>
    </xf>
    <xf numFmtId="0" fontId="8" fillId="0" borderId="46" xfId="6" applyFont="1" applyBorder="1" applyAlignment="1">
      <alignment horizontal="left" vertical="top" wrapText="1"/>
    </xf>
    <xf numFmtId="0" fontId="8" fillId="0" borderId="0" xfId="6" applyFont="1" applyAlignment="1">
      <alignment horizontal="left" vertical="top" wrapText="1"/>
    </xf>
    <xf numFmtId="0" fontId="10" fillId="0" borderId="37" xfId="6" applyFont="1" applyBorder="1" applyAlignment="1">
      <alignment horizontal="left" vertical="center" wrapText="1"/>
    </xf>
    <xf numFmtId="170" fontId="10" fillId="0" borderId="37" xfId="6" applyNumberFormat="1" applyFont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 readingOrder="1"/>
    </xf>
    <xf numFmtId="0" fontId="4" fillId="0" borderId="41" xfId="0" applyFont="1" applyBorder="1" applyAlignment="1">
      <alignment horizontal="left" vertical="center" wrapText="1"/>
    </xf>
    <xf numFmtId="0" fontId="26" fillId="0" borderId="0" xfId="6" applyAlignment="1">
      <alignment horizontal="left" vertical="center"/>
    </xf>
    <xf numFmtId="170" fontId="10" fillId="0" borderId="37" xfId="6" applyNumberFormat="1" applyFont="1" applyBorder="1" applyAlignment="1">
      <alignment horizontal="center" vertical="center" wrapText="1"/>
    </xf>
    <xf numFmtId="172" fontId="10" fillId="0" borderId="37" xfId="6" applyNumberFormat="1" applyFont="1" applyBorder="1" applyAlignment="1">
      <alignment horizontal="center" vertical="center" wrapText="1"/>
    </xf>
    <xf numFmtId="0" fontId="10" fillId="0" borderId="37" xfId="6" applyFont="1" applyBorder="1" applyAlignment="1">
      <alignment horizontal="center" vertical="center" wrapText="1"/>
    </xf>
    <xf numFmtId="0" fontId="10" fillId="0" borderId="41" xfId="6" applyFont="1" applyBorder="1" applyAlignment="1">
      <alignment horizontal="center" vertical="center" wrapText="1"/>
    </xf>
    <xf numFmtId="170" fontId="10" fillId="0" borderId="52" xfId="6" applyNumberFormat="1" applyFont="1" applyBorder="1" applyAlignment="1">
      <alignment horizontal="center" vertical="center" wrapText="1"/>
    </xf>
    <xf numFmtId="170" fontId="10" fillId="0" borderId="41" xfId="6" applyNumberFormat="1" applyFont="1" applyBorder="1" applyAlignment="1">
      <alignment horizontal="center" vertical="center" wrapText="1"/>
    </xf>
    <xf numFmtId="170" fontId="10" fillId="0" borderId="48" xfId="6" applyNumberFormat="1" applyFont="1" applyBorder="1" applyAlignment="1">
      <alignment horizontal="center" vertical="center" wrapText="1"/>
    </xf>
    <xf numFmtId="0" fontId="26" fillId="0" borderId="0" xfId="6" applyAlignment="1">
      <alignment horizontal="center" vertical="center"/>
    </xf>
    <xf numFmtId="6" fontId="8" fillId="0" borderId="37" xfId="6" applyNumberFormat="1" applyFont="1" applyBorder="1" applyAlignment="1">
      <alignment horizontal="left" vertical="center" wrapText="1"/>
    </xf>
    <xf numFmtId="0" fontId="8" fillId="0" borderId="48" xfId="6" applyFont="1" applyBorder="1" applyAlignment="1">
      <alignment horizontal="left" vertical="center" wrapText="1"/>
    </xf>
    <xf numFmtId="169" fontId="10" fillId="0" borderId="41" xfId="6" applyNumberFormat="1" applyFont="1" applyBorder="1" applyAlignment="1">
      <alignment horizontal="left" vertical="center" wrapText="1"/>
    </xf>
    <xf numFmtId="0" fontId="10" fillId="0" borderId="41" xfId="6" applyFont="1" applyBorder="1" applyAlignment="1">
      <alignment horizontal="left" vertical="center" wrapText="1"/>
    </xf>
    <xf numFmtId="0" fontId="10" fillId="0" borderId="52" xfId="6" applyFont="1" applyBorder="1" applyAlignment="1">
      <alignment horizontal="left" vertical="center" wrapText="1"/>
    </xf>
    <xf numFmtId="169" fontId="10" fillId="0" borderId="45" xfId="6" applyNumberFormat="1" applyFont="1" applyBorder="1" applyAlignment="1">
      <alignment horizontal="left" vertical="center" wrapText="1"/>
    </xf>
    <xf numFmtId="173" fontId="10" fillId="0" borderId="45" xfId="6" applyNumberFormat="1" applyFont="1" applyBorder="1" applyAlignment="1">
      <alignment horizontal="left" vertical="center" wrapText="1"/>
    </xf>
    <xf numFmtId="171" fontId="10" fillId="0" borderId="37" xfId="6" applyNumberFormat="1" applyFont="1" applyBorder="1" applyAlignment="1">
      <alignment horizontal="left" vertical="center" wrapText="1"/>
    </xf>
    <xf numFmtId="171" fontId="10" fillId="0" borderId="41" xfId="6" applyNumberFormat="1" applyFont="1" applyBorder="1" applyAlignment="1">
      <alignment horizontal="left" vertical="center" wrapText="1"/>
    </xf>
    <xf numFmtId="169" fontId="10" fillId="0" borderId="37" xfId="6" applyNumberFormat="1" applyFont="1" applyBorder="1" applyAlignment="1">
      <alignment horizontal="left" vertical="center" wrapText="1"/>
    </xf>
    <xf numFmtId="171" fontId="10" fillId="0" borderId="48" xfId="6" applyNumberFormat="1" applyFont="1" applyBorder="1" applyAlignment="1">
      <alignment horizontal="left" vertical="center" wrapText="1"/>
    </xf>
    <xf numFmtId="6" fontId="10" fillId="0" borderId="37" xfId="6" applyNumberFormat="1" applyFont="1" applyBorder="1" applyAlignment="1">
      <alignment horizontal="left" vertical="center" wrapText="1"/>
    </xf>
    <xf numFmtId="0" fontId="19" fillId="0" borderId="42" xfId="6" applyFont="1" applyBorder="1" applyAlignment="1">
      <alignment horizontal="center" vertical="center" wrapText="1"/>
    </xf>
    <xf numFmtId="169" fontId="10" fillId="0" borderId="45" xfId="6" applyNumberFormat="1" applyFont="1" applyBorder="1" applyAlignment="1">
      <alignment vertical="center" wrapText="1"/>
    </xf>
    <xf numFmtId="170" fontId="10" fillId="0" borderId="50" xfId="6" applyNumberFormat="1" applyFont="1" applyBorder="1" applyAlignment="1">
      <alignment horizontal="center" vertical="center" wrapText="1"/>
    </xf>
    <xf numFmtId="0" fontId="10" fillId="0" borderId="48" xfId="6" applyFont="1" applyBorder="1" applyAlignment="1">
      <alignment horizontal="left" vertical="center" wrapText="1"/>
    </xf>
    <xf numFmtId="169" fontId="10" fillId="0" borderId="1" xfId="6" applyNumberFormat="1" applyFont="1" applyBorder="1" applyAlignment="1">
      <alignment vertical="center" wrapText="1"/>
    </xf>
    <xf numFmtId="166" fontId="8" fillId="0" borderId="1" xfId="4" applyNumberFormat="1" applyFont="1" applyBorder="1" applyAlignment="1">
      <alignment horizontal="left" vertical="center" wrapText="1"/>
    </xf>
    <xf numFmtId="0" fontId="19" fillId="0" borderId="66" xfId="6" applyFont="1" applyBorder="1" applyAlignment="1">
      <alignment horizontal="center" vertical="center" wrapText="1"/>
    </xf>
    <xf numFmtId="0" fontId="20" fillId="0" borderId="63" xfId="6" applyFont="1" applyBorder="1" applyAlignment="1">
      <alignment horizontal="center" vertical="center" wrapText="1"/>
    </xf>
    <xf numFmtId="0" fontId="7" fillId="0" borderId="48" xfId="6" applyFont="1" applyBorder="1" applyAlignment="1">
      <alignment horizontal="left" vertical="center" wrapText="1"/>
    </xf>
    <xf numFmtId="0" fontId="7" fillId="0" borderId="45" xfId="6" applyFont="1" applyBorder="1" applyAlignment="1">
      <alignment horizontal="left" vertical="center" wrapText="1"/>
    </xf>
    <xf numFmtId="0" fontId="7" fillId="0" borderId="41" xfId="6" applyFont="1" applyBorder="1" applyAlignment="1">
      <alignment horizontal="left" vertical="center" wrapText="1"/>
    </xf>
    <xf numFmtId="0" fontId="8" fillId="0" borderId="43" xfId="6" applyFont="1" applyBorder="1" applyAlignment="1">
      <alignment horizontal="left" vertical="center" wrapText="1"/>
    </xf>
    <xf numFmtId="0" fontId="8" fillId="0" borderId="44" xfId="6" applyFont="1" applyBorder="1" applyAlignment="1">
      <alignment horizontal="left" vertical="center" wrapText="1"/>
    </xf>
    <xf numFmtId="0" fontId="8" fillId="0" borderId="42" xfId="6" applyFont="1" applyBorder="1" applyAlignment="1">
      <alignment horizontal="left" vertical="center" wrapText="1"/>
    </xf>
    <xf numFmtId="0" fontId="10" fillId="0" borderId="47" xfId="6" applyFont="1" applyBorder="1" applyAlignment="1">
      <alignment horizontal="left" vertical="center" wrapText="1"/>
    </xf>
    <xf numFmtId="0" fontId="10" fillId="0" borderId="0" xfId="6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center" wrapText="1"/>
    </xf>
    <xf numFmtId="0" fontId="10" fillId="0" borderId="43" xfId="6" applyFont="1" applyBorder="1" applyAlignment="1">
      <alignment horizontal="left" vertical="center" wrapText="1"/>
    </xf>
    <xf numFmtId="0" fontId="10" fillId="0" borderId="44" xfId="6" applyFont="1" applyBorder="1" applyAlignment="1">
      <alignment horizontal="left" vertical="center" wrapText="1"/>
    </xf>
    <xf numFmtId="0" fontId="10" fillId="0" borderId="42" xfId="6" applyFont="1" applyBorder="1" applyAlignment="1">
      <alignment horizontal="left" vertical="center" wrapText="1"/>
    </xf>
    <xf numFmtId="0" fontId="10" fillId="0" borderId="39" xfId="6" applyFont="1" applyBorder="1" applyAlignment="1">
      <alignment horizontal="left" vertical="top" wrapText="1"/>
    </xf>
    <xf numFmtId="0" fontId="10" fillId="0" borderId="40" xfId="6" applyFont="1" applyBorder="1" applyAlignment="1">
      <alignment horizontal="left" vertical="top" wrapText="1"/>
    </xf>
    <xf numFmtId="0" fontId="10" fillId="0" borderId="38" xfId="6" applyFont="1" applyBorder="1" applyAlignment="1">
      <alignment horizontal="left" vertical="top" wrapText="1"/>
    </xf>
    <xf numFmtId="0" fontId="8" fillId="0" borderId="39" xfId="6" applyFont="1" applyBorder="1" applyAlignment="1">
      <alignment horizontal="left" vertical="top" wrapText="1"/>
    </xf>
    <xf numFmtId="0" fontId="8" fillId="0" borderId="43" xfId="6" applyFont="1" applyBorder="1" applyAlignment="1">
      <alignment horizontal="left" vertical="top" wrapText="1"/>
    </xf>
    <xf numFmtId="0" fontId="8" fillId="0" borderId="42" xfId="6" applyFont="1" applyBorder="1" applyAlignment="1">
      <alignment horizontal="left" vertical="top" wrapText="1"/>
    </xf>
    <xf numFmtId="0" fontId="8" fillId="0" borderId="44" xfId="6" applyFont="1" applyBorder="1" applyAlignment="1">
      <alignment horizontal="left" vertical="top" wrapText="1"/>
    </xf>
    <xf numFmtId="0" fontId="10" fillId="0" borderId="50" xfId="6" applyFont="1" applyBorder="1" applyAlignment="1">
      <alignment horizontal="left" vertical="top" wrapText="1"/>
    </xf>
    <xf numFmtId="0" fontId="10" fillId="0" borderId="51" xfId="6" applyFont="1" applyBorder="1" applyAlignment="1">
      <alignment horizontal="left" vertical="top" wrapText="1"/>
    </xf>
    <xf numFmtId="0" fontId="10" fillId="0" borderId="49" xfId="6" applyFont="1" applyBorder="1" applyAlignment="1">
      <alignment horizontal="left" vertical="top" wrapText="1"/>
    </xf>
    <xf numFmtId="0" fontId="8" fillId="0" borderId="50" xfId="6" applyFont="1" applyBorder="1" applyAlignment="1">
      <alignment horizontal="left" vertical="top" wrapText="1"/>
    </xf>
    <xf numFmtId="170" fontId="10" fillId="0" borderId="48" xfId="6" applyNumberFormat="1" applyFont="1" applyBorder="1" applyAlignment="1">
      <alignment horizontal="center" vertical="center" wrapText="1"/>
    </xf>
    <xf numFmtId="0" fontId="10" fillId="0" borderId="0" xfId="6" applyFont="1" applyBorder="1" applyAlignment="1">
      <alignment horizontal="left" vertical="top" wrapText="1"/>
    </xf>
    <xf numFmtId="0" fontId="14" fillId="0" borderId="45" xfId="6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37" xfId="6" applyFont="1" applyBorder="1" applyAlignment="1">
      <alignment horizontal="left" vertical="center" wrapText="1"/>
    </xf>
    <xf numFmtId="0" fontId="7" fillId="0" borderId="37" xfId="6" applyFont="1" applyBorder="1" applyAlignment="1">
      <alignment horizontal="left" vertical="top" wrapText="1"/>
    </xf>
    <xf numFmtId="0" fontId="0" fillId="0" borderId="34" xfId="0" applyBorder="1" applyAlignment="1">
      <alignment vertical="center"/>
    </xf>
    <xf numFmtId="165" fontId="4" fillId="10" borderId="7" xfId="0" applyNumberFormat="1" applyFont="1" applyFill="1" applyBorder="1" applyAlignment="1">
      <alignment vertical="center"/>
    </xf>
    <xf numFmtId="167" fontId="3" fillId="0" borderId="1" xfId="1" applyNumberFormat="1" applyFont="1" applyBorder="1" applyAlignment="1">
      <alignment vertical="center"/>
    </xf>
    <xf numFmtId="167" fontId="8" fillId="6" borderId="1" xfId="1" applyNumberFormat="1" applyFont="1" applyFill="1" applyBorder="1" applyAlignment="1">
      <alignment horizontal="center" vertical="center" wrapText="1" readingOrder="1"/>
    </xf>
    <xf numFmtId="0" fontId="8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3" fillId="0" borderId="0" xfId="0" applyFont="1" applyAlignment="1"/>
    <xf numFmtId="0" fontId="2" fillId="0" borderId="17" xfId="0" applyFont="1" applyBorder="1" applyAlignment="1">
      <alignment horizontal="center" vertical="center" textRotation="83"/>
    </xf>
    <xf numFmtId="0" fontId="15" fillId="0" borderId="2" xfId="0" applyFont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 wrapText="1"/>
    </xf>
    <xf numFmtId="165" fontId="4" fillId="10" borderId="29" xfId="0" applyNumberFormat="1" applyFont="1" applyFill="1" applyBorder="1" applyAlignment="1">
      <alignment vertical="center"/>
    </xf>
    <xf numFmtId="0" fontId="2" fillId="0" borderId="70" xfId="0" applyFont="1" applyBorder="1" applyAlignment="1">
      <alignment horizontal="center" vertical="center" textRotation="83"/>
    </xf>
    <xf numFmtId="0" fontId="2" fillId="0" borderId="6" xfId="0" applyFont="1" applyBorder="1" applyAlignment="1">
      <alignment horizontal="center" vertical="center" textRotation="83"/>
    </xf>
    <xf numFmtId="168" fontId="8" fillId="0" borderId="37" xfId="5" applyNumberFormat="1" applyFont="1" applyBorder="1" applyAlignment="1">
      <alignment horizontal="left" vertical="center" wrapText="1"/>
    </xf>
    <xf numFmtId="168" fontId="10" fillId="0" borderId="37" xfId="5" applyNumberFormat="1" applyFont="1" applyBorder="1" applyAlignment="1">
      <alignment horizontal="left" vertical="center" wrapText="1"/>
    </xf>
    <xf numFmtId="168" fontId="30" fillId="10" borderId="37" xfId="5" applyNumberFormat="1" applyFont="1" applyFill="1" applyBorder="1" applyAlignment="1">
      <alignment horizontal="left" vertical="center" wrapText="1"/>
    </xf>
    <xf numFmtId="168" fontId="10" fillId="0" borderId="48" xfId="5" applyNumberFormat="1" applyFont="1" applyBorder="1" applyAlignment="1">
      <alignment horizontal="left" vertical="center" wrapText="1"/>
    </xf>
    <xf numFmtId="168" fontId="10" fillId="0" borderId="1" xfId="5" applyNumberFormat="1" applyFont="1" applyBorder="1" applyAlignment="1">
      <alignment vertical="center" wrapText="1"/>
    </xf>
    <xf numFmtId="168" fontId="10" fillId="0" borderId="45" xfId="5" applyNumberFormat="1" applyFont="1" applyBorder="1" applyAlignment="1">
      <alignment vertical="center" wrapText="1"/>
    </xf>
    <xf numFmtId="168" fontId="8" fillId="0" borderId="1" xfId="5" applyNumberFormat="1" applyFont="1" applyBorder="1" applyAlignment="1">
      <alignment horizontal="left" vertical="center" wrapText="1"/>
    </xf>
    <xf numFmtId="168" fontId="8" fillId="0" borderId="48" xfId="5" applyNumberFormat="1" applyFont="1" applyBorder="1" applyAlignment="1">
      <alignment horizontal="left" vertical="center" wrapText="1"/>
    </xf>
    <xf numFmtId="168" fontId="10" fillId="0" borderId="52" xfId="5" applyNumberFormat="1" applyFont="1" applyBorder="1" applyAlignment="1">
      <alignment horizontal="left" vertical="center" wrapText="1"/>
    </xf>
    <xf numFmtId="168" fontId="10" fillId="0" borderId="45" xfId="5" applyNumberFormat="1" applyFont="1" applyBorder="1" applyAlignment="1">
      <alignment horizontal="left" vertical="center" wrapText="1"/>
    </xf>
    <xf numFmtId="168" fontId="10" fillId="0" borderId="41" xfId="5" applyNumberFormat="1" applyFont="1" applyBorder="1" applyAlignment="1">
      <alignment horizontal="left" vertical="center" wrapText="1"/>
    </xf>
    <xf numFmtId="168" fontId="26" fillId="0" borderId="0" xfId="5" applyNumberFormat="1" applyFont="1" applyAlignment="1">
      <alignment horizontal="left" vertical="center"/>
    </xf>
    <xf numFmtId="0" fontId="29" fillId="0" borderId="0" xfId="6" applyFont="1" applyBorder="1" applyAlignment="1">
      <alignment horizontal="center" vertical="center" wrapText="1"/>
    </xf>
    <xf numFmtId="0" fontId="20" fillId="0" borderId="0" xfId="6" applyFont="1" applyBorder="1" applyAlignment="1">
      <alignment horizontal="center" vertical="center" wrapText="1"/>
    </xf>
    <xf numFmtId="0" fontId="7" fillId="0" borderId="0" xfId="6" applyFont="1" applyBorder="1" applyAlignment="1">
      <alignment horizontal="left" vertical="center" wrapText="1"/>
    </xf>
    <xf numFmtId="0" fontId="10" fillId="0" borderId="48" xfId="6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31" fillId="0" borderId="39" xfId="6" applyFont="1" applyBorder="1" applyAlignment="1">
      <alignment horizontal="center" vertical="center" wrapText="1"/>
    </xf>
    <xf numFmtId="0" fontId="31" fillId="0" borderId="38" xfId="6" applyFont="1" applyBorder="1" applyAlignment="1">
      <alignment horizontal="center" vertical="center" wrapText="1"/>
    </xf>
    <xf numFmtId="0" fontId="32" fillId="0" borderId="0" xfId="6" applyFont="1" applyAlignment="1">
      <alignment horizontal="center" vertical="center"/>
    </xf>
    <xf numFmtId="168" fontId="31" fillId="10" borderId="41" xfId="5" applyNumberFormat="1" applyFont="1" applyFill="1" applyBorder="1" applyAlignment="1">
      <alignment horizontal="left" vertical="center" wrapText="1"/>
    </xf>
    <xf numFmtId="168" fontId="26" fillId="0" borderId="0" xfId="6" applyNumberFormat="1" applyAlignment="1">
      <alignment horizontal="left" vertical="top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3" borderId="5" xfId="0" applyFont="1" applyFill="1" applyBorder="1" applyAlignment="1">
      <alignment horizontal="center" vertical="center" wrapText="1" readingOrder="1"/>
    </xf>
    <xf numFmtId="0" fontId="5" fillId="3" borderId="11" xfId="0" applyFont="1" applyFill="1" applyBorder="1" applyAlignment="1">
      <alignment horizontal="center" vertical="center" wrapText="1" readingOrder="1"/>
    </xf>
    <xf numFmtId="0" fontId="5" fillId="3" borderId="10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8" fontId="5" fillId="5" borderId="5" xfId="5" applyNumberFormat="1" applyFont="1" applyFill="1" applyBorder="1" applyAlignment="1" applyProtection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5" fillId="4" borderId="4" xfId="0" applyFont="1" applyFill="1" applyBorder="1" applyAlignment="1">
      <alignment horizontal="center" vertical="center" wrapText="1" readingOrder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68" fontId="5" fillId="5" borderId="1" xfId="5" applyNumberFormat="1" applyFont="1" applyFill="1" applyBorder="1" applyAlignment="1" applyProtection="1">
      <alignment horizontal="center" vertical="center" wrapText="1" readingOrder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42" fontId="5" fillId="5" borderId="2" xfId="1" applyFont="1" applyFill="1" applyBorder="1" applyAlignment="1" applyProtection="1">
      <alignment horizontal="center" vertical="center" wrapText="1" readingOrder="1"/>
    </xf>
    <xf numFmtId="42" fontId="5" fillId="5" borderId="4" xfId="1" applyFont="1" applyFill="1" applyBorder="1" applyAlignment="1" applyProtection="1">
      <alignment horizontal="center" vertical="center" wrapText="1" readingOrder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7" fillId="3" borderId="24" xfId="0" applyFont="1" applyFill="1" applyBorder="1" applyAlignment="1">
      <alignment horizontal="center" vertical="center" wrapText="1" readingOrder="1"/>
    </xf>
    <xf numFmtId="0" fontId="17" fillId="3" borderId="23" xfId="0" applyFont="1" applyFill="1" applyBorder="1" applyAlignment="1">
      <alignment horizontal="center" vertical="center" wrapText="1" readingOrder="1"/>
    </xf>
    <xf numFmtId="0" fontId="17" fillId="3" borderId="22" xfId="0" applyFont="1" applyFill="1" applyBorder="1" applyAlignment="1">
      <alignment horizontal="center" vertical="center" wrapText="1" readingOrder="1"/>
    </xf>
    <xf numFmtId="0" fontId="17" fillId="2" borderId="19" xfId="0" applyFont="1" applyFill="1" applyBorder="1" applyAlignment="1">
      <alignment horizontal="center" vertical="center" readingOrder="1"/>
    </xf>
    <xf numFmtId="0" fontId="5" fillId="4" borderId="2" xfId="0" applyFont="1" applyFill="1" applyBorder="1" applyAlignment="1" applyProtection="1">
      <alignment horizontal="center" vertical="center" wrapText="1" readingOrder="1"/>
    </xf>
    <xf numFmtId="0" fontId="5" fillId="4" borderId="4" xfId="0" applyFont="1" applyFill="1" applyBorder="1" applyAlignment="1" applyProtection="1">
      <alignment horizontal="center" vertical="center" wrapText="1" readingOrder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0" xfId="6" applyFont="1" applyBorder="1" applyAlignment="1">
      <alignment horizontal="center" vertical="center" wrapText="1"/>
    </xf>
    <xf numFmtId="0" fontId="7" fillId="0" borderId="49" xfId="6" applyFont="1" applyBorder="1" applyAlignment="1">
      <alignment horizontal="center" vertical="center" wrapText="1"/>
    </xf>
    <xf numFmtId="0" fontId="7" fillId="0" borderId="47" xfId="6" applyFont="1" applyBorder="1" applyAlignment="1">
      <alignment horizontal="center" vertical="center" wrapText="1"/>
    </xf>
    <xf numFmtId="0" fontId="7" fillId="0" borderId="46" xfId="6" applyFont="1" applyBorder="1" applyAlignment="1">
      <alignment horizontal="center" vertical="center" wrapText="1"/>
    </xf>
    <xf numFmtId="0" fontId="7" fillId="0" borderId="43" xfId="6" applyFont="1" applyBorder="1" applyAlignment="1">
      <alignment horizontal="center" vertical="center" wrapText="1"/>
    </xf>
    <xf numFmtId="0" fontId="7" fillId="0" borderId="42" xfId="6" applyFont="1" applyBorder="1" applyAlignment="1">
      <alignment horizontal="center" vertical="center" wrapText="1"/>
    </xf>
    <xf numFmtId="0" fontId="8" fillId="0" borderId="50" xfId="6" applyFont="1" applyBorder="1" applyAlignment="1">
      <alignment horizontal="left" vertical="center" wrapText="1"/>
    </xf>
    <xf numFmtId="0" fontId="8" fillId="0" borderId="51" xfId="6" applyFont="1" applyBorder="1" applyAlignment="1">
      <alignment horizontal="left" vertical="center" wrapText="1"/>
    </xf>
    <xf numFmtId="0" fontId="8" fillId="0" borderId="49" xfId="6" applyFont="1" applyBorder="1" applyAlignment="1">
      <alignment horizontal="left" vertical="center" wrapText="1"/>
    </xf>
    <xf numFmtId="0" fontId="8" fillId="0" borderId="47" xfId="6" applyFont="1" applyBorder="1" applyAlignment="1">
      <alignment horizontal="left" vertical="center" wrapText="1"/>
    </xf>
    <xf numFmtId="0" fontId="8" fillId="0" borderId="0" xfId="6" applyFont="1" applyBorder="1" applyAlignment="1">
      <alignment horizontal="left" vertical="center" wrapText="1"/>
    </xf>
    <xf numFmtId="0" fontId="8" fillId="0" borderId="46" xfId="6" applyFont="1" applyBorder="1" applyAlignment="1">
      <alignment horizontal="left" vertical="center" wrapText="1"/>
    </xf>
    <xf numFmtId="0" fontId="8" fillId="0" borderId="43" xfId="6" applyFont="1" applyBorder="1" applyAlignment="1">
      <alignment horizontal="left" vertical="center" wrapText="1"/>
    </xf>
    <xf numFmtId="0" fontId="8" fillId="0" borderId="44" xfId="6" applyFont="1" applyBorder="1" applyAlignment="1">
      <alignment horizontal="left" vertical="center" wrapText="1"/>
    </xf>
    <xf numFmtId="0" fontId="8" fillId="0" borderId="42" xfId="6" applyFont="1" applyBorder="1" applyAlignment="1">
      <alignment horizontal="left" vertical="center" wrapText="1"/>
    </xf>
    <xf numFmtId="0" fontId="10" fillId="0" borderId="50" xfId="6" applyFont="1" applyBorder="1" applyAlignment="1">
      <alignment horizontal="left" vertical="center" wrapText="1"/>
    </xf>
    <xf numFmtId="0" fontId="10" fillId="0" borderId="51" xfId="6" applyFont="1" applyBorder="1" applyAlignment="1">
      <alignment horizontal="left" vertical="center" wrapText="1"/>
    </xf>
    <xf numFmtId="0" fontId="10" fillId="0" borderId="49" xfId="6" applyFont="1" applyBorder="1" applyAlignment="1">
      <alignment horizontal="left" vertical="center" wrapText="1"/>
    </xf>
    <xf numFmtId="0" fontId="10" fillId="0" borderId="43" xfId="6" applyFont="1" applyBorder="1" applyAlignment="1">
      <alignment horizontal="left" vertical="center" wrapText="1"/>
    </xf>
    <xf numFmtId="0" fontId="10" fillId="0" borderId="44" xfId="6" applyFont="1" applyBorder="1" applyAlignment="1">
      <alignment horizontal="left" vertical="center" wrapText="1"/>
    </xf>
    <xf numFmtId="0" fontId="10" fillId="0" borderId="42" xfId="6" applyFont="1" applyBorder="1" applyAlignment="1">
      <alignment horizontal="left" vertical="center" wrapText="1"/>
    </xf>
    <xf numFmtId="0" fontId="7" fillId="0" borderId="50" xfId="6" applyFont="1" applyBorder="1" applyAlignment="1">
      <alignment horizontal="left" vertical="center" wrapText="1"/>
    </xf>
    <xf numFmtId="0" fontId="7" fillId="0" borderId="51" xfId="6" applyFont="1" applyBorder="1" applyAlignment="1">
      <alignment horizontal="left" vertical="center" wrapText="1"/>
    </xf>
    <xf numFmtId="0" fontId="7" fillId="0" borderId="49" xfId="6" applyFont="1" applyBorder="1" applyAlignment="1">
      <alignment horizontal="left" vertical="center" wrapText="1"/>
    </xf>
    <xf numFmtId="0" fontId="7" fillId="0" borderId="47" xfId="6" applyFont="1" applyBorder="1" applyAlignment="1">
      <alignment horizontal="left" vertical="center" wrapText="1"/>
    </xf>
    <xf numFmtId="0" fontId="7" fillId="0" borderId="0" xfId="6" applyFont="1" applyBorder="1" applyAlignment="1">
      <alignment horizontal="left" vertical="center" wrapText="1"/>
    </xf>
    <xf numFmtId="0" fontId="7" fillId="0" borderId="46" xfId="6" applyFont="1" applyBorder="1" applyAlignment="1">
      <alignment horizontal="left" vertical="center" wrapText="1"/>
    </xf>
    <xf numFmtId="0" fontId="7" fillId="0" borderId="43" xfId="6" applyFont="1" applyBorder="1" applyAlignment="1">
      <alignment horizontal="left" vertical="center" wrapText="1"/>
    </xf>
    <xf numFmtId="0" fontId="7" fillId="0" borderId="44" xfId="6" applyFont="1" applyBorder="1" applyAlignment="1">
      <alignment horizontal="left" vertical="center" wrapText="1"/>
    </xf>
    <xf numFmtId="0" fontId="7" fillId="0" borderId="42" xfId="6" applyFont="1" applyBorder="1" applyAlignment="1">
      <alignment horizontal="left" vertical="center" wrapText="1"/>
    </xf>
    <xf numFmtId="0" fontId="10" fillId="0" borderId="47" xfId="6" applyFont="1" applyBorder="1" applyAlignment="1">
      <alignment horizontal="left" vertical="center" wrapText="1"/>
    </xf>
    <xf numFmtId="0" fontId="10" fillId="0" borderId="0" xfId="6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center" wrapText="1"/>
    </xf>
    <xf numFmtId="0" fontId="8" fillId="0" borderId="50" xfId="6" applyFont="1" applyBorder="1" applyAlignment="1">
      <alignment vertical="center" wrapText="1"/>
    </xf>
    <xf numFmtId="0" fontId="10" fillId="0" borderId="51" xfId="6" applyFont="1" applyBorder="1" applyAlignment="1">
      <alignment vertical="center" wrapText="1"/>
    </xf>
    <xf numFmtId="0" fontId="10" fillId="0" borderId="49" xfId="6" applyFont="1" applyBorder="1" applyAlignment="1">
      <alignment vertical="center" wrapText="1"/>
    </xf>
    <xf numFmtId="0" fontId="10" fillId="0" borderId="43" xfId="6" applyFont="1" applyBorder="1" applyAlignment="1">
      <alignment vertical="center" wrapText="1"/>
    </xf>
    <xf numFmtId="0" fontId="10" fillId="0" borderId="44" xfId="6" applyFont="1" applyBorder="1" applyAlignment="1">
      <alignment vertical="center" wrapText="1"/>
    </xf>
    <xf numFmtId="0" fontId="10" fillId="0" borderId="42" xfId="6" applyFont="1" applyBorder="1" applyAlignment="1">
      <alignment vertical="center" wrapText="1"/>
    </xf>
    <xf numFmtId="0" fontId="8" fillId="0" borderId="50" xfId="6" applyFont="1" applyBorder="1" applyAlignment="1">
      <alignment horizontal="left" vertical="top" wrapText="1"/>
    </xf>
    <xf numFmtId="0" fontId="8" fillId="0" borderId="51" xfId="6" applyFont="1" applyBorder="1" applyAlignment="1">
      <alignment horizontal="left" vertical="top" wrapText="1"/>
    </xf>
    <xf numFmtId="0" fontId="8" fillId="0" borderId="49" xfId="6" applyFont="1" applyBorder="1" applyAlignment="1">
      <alignment horizontal="left" vertical="top" wrapText="1"/>
    </xf>
    <xf numFmtId="0" fontId="8" fillId="0" borderId="47" xfId="6" applyFont="1" applyBorder="1" applyAlignment="1">
      <alignment horizontal="left" vertical="top" wrapText="1"/>
    </xf>
    <xf numFmtId="0" fontId="8" fillId="0" borderId="0" xfId="6" applyFont="1" applyBorder="1" applyAlignment="1">
      <alignment horizontal="left" vertical="top" wrapText="1"/>
    </xf>
    <xf numFmtId="0" fontId="8" fillId="0" borderId="46" xfId="6" applyFont="1" applyBorder="1" applyAlignment="1">
      <alignment horizontal="left" vertical="top" wrapText="1"/>
    </xf>
    <xf numFmtId="0" fontId="8" fillId="0" borderId="43" xfId="6" applyFont="1" applyBorder="1" applyAlignment="1">
      <alignment horizontal="left" vertical="top" wrapText="1"/>
    </xf>
    <xf numFmtId="0" fontId="8" fillId="0" borderId="44" xfId="6" applyFont="1" applyBorder="1" applyAlignment="1">
      <alignment horizontal="left" vertical="top" wrapText="1"/>
    </xf>
    <xf numFmtId="0" fontId="8" fillId="0" borderId="42" xfId="6" applyFont="1" applyBorder="1" applyAlignment="1">
      <alignment horizontal="left" vertical="top" wrapText="1"/>
    </xf>
    <xf numFmtId="0" fontId="4" fillId="10" borderId="39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  <xf numFmtId="0" fontId="4" fillId="10" borderId="38" xfId="0" applyFont="1" applyFill="1" applyBorder="1" applyAlignment="1">
      <alignment horizontal="center" vertical="center" wrapText="1"/>
    </xf>
    <xf numFmtId="0" fontId="7" fillId="0" borderId="48" xfId="6" applyFont="1" applyBorder="1" applyAlignment="1">
      <alignment horizontal="left" vertical="center" wrapText="1"/>
    </xf>
    <xf numFmtId="0" fontId="7" fillId="0" borderId="45" xfId="6" applyFont="1" applyBorder="1" applyAlignment="1">
      <alignment horizontal="left" vertical="center" wrapText="1"/>
    </xf>
    <xf numFmtId="0" fontId="7" fillId="0" borderId="41" xfId="6" applyFont="1" applyBorder="1" applyAlignment="1">
      <alignment horizontal="left" vertical="center" wrapText="1"/>
    </xf>
    <xf numFmtId="0" fontId="7" fillId="0" borderId="39" xfId="6" applyFont="1" applyBorder="1" applyAlignment="1">
      <alignment horizontal="center" vertical="center" wrapText="1"/>
    </xf>
    <xf numFmtId="0" fontId="31" fillId="0" borderId="38" xfId="6" applyFont="1" applyBorder="1" applyAlignment="1">
      <alignment horizontal="center" vertical="center" wrapText="1"/>
    </xf>
    <xf numFmtId="0" fontId="19" fillId="0" borderId="66" xfId="6" applyFont="1" applyBorder="1" applyAlignment="1">
      <alignment horizontal="center" vertical="center" wrapText="1"/>
    </xf>
    <xf numFmtId="0" fontId="20" fillId="0" borderId="63" xfId="6" applyFont="1" applyBorder="1" applyAlignment="1">
      <alignment horizontal="center" vertical="center" wrapText="1"/>
    </xf>
    <xf numFmtId="0" fontId="20" fillId="0" borderId="64" xfId="6" applyFont="1" applyBorder="1" applyAlignment="1">
      <alignment horizontal="center" vertical="center" wrapText="1"/>
    </xf>
    <xf numFmtId="166" fontId="8" fillId="0" borderId="65" xfId="4" applyNumberFormat="1" applyFont="1" applyBorder="1" applyAlignment="1">
      <alignment horizontal="center" vertical="center" wrapText="1"/>
    </xf>
    <xf numFmtId="166" fontId="8" fillId="0" borderId="45" xfId="4" applyNumberFormat="1" applyFont="1" applyBorder="1" applyAlignment="1">
      <alignment horizontal="center" vertical="center" wrapText="1"/>
    </xf>
    <xf numFmtId="166" fontId="8" fillId="0" borderId="41" xfId="4" applyNumberFormat="1" applyFont="1" applyBorder="1" applyAlignment="1">
      <alignment horizontal="center" vertical="center" wrapText="1"/>
    </xf>
    <xf numFmtId="0" fontId="7" fillId="0" borderId="38" xfId="6" applyFont="1" applyBorder="1" applyAlignment="1">
      <alignment horizontal="center" vertical="center" wrapText="1"/>
    </xf>
    <xf numFmtId="0" fontId="8" fillId="0" borderId="39" xfId="6" applyFont="1" applyBorder="1" applyAlignment="1">
      <alignment horizontal="left" vertical="top" wrapText="1"/>
    </xf>
    <xf numFmtId="0" fontId="8" fillId="0" borderId="38" xfId="6" applyFont="1" applyBorder="1" applyAlignment="1">
      <alignment horizontal="left" vertical="top" wrapText="1"/>
    </xf>
    <xf numFmtId="0" fontId="8" fillId="0" borderId="39" xfId="6" applyFont="1" applyBorder="1" applyAlignment="1">
      <alignment horizontal="left" vertical="center" wrapText="1"/>
    </xf>
    <xf numFmtId="0" fontId="10" fillId="0" borderId="38" xfId="6" applyFont="1" applyBorder="1" applyAlignment="1">
      <alignment horizontal="left" vertical="center" wrapText="1"/>
    </xf>
    <xf numFmtId="0" fontId="10" fillId="0" borderId="39" xfId="6" applyFont="1" applyBorder="1" applyAlignment="1">
      <alignment horizontal="left" vertical="top" wrapText="1"/>
    </xf>
    <xf numFmtId="0" fontId="10" fillId="0" borderId="40" xfId="6" applyFont="1" applyBorder="1" applyAlignment="1">
      <alignment horizontal="left" vertical="top" wrapText="1"/>
    </xf>
    <xf numFmtId="0" fontId="10" fillId="0" borderId="38" xfId="6" applyFont="1" applyBorder="1" applyAlignment="1">
      <alignment horizontal="left" vertical="top" wrapText="1"/>
    </xf>
    <xf numFmtId="42" fontId="5" fillId="5" borderId="56" xfId="1" applyFont="1" applyFill="1" applyBorder="1" applyAlignment="1" applyProtection="1">
      <alignment horizontal="center" vertical="center" wrapText="1" readingOrder="1"/>
    </xf>
    <xf numFmtId="42" fontId="5" fillId="5" borderId="67" xfId="1" applyFont="1" applyFill="1" applyBorder="1" applyAlignment="1" applyProtection="1">
      <alignment horizontal="center" vertical="center" wrapText="1" readingOrder="1"/>
    </xf>
    <xf numFmtId="168" fontId="5" fillId="5" borderId="56" xfId="5" applyNumberFormat="1" applyFont="1" applyFill="1" applyBorder="1" applyAlignment="1" applyProtection="1">
      <alignment horizontal="center" vertical="center" wrapText="1" readingOrder="1"/>
    </xf>
    <xf numFmtId="168" fontId="5" fillId="5" borderId="67" xfId="5" applyNumberFormat="1" applyFont="1" applyFill="1" applyBorder="1" applyAlignment="1" applyProtection="1">
      <alignment horizontal="center" vertical="center" wrapText="1" readingOrder="1"/>
    </xf>
    <xf numFmtId="0" fontId="8" fillId="0" borderId="39" xfId="6" applyFont="1" applyBorder="1" applyAlignment="1">
      <alignment horizontal="center" vertical="center" wrapText="1"/>
    </xf>
    <xf numFmtId="0" fontId="8" fillId="0" borderId="40" xfId="6" applyFont="1" applyBorder="1" applyAlignment="1">
      <alignment horizontal="center" vertical="center" wrapText="1"/>
    </xf>
    <xf numFmtId="0" fontId="8" fillId="0" borderId="38" xfId="6" applyFont="1" applyBorder="1" applyAlignment="1">
      <alignment horizontal="center" vertical="center" wrapText="1"/>
    </xf>
    <xf numFmtId="168" fontId="8" fillId="0" borderId="65" xfId="5" applyNumberFormat="1" applyFont="1" applyBorder="1" applyAlignment="1">
      <alignment horizontal="center" vertical="center" wrapText="1"/>
    </xf>
    <xf numFmtId="168" fontId="8" fillId="0" borderId="45" xfId="5" applyNumberFormat="1" applyFont="1" applyBorder="1" applyAlignment="1">
      <alignment horizontal="center" vertical="center" wrapText="1"/>
    </xf>
    <xf numFmtId="168" fontId="8" fillId="0" borderId="41" xfId="5" applyNumberFormat="1" applyFont="1" applyBorder="1" applyAlignment="1">
      <alignment horizontal="center" vertical="center" wrapText="1"/>
    </xf>
    <xf numFmtId="0" fontId="29" fillId="0" borderId="2" xfId="6" applyFont="1" applyBorder="1" applyAlignment="1">
      <alignment horizontal="center" vertical="center" wrapText="1"/>
    </xf>
    <xf numFmtId="0" fontId="29" fillId="0" borderId="3" xfId="6" applyFont="1" applyBorder="1" applyAlignment="1">
      <alignment horizontal="center" vertical="center" wrapText="1"/>
    </xf>
    <xf numFmtId="0" fontId="29" fillId="0" borderId="4" xfId="6" applyFont="1" applyBorder="1" applyAlignment="1">
      <alignment horizontal="center" vertical="center" wrapText="1"/>
    </xf>
    <xf numFmtId="0" fontId="27" fillId="3" borderId="60" xfId="0" applyFont="1" applyFill="1" applyBorder="1" applyAlignment="1">
      <alignment horizontal="center" vertical="center" wrapText="1" readingOrder="1"/>
    </xf>
    <xf numFmtId="0" fontId="27" fillId="3" borderId="32" xfId="0" applyFont="1" applyFill="1" applyBorder="1" applyAlignment="1">
      <alignment horizontal="center" vertical="center" wrapText="1" readingOrder="1"/>
    </xf>
    <xf numFmtId="0" fontId="27" fillId="3" borderId="69" xfId="0" applyFont="1" applyFill="1" applyBorder="1" applyAlignment="1">
      <alignment horizontal="center" vertical="center" wrapText="1" readingOrder="1"/>
    </xf>
    <xf numFmtId="0" fontId="2" fillId="0" borderId="60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6" fillId="0" borderId="16" xfId="6" applyBorder="1" applyAlignment="1">
      <alignment horizontal="center" vertical="top"/>
    </xf>
    <xf numFmtId="0" fontId="26" fillId="0" borderId="17" xfId="6" applyBorder="1" applyAlignment="1">
      <alignment horizontal="center" vertical="top"/>
    </xf>
    <xf numFmtId="0" fontId="19" fillId="0" borderId="62" xfId="6" applyFont="1" applyBorder="1" applyAlignment="1">
      <alignment horizontal="center" vertical="center" wrapText="1"/>
    </xf>
    <xf numFmtId="0" fontId="19" fillId="0" borderId="63" xfId="6" applyFont="1" applyBorder="1" applyAlignment="1">
      <alignment horizontal="center" vertical="center" wrapText="1"/>
    </xf>
    <xf numFmtId="0" fontId="19" fillId="0" borderId="64" xfId="6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5" fillId="4" borderId="53" xfId="0" applyFont="1" applyFill="1" applyBorder="1" applyAlignment="1" applyProtection="1">
      <alignment horizontal="center" vertical="center" wrapText="1"/>
    </xf>
    <xf numFmtId="0" fontId="5" fillId="4" borderId="23" xfId="0" applyFont="1" applyFill="1" applyBorder="1" applyAlignment="1" applyProtection="1">
      <alignment horizontal="center" vertical="center" wrapText="1"/>
    </xf>
    <xf numFmtId="0" fontId="5" fillId="4" borderId="68" xfId="0" applyFont="1" applyFill="1" applyBorder="1" applyAlignment="1" applyProtection="1">
      <alignment horizontal="center" vertical="center" wrapText="1"/>
    </xf>
    <xf numFmtId="0" fontId="5" fillId="4" borderId="54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center" vertical="center" wrapText="1"/>
    </xf>
    <xf numFmtId="0" fontId="5" fillId="4" borderId="55" xfId="0" applyFont="1" applyFill="1" applyBorder="1" applyAlignment="1" applyProtection="1">
      <alignment horizontal="center" vertical="center" wrapText="1"/>
    </xf>
    <xf numFmtId="0" fontId="5" fillId="5" borderId="53" xfId="0" applyFont="1" applyFill="1" applyBorder="1" applyAlignment="1" applyProtection="1">
      <alignment horizontal="center" vertical="center" wrapText="1"/>
    </xf>
    <xf numFmtId="0" fontId="5" fillId="5" borderId="68" xfId="0" applyFont="1" applyFill="1" applyBorder="1" applyAlignment="1" applyProtection="1">
      <alignment horizontal="center" vertical="center" wrapText="1"/>
    </xf>
    <xf numFmtId="0" fontId="5" fillId="5" borderId="54" xfId="0" applyFont="1" applyFill="1" applyBorder="1" applyAlignment="1" applyProtection="1">
      <alignment horizontal="center" vertical="center" wrapText="1"/>
    </xf>
    <xf numFmtId="0" fontId="5" fillId="5" borderId="55" xfId="0" applyFont="1" applyFill="1" applyBorder="1" applyAlignment="1" applyProtection="1">
      <alignment horizontal="center" vertical="center" wrapText="1"/>
    </xf>
    <xf numFmtId="0" fontId="27" fillId="2" borderId="57" xfId="0" applyFont="1" applyFill="1" applyBorder="1" applyAlignment="1">
      <alignment horizontal="center" vertical="center" wrapText="1" readingOrder="1"/>
    </xf>
    <xf numFmtId="0" fontId="27" fillId="2" borderId="58" xfId="0" applyFont="1" applyFill="1" applyBorder="1" applyAlignment="1">
      <alignment horizontal="center" vertical="center" wrapText="1" readingOrder="1"/>
    </xf>
    <xf numFmtId="0" fontId="27" fillId="2" borderId="59" xfId="0" applyFont="1" applyFill="1" applyBorder="1" applyAlignment="1">
      <alignment horizontal="center" vertical="center" wrapText="1" readingOrder="1"/>
    </xf>
    <xf numFmtId="0" fontId="5" fillId="5" borderId="56" xfId="0" applyFont="1" applyFill="1" applyBorder="1" applyAlignment="1" applyProtection="1">
      <alignment horizontal="center" vertical="center" wrapText="1"/>
    </xf>
    <xf numFmtId="0" fontId="5" fillId="5" borderId="67" xfId="0" applyFont="1" applyFill="1" applyBorder="1" applyAlignment="1" applyProtection="1">
      <alignment horizontal="center" vertical="center" wrapText="1"/>
    </xf>
    <xf numFmtId="0" fontId="10" fillId="0" borderId="39" xfId="6" applyFont="1" applyBorder="1" applyAlignment="1">
      <alignment horizontal="left" vertical="center" wrapText="1"/>
    </xf>
    <xf numFmtId="0" fontId="8" fillId="0" borderId="38" xfId="6" applyFont="1" applyBorder="1" applyAlignment="1">
      <alignment horizontal="left" vertical="center" wrapText="1"/>
    </xf>
    <xf numFmtId="0" fontId="31" fillId="0" borderId="39" xfId="6" applyFont="1" applyBorder="1" applyAlignment="1">
      <alignment horizontal="center" vertical="center" wrapText="1"/>
    </xf>
    <xf numFmtId="170" fontId="10" fillId="0" borderId="45" xfId="6" applyNumberFormat="1" applyFont="1" applyBorder="1" applyAlignment="1">
      <alignment horizontal="left" vertical="center" wrapText="1"/>
    </xf>
    <xf numFmtId="170" fontId="10" fillId="0" borderId="48" xfId="6" applyNumberFormat="1" applyFont="1" applyBorder="1" applyAlignment="1">
      <alignment horizontal="center" vertical="center" wrapText="1"/>
    </xf>
    <xf numFmtId="170" fontId="10" fillId="0" borderId="45" xfId="6" applyNumberFormat="1" applyFont="1" applyBorder="1" applyAlignment="1">
      <alignment horizontal="center" vertical="center" wrapText="1"/>
    </xf>
    <xf numFmtId="169" fontId="10" fillId="0" borderId="45" xfId="6" applyNumberFormat="1" applyFont="1" applyBorder="1" applyAlignment="1">
      <alignment horizontal="left" vertical="center" wrapText="1"/>
    </xf>
    <xf numFmtId="169" fontId="10" fillId="0" borderId="41" xfId="6" applyNumberFormat="1" applyFont="1" applyBorder="1" applyAlignment="1">
      <alignment horizontal="left" vertical="center" wrapText="1"/>
    </xf>
    <xf numFmtId="168" fontId="10" fillId="0" borderId="45" xfId="5" applyNumberFormat="1" applyFont="1" applyBorder="1" applyAlignment="1">
      <alignment horizontal="left" vertical="center" wrapText="1"/>
    </xf>
    <xf numFmtId="168" fontId="10" fillId="0" borderId="41" xfId="5" applyNumberFormat="1" applyFont="1" applyBorder="1" applyAlignment="1">
      <alignment horizontal="left" vertical="center" wrapText="1"/>
    </xf>
    <xf numFmtId="170" fontId="10" fillId="0" borderId="41" xfId="6" applyNumberFormat="1" applyFont="1" applyBorder="1" applyAlignment="1">
      <alignment horizontal="center" vertical="center" wrapText="1"/>
    </xf>
    <xf numFmtId="0" fontId="31" fillId="0" borderId="50" xfId="6" applyFont="1" applyBorder="1" applyAlignment="1">
      <alignment horizontal="center" vertical="center" wrapText="1"/>
    </xf>
    <xf numFmtId="0" fontId="31" fillId="0" borderId="49" xfId="6" applyFont="1" applyBorder="1" applyAlignment="1">
      <alignment horizontal="center" vertical="center" wrapText="1"/>
    </xf>
    <xf numFmtId="0" fontId="31" fillId="0" borderId="47" xfId="6" applyFont="1" applyBorder="1" applyAlignment="1">
      <alignment horizontal="center" vertical="center" wrapText="1"/>
    </xf>
    <xf numFmtId="0" fontId="31" fillId="0" borderId="46" xfId="6" applyFont="1" applyBorder="1" applyAlignment="1">
      <alignment horizontal="center" vertical="center" wrapText="1"/>
    </xf>
    <xf numFmtId="0" fontId="31" fillId="0" borderId="43" xfId="6" applyFont="1" applyBorder="1" applyAlignment="1">
      <alignment horizontal="center" vertical="center" wrapText="1"/>
    </xf>
    <xf numFmtId="0" fontId="31" fillId="0" borderId="42" xfId="6" applyFont="1" applyBorder="1" applyAlignment="1">
      <alignment horizontal="center" vertical="center" wrapText="1"/>
    </xf>
    <xf numFmtId="0" fontId="8" fillId="0" borderId="48" xfId="6" applyFont="1" applyBorder="1" applyAlignment="1">
      <alignment horizontal="left" vertical="center" wrapText="1"/>
    </xf>
    <xf numFmtId="0" fontId="8" fillId="0" borderId="45" xfId="6" applyFont="1" applyBorder="1" applyAlignment="1">
      <alignment horizontal="left" vertical="center" wrapText="1"/>
    </xf>
    <xf numFmtId="168" fontId="8" fillId="0" borderId="48" xfId="5" applyNumberFormat="1" applyFont="1" applyBorder="1" applyAlignment="1">
      <alignment horizontal="left" vertical="center" wrapText="1"/>
    </xf>
    <xf numFmtId="168" fontId="8" fillId="0" borderId="45" xfId="5" applyNumberFormat="1" applyFont="1" applyBorder="1" applyAlignment="1">
      <alignment horizontal="left" vertical="center" wrapText="1"/>
    </xf>
    <xf numFmtId="0" fontId="7" fillId="0" borderId="50" xfId="6" applyFont="1" applyBorder="1" applyAlignment="1">
      <alignment horizontal="left" vertical="top" wrapText="1"/>
    </xf>
    <xf numFmtId="0" fontId="7" fillId="0" borderId="51" xfId="6" applyFont="1" applyBorder="1" applyAlignment="1">
      <alignment horizontal="left" vertical="top" wrapText="1"/>
    </xf>
    <xf numFmtId="0" fontId="7" fillId="0" borderId="49" xfId="6" applyFont="1" applyBorder="1" applyAlignment="1">
      <alignment horizontal="left" vertical="top" wrapText="1"/>
    </xf>
    <xf numFmtId="0" fontId="8" fillId="0" borderId="0" xfId="6" applyFont="1" applyAlignment="1">
      <alignment horizontal="left" vertical="top" wrapText="1"/>
    </xf>
    <xf numFmtId="0" fontId="10" fillId="0" borderId="50" xfId="6" applyFont="1" applyBorder="1" applyAlignment="1">
      <alignment horizontal="left" vertical="top" wrapText="1"/>
    </xf>
    <xf numFmtId="0" fontId="10" fillId="0" borderId="51" xfId="6" applyFont="1" applyBorder="1" applyAlignment="1">
      <alignment horizontal="left" vertical="top" wrapText="1"/>
    </xf>
    <xf numFmtId="0" fontId="10" fillId="0" borderId="49" xfId="6" applyFont="1" applyBorder="1" applyAlignment="1">
      <alignment horizontal="left" vertical="top" wrapText="1"/>
    </xf>
    <xf numFmtId="0" fontId="10" fillId="0" borderId="47" xfId="6" applyFont="1" applyBorder="1" applyAlignment="1">
      <alignment horizontal="left" vertical="top" wrapText="1"/>
    </xf>
    <xf numFmtId="0" fontId="10" fillId="0" borderId="0" xfId="6" applyFont="1" applyBorder="1" applyAlignment="1">
      <alignment horizontal="left" vertical="top" wrapText="1"/>
    </xf>
    <xf numFmtId="170" fontId="10" fillId="0" borderId="41" xfId="6" applyNumberFormat="1" applyFont="1" applyBorder="1" applyAlignment="1">
      <alignment horizontal="left" vertical="center" wrapText="1"/>
    </xf>
    <xf numFmtId="174" fontId="10" fillId="0" borderId="45" xfId="6" applyNumberFormat="1" applyFont="1" applyBorder="1" applyAlignment="1">
      <alignment horizontal="left" vertical="center" wrapText="1"/>
    </xf>
    <xf numFmtId="174" fontId="10" fillId="0" borderId="41" xfId="6" applyNumberFormat="1" applyFont="1" applyBorder="1" applyAlignment="1">
      <alignment horizontal="left" vertical="center" wrapText="1"/>
    </xf>
    <xf numFmtId="0" fontId="10" fillId="0" borderId="46" xfId="6" applyFont="1" applyBorder="1" applyAlignment="1">
      <alignment horizontal="left" vertical="top" wrapText="1"/>
    </xf>
    <xf numFmtId="0" fontId="10" fillId="0" borderId="43" xfId="6" applyFont="1" applyBorder="1" applyAlignment="1">
      <alignment horizontal="left" vertical="top" wrapText="1"/>
    </xf>
    <xf numFmtId="0" fontId="10" fillId="0" borderId="42" xfId="6" applyFont="1" applyBorder="1" applyAlignment="1">
      <alignment horizontal="left" vertical="top" wrapText="1"/>
    </xf>
    <xf numFmtId="0" fontId="10" fillId="0" borderId="0" xfId="6" applyFont="1" applyAlignment="1">
      <alignment horizontal="left" vertical="top" wrapText="1"/>
    </xf>
    <xf numFmtId="0" fontId="10" fillId="0" borderId="50" xfId="6" applyFont="1" applyBorder="1" applyAlignment="1">
      <alignment horizontal="left" wrapText="1"/>
    </xf>
    <xf numFmtId="0" fontId="10" fillId="0" borderId="51" xfId="6" applyFont="1" applyBorder="1" applyAlignment="1">
      <alignment horizontal="left" wrapText="1"/>
    </xf>
    <xf numFmtId="0" fontId="10" fillId="0" borderId="49" xfId="6" applyFont="1" applyBorder="1" applyAlignment="1">
      <alignment horizontal="left" wrapText="1"/>
    </xf>
    <xf numFmtId="0" fontId="10" fillId="0" borderId="47" xfId="6" applyFont="1" applyBorder="1" applyAlignment="1">
      <alignment horizontal="left" wrapText="1"/>
    </xf>
    <xf numFmtId="0" fontId="10" fillId="0" borderId="0" xfId="6" applyFont="1" applyBorder="1" applyAlignment="1">
      <alignment horizontal="left" wrapText="1"/>
    </xf>
    <xf numFmtId="0" fontId="10" fillId="0" borderId="46" xfId="6" applyFont="1" applyBorder="1" applyAlignment="1">
      <alignment horizontal="left" wrapText="1"/>
    </xf>
    <xf numFmtId="0" fontId="14" fillId="0" borderId="48" xfId="6" applyFont="1" applyBorder="1" applyAlignment="1">
      <alignment horizontal="left" vertical="center" wrapText="1"/>
    </xf>
    <xf numFmtId="0" fontId="14" fillId="0" borderId="45" xfId="6" applyFont="1" applyBorder="1" applyAlignment="1">
      <alignment horizontal="left" vertical="center" wrapText="1"/>
    </xf>
    <xf numFmtId="0" fontId="14" fillId="0" borderId="41" xfId="6" applyFont="1" applyBorder="1" applyAlignment="1">
      <alignment horizontal="left" vertical="center" wrapText="1"/>
    </xf>
    <xf numFmtId="169" fontId="10" fillId="0" borderId="1" xfId="6" applyNumberFormat="1" applyFont="1" applyBorder="1" applyAlignment="1">
      <alignment horizontal="center" vertical="center" wrapText="1"/>
    </xf>
    <xf numFmtId="168" fontId="10" fillId="0" borderId="1" xfId="5" applyNumberFormat="1" applyFont="1" applyBorder="1" applyAlignment="1">
      <alignment horizontal="center" vertical="center" wrapText="1"/>
    </xf>
    <xf numFmtId="170" fontId="10" fillId="0" borderId="50" xfId="6" applyNumberFormat="1" applyFont="1" applyBorder="1" applyAlignment="1">
      <alignment horizontal="center" vertical="center" wrapText="1"/>
    </xf>
    <xf numFmtId="170" fontId="10" fillId="0" borderId="43" xfId="6" applyNumberFormat="1" applyFont="1" applyBorder="1" applyAlignment="1">
      <alignment horizontal="center" vertical="center" wrapText="1"/>
    </xf>
    <xf numFmtId="0" fontId="10" fillId="0" borderId="40" xfId="6" applyFont="1" applyBorder="1" applyAlignment="1">
      <alignment horizontal="left" vertical="center" wrapText="1"/>
    </xf>
    <xf numFmtId="0" fontId="7" fillId="0" borderId="39" xfId="6" applyFont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14" fillId="6" borderId="2" xfId="0" applyFont="1" applyFill="1" applyBorder="1" applyAlignment="1" applyProtection="1">
      <alignment horizontal="center" vertical="center" wrapText="1" readingOrder="1"/>
    </xf>
    <xf numFmtId="0" fontId="14" fillId="6" borderId="3" xfId="0" applyFont="1" applyFill="1" applyBorder="1" applyAlignment="1" applyProtection="1">
      <alignment horizontal="center" vertical="center" wrapText="1" readingOrder="1"/>
    </xf>
    <xf numFmtId="0" fontId="14" fillId="6" borderId="4" xfId="0" applyFont="1" applyFill="1" applyBorder="1" applyAlignment="1" applyProtection="1">
      <alignment horizontal="center" vertical="center" wrapText="1" readingOrder="1"/>
    </xf>
    <xf numFmtId="0" fontId="14" fillId="6" borderId="2" xfId="0" applyFont="1" applyFill="1" applyBorder="1" applyAlignment="1" applyProtection="1">
      <alignment horizontal="left" vertical="center" wrapText="1" readingOrder="1"/>
    </xf>
    <xf numFmtId="0" fontId="14" fillId="6" borderId="3" xfId="0" applyFont="1" applyFill="1" applyBorder="1" applyAlignment="1" applyProtection="1">
      <alignment horizontal="left" vertical="center" wrapText="1" readingOrder="1"/>
    </xf>
    <xf numFmtId="0" fontId="14" fillId="6" borderId="4" xfId="0" applyFont="1" applyFill="1" applyBorder="1" applyAlignment="1" applyProtection="1">
      <alignment horizontal="left" vertical="center" wrapText="1" readingOrder="1"/>
    </xf>
    <xf numFmtId="0" fontId="8" fillId="6" borderId="1" xfId="0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5" fillId="3" borderId="5" xfId="0" applyFont="1" applyFill="1" applyBorder="1" applyAlignment="1" applyProtection="1">
      <alignment horizontal="center" vertical="center" wrapText="1" readingOrder="1"/>
    </xf>
    <xf numFmtId="0" fontId="5" fillId="3" borderId="11" xfId="0" applyFont="1" applyFill="1" applyBorder="1" applyAlignment="1" applyProtection="1">
      <alignment horizontal="center" vertical="center" wrapText="1" readingOrder="1"/>
    </xf>
    <xf numFmtId="0" fontId="5" fillId="3" borderId="6" xfId="0" applyFont="1" applyFill="1" applyBorder="1" applyAlignment="1" applyProtection="1">
      <alignment horizontal="center" vertical="center" wrapText="1" readingOrder="1"/>
    </xf>
    <xf numFmtId="0" fontId="5" fillId="2" borderId="5" xfId="0" applyFont="1" applyFill="1" applyBorder="1" applyAlignment="1" applyProtection="1">
      <alignment horizontal="center" vertical="center" readingOrder="1"/>
    </xf>
    <xf numFmtId="0" fontId="5" fillId="2" borderId="6" xfId="0" applyFont="1" applyFill="1" applyBorder="1" applyAlignment="1" applyProtection="1">
      <alignment horizontal="center" vertical="center" readingOrder="1"/>
    </xf>
    <xf numFmtId="0" fontId="5" fillId="5" borderId="2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</xf>
    <xf numFmtId="0" fontId="14" fillId="6" borderId="2" xfId="0" applyFont="1" applyFill="1" applyBorder="1" applyAlignment="1">
      <alignment horizontal="left" vertical="center" wrapText="1" readingOrder="1"/>
    </xf>
    <xf numFmtId="0" fontId="14" fillId="6" borderId="4" xfId="0" applyFont="1" applyFill="1" applyBorder="1" applyAlignment="1">
      <alignment horizontal="left" vertical="center" wrapText="1" readingOrder="1"/>
    </xf>
    <xf numFmtId="0" fontId="19" fillId="6" borderId="2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2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72" xfId="0" applyFont="1" applyBorder="1" applyAlignment="1">
      <alignment horizontal="left" vertical="center" wrapText="1"/>
    </xf>
    <xf numFmtId="0" fontId="15" fillId="0" borderId="56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 readingOrder="1"/>
    </xf>
    <xf numFmtId="0" fontId="5" fillId="4" borderId="27" xfId="0" applyFont="1" applyFill="1" applyBorder="1" applyAlignment="1">
      <alignment horizontal="center" vertical="center" wrapText="1" readingOrder="1"/>
    </xf>
    <xf numFmtId="0" fontId="24" fillId="0" borderId="3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42" fontId="5" fillId="5" borderId="1" xfId="1" applyFont="1" applyFill="1" applyBorder="1" applyAlignment="1" applyProtection="1">
      <alignment horizontal="center" vertical="center" wrapText="1" readingOrder="1"/>
    </xf>
    <xf numFmtId="42" fontId="5" fillId="5" borderId="26" xfId="1" applyFont="1" applyFill="1" applyBorder="1" applyAlignment="1" applyProtection="1">
      <alignment horizontal="center" vertical="center" wrapText="1" readingOrder="1"/>
    </xf>
    <xf numFmtId="0" fontId="2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42" fontId="5" fillId="5" borderId="9" xfId="1" applyFont="1" applyFill="1" applyBorder="1" applyAlignment="1" applyProtection="1">
      <alignment horizontal="center" vertical="center" wrapText="1" readingOrder="1"/>
    </xf>
    <xf numFmtId="42" fontId="5" fillId="5" borderId="25" xfId="1" applyFont="1" applyFill="1" applyBorder="1" applyAlignment="1" applyProtection="1">
      <alignment horizontal="center" vertical="center" wrapText="1" readingOrder="1"/>
    </xf>
    <xf numFmtId="0" fontId="4" fillId="10" borderId="3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5" fillId="3" borderId="14" xfId="0" applyFont="1" applyFill="1" applyBorder="1" applyAlignment="1">
      <alignment horizontal="center" vertical="center" wrapText="1" readingOrder="1"/>
    </xf>
    <xf numFmtId="0" fontId="5" fillId="3" borderId="30" xfId="0" applyFont="1" applyFill="1" applyBorder="1" applyAlignment="1">
      <alignment horizontal="center" vertical="center" wrapText="1" readingOrder="1"/>
    </xf>
    <xf numFmtId="0" fontId="5" fillId="3" borderId="13" xfId="0" applyFont="1" applyFill="1" applyBorder="1" applyAlignment="1">
      <alignment horizontal="center" vertical="center" wrapText="1" readingOrder="1"/>
    </xf>
    <xf numFmtId="0" fontId="5" fillId="3" borderId="12" xfId="0" applyFont="1" applyFill="1" applyBorder="1" applyAlignment="1">
      <alignment horizontal="center" vertical="center" wrapText="1" readingOrder="1"/>
    </xf>
    <xf numFmtId="0" fontId="5" fillId="4" borderId="71" xfId="0" applyFont="1" applyFill="1" applyBorder="1" applyAlignment="1">
      <alignment horizontal="center" vertical="center" wrapText="1" readingOrder="1"/>
    </xf>
    <xf numFmtId="0" fontId="5" fillId="4" borderId="26" xfId="0" applyFont="1" applyFill="1" applyBorder="1" applyAlignment="1">
      <alignment horizontal="center" vertical="center" wrapText="1" readingOrder="1"/>
    </xf>
    <xf numFmtId="0" fontId="2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83"/>
    </xf>
    <xf numFmtId="0" fontId="15" fillId="0" borderId="0" xfId="0" applyFont="1" applyBorder="1" applyAlignment="1">
      <alignment horizontal="center" vertical="center"/>
    </xf>
    <xf numFmtId="0" fontId="15" fillId="6" borderId="0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76" fontId="3" fillId="0" borderId="1" xfId="4" applyNumberFormat="1" applyFont="1" applyBorder="1" applyAlignment="1">
      <alignment vertical="center"/>
    </xf>
    <xf numFmtId="42" fontId="8" fillId="6" borderId="1" xfId="1" applyFont="1" applyFill="1" applyBorder="1" applyAlignment="1">
      <alignment horizontal="center" vertical="center" wrapText="1" readingOrder="1"/>
    </xf>
    <xf numFmtId="42" fontId="3" fillId="0" borderId="1" xfId="1" applyFont="1" applyBorder="1" applyAlignment="1">
      <alignment vertical="center"/>
    </xf>
    <xf numFmtId="0" fontId="8" fillId="6" borderId="1" xfId="0" applyFont="1" applyFill="1" applyBorder="1" applyAlignment="1">
      <alignment horizontal="left" vertical="center" wrapText="1"/>
    </xf>
    <xf numFmtId="42" fontId="3" fillId="0" borderId="1" xfId="1" applyFont="1" applyBorder="1"/>
    <xf numFmtId="0" fontId="7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77" fontId="3" fillId="0" borderId="1" xfId="4" applyNumberFormat="1" applyFont="1" applyBorder="1"/>
    <xf numFmtId="0" fontId="7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8" fontId="3" fillId="0" borderId="1" xfId="4" applyNumberFormat="1" applyFont="1" applyBorder="1"/>
    <xf numFmtId="0" fontId="7" fillId="6" borderId="4" xfId="0" applyFont="1" applyFill="1" applyBorder="1" applyAlignment="1">
      <alignment horizontal="center" vertical="center" wrapText="1"/>
    </xf>
    <xf numFmtId="42" fontId="8" fillId="6" borderId="5" xfId="1" applyFont="1" applyFill="1" applyBorder="1" applyAlignment="1">
      <alignment horizontal="center" vertical="center" wrapText="1" readingOrder="1"/>
    </xf>
    <xf numFmtId="0" fontId="10" fillId="0" borderId="0" xfId="0" applyFont="1" applyAlignment="1">
      <alignment wrapText="1"/>
    </xf>
    <xf numFmtId="42" fontId="3" fillId="0" borderId="5" xfId="1" applyFont="1" applyBorder="1"/>
    <xf numFmtId="0" fontId="2" fillId="0" borderId="1" xfId="0" applyFont="1" applyBorder="1" applyAlignment="1">
      <alignment horizontal="center" vertical="center" textRotation="83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3" fillId="0" borderId="1" xfId="0" applyFont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wrapText="1"/>
    </xf>
    <xf numFmtId="0" fontId="7" fillId="6" borderId="2" xfId="0" applyFont="1" applyFill="1" applyBorder="1" applyAlignment="1">
      <alignment horizontal="left" vertical="center" wrapText="1" readingOrder="1"/>
    </xf>
    <xf numFmtId="0" fontId="7" fillId="6" borderId="3" xfId="0" applyFont="1" applyFill="1" applyBorder="1" applyAlignment="1">
      <alignment horizontal="left" vertical="center" wrapText="1" readingOrder="1"/>
    </xf>
    <xf numFmtId="0" fontId="7" fillId="6" borderId="4" xfId="0" applyFont="1" applyFill="1" applyBorder="1" applyAlignment="1">
      <alignment horizontal="left" vertical="center" wrapText="1" readingOrder="1"/>
    </xf>
    <xf numFmtId="0" fontId="7" fillId="6" borderId="70" xfId="0" applyFont="1" applyFill="1" applyBorder="1" applyAlignment="1">
      <alignment horizontal="center" vertical="center" wrapText="1" readingOrder="1"/>
    </xf>
    <xf numFmtId="0" fontId="7" fillId="6" borderId="61" xfId="0" applyFont="1" applyFill="1" applyBorder="1" applyAlignment="1">
      <alignment horizontal="center" vertical="center" wrapText="1" readingOrder="1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42" fontId="8" fillId="6" borderId="1" xfId="1" applyFont="1" applyFill="1" applyBorder="1" applyAlignment="1">
      <alignment vertical="center" wrapText="1" readingOrder="1"/>
    </xf>
    <xf numFmtId="42" fontId="8" fillId="11" borderId="1" xfId="1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/>
    </xf>
    <xf numFmtId="42" fontId="3" fillId="0" borderId="2" xfId="1" applyFont="1" applyBorder="1"/>
    <xf numFmtId="0" fontId="8" fillId="0" borderId="1" xfId="0" applyFont="1" applyBorder="1" applyAlignment="1">
      <alignment horizontal="justify" vertical="center" wrapText="1"/>
    </xf>
    <xf numFmtId="42" fontId="10" fillId="0" borderId="1" xfId="1" applyFont="1" applyBorder="1" applyAlignment="1" applyProtection="1">
      <alignment horizontal="left" vertical="center" wrapText="1" readingOrder="1"/>
      <protection locked="0"/>
    </xf>
    <xf numFmtId="42" fontId="3" fillId="0" borderId="1" xfId="1" applyFont="1" applyBorder="1" applyAlignment="1" applyProtection="1">
      <alignment horizontal="left" vertical="center" wrapText="1" readingOrder="1"/>
      <protection locked="0"/>
    </xf>
    <xf numFmtId="0" fontId="3" fillId="0" borderId="17" xfId="0" applyFont="1" applyBorder="1" applyAlignment="1">
      <alignment vertical="center" wrapText="1"/>
    </xf>
    <xf numFmtId="42" fontId="3" fillId="0" borderId="2" xfId="1" applyFont="1" applyBorder="1" applyAlignment="1" applyProtection="1">
      <alignment horizontal="left" vertical="center" wrapText="1" readingOrder="1"/>
      <protection locked="0"/>
    </xf>
    <xf numFmtId="0" fontId="7" fillId="6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0" fillId="0" borderId="6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7">
    <cellStyle name="Millares" xfId="4" builtinId="3"/>
    <cellStyle name="Millares 2" xfId="2" xr:uid="{00000000-0005-0000-0000-000000000000}"/>
    <cellStyle name="Moneda" xfId="5" builtinId="4"/>
    <cellStyle name="Moneda [0]" xfId="1" builtinId="7"/>
    <cellStyle name="Normal" xfId="0" builtinId="0"/>
    <cellStyle name="Normal 2" xfId="3" xr:uid="{00000000-0005-0000-0000-000003000000}"/>
    <cellStyle name="Normal 3" xfId="6" xr:uid="{F6270AC1-C4CE-48C2-A9CE-C182BE6E0C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/Downloads/Plan%20de%20necesidades%202020-%20Plane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Rectoría"/>
      <sheetName val="Viceacadémica"/>
      <sheetName val="Viceinvestigación"/>
      <sheetName val="Viceadministrativa"/>
      <sheetName val="Hoja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8658-7B2B-412D-A85C-124F84EB0BB7}">
  <dimension ref="A1:K53"/>
  <sheetViews>
    <sheetView tabSelected="1" zoomScaleNormal="100" workbookViewId="0">
      <selection activeCell="C10" sqref="C10"/>
    </sheetView>
  </sheetViews>
  <sheetFormatPr baseColWidth="10" defaultColWidth="11.42578125" defaultRowHeight="12" x14ac:dyDescent="0.2"/>
  <cols>
    <col min="1" max="1" width="14.140625" style="33" customWidth="1"/>
    <col min="2" max="2" width="18.28515625" style="33" customWidth="1"/>
    <col min="3" max="3" width="21.28515625" style="33" customWidth="1"/>
    <col min="4" max="4" width="26.140625" style="35" customWidth="1"/>
    <col min="5" max="5" width="21" style="34" customWidth="1"/>
    <col min="6" max="6" width="54.85546875" style="34" bestFit="1" customWidth="1"/>
    <col min="7" max="7" width="11.5703125" style="34" bestFit="1" customWidth="1"/>
    <col min="8" max="8" width="12.42578125" style="110" bestFit="1" customWidth="1"/>
    <col min="9" max="9" width="13.7109375" style="110" bestFit="1" customWidth="1"/>
    <col min="10" max="16384" width="11.42578125" style="33"/>
  </cols>
  <sheetData>
    <row r="1" spans="1:10" ht="15.75" thickBot="1" x14ac:dyDescent="0.3">
      <c r="A1" s="235" t="s">
        <v>0</v>
      </c>
      <c r="B1" s="235"/>
      <c r="C1" s="235"/>
      <c r="D1" s="235"/>
      <c r="E1" s="235"/>
      <c r="F1" s="235"/>
      <c r="G1" s="235"/>
      <c r="H1" s="235"/>
      <c r="I1" s="235"/>
    </row>
    <row r="2" spans="1:10" x14ac:dyDescent="0.2">
      <c r="A2" s="236"/>
      <c r="B2" s="236"/>
      <c r="C2" s="236"/>
      <c r="D2" s="236"/>
      <c r="E2" s="236"/>
      <c r="F2" s="236"/>
      <c r="G2" s="236"/>
      <c r="H2" s="236"/>
      <c r="I2" s="237"/>
    </row>
    <row r="3" spans="1:10" ht="3" customHeight="1" x14ac:dyDescent="0.2">
      <c r="A3" s="238"/>
      <c r="B3" s="238"/>
      <c r="C3" s="238"/>
      <c r="D3" s="238"/>
      <c r="E3" s="238"/>
      <c r="F3" s="238"/>
      <c r="G3" s="238"/>
      <c r="H3" s="238"/>
      <c r="I3" s="239"/>
    </row>
    <row r="4" spans="1:10" ht="15" customHeight="1" x14ac:dyDescent="0.2">
      <c r="A4" s="240" t="s">
        <v>1</v>
      </c>
      <c r="B4" s="241"/>
      <c r="C4" s="241"/>
      <c r="D4" s="241"/>
      <c r="E4" s="241"/>
      <c r="F4" s="241"/>
      <c r="G4" s="241"/>
      <c r="H4" s="241"/>
      <c r="I4" s="242"/>
    </row>
    <row r="5" spans="1:10" x14ac:dyDescent="0.2">
      <c r="A5" s="40"/>
      <c r="B5" s="40"/>
      <c r="C5" s="40"/>
      <c r="D5" s="39"/>
      <c r="E5" s="243" t="s">
        <v>2</v>
      </c>
      <c r="F5" s="243"/>
      <c r="G5" s="38"/>
      <c r="H5" s="103"/>
      <c r="I5" s="104"/>
    </row>
    <row r="6" spans="1:10" ht="15.75" customHeight="1" x14ac:dyDescent="0.2">
      <c r="A6" s="244" t="s">
        <v>4</v>
      </c>
      <c r="B6" s="248" t="s">
        <v>5</v>
      </c>
      <c r="C6" s="244" t="s">
        <v>6</v>
      </c>
      <c r="D6" s="245" t="s">
        <v>7</v>
      </c>
      <c r="E6" s="245" t="s">
        <v>8</v>
      </c>
      <c r="F6" s="246" t="s">
        <v>9</v>
      </c>
      <c r="G6" s="246" t="s">
        <v>10</v>
      </c>
      <c r="H6" s="256" t="s">
        <v>11</v>
      </c>
      <c r="I6" s="247" t="s">
        <v>12</v>
      </c>
    </row>
    <row r="7" spans="1:10" ht="18" customHeight="1" x14ac:dyDescent="0.2">
      <c r="A7" s="244"/>
      <c r="B7" s="249"/>
      <c r="C7" s="244" t="s">
        <v>13</v>
      </c>
      <c r="D7" s="245"/>
      <c r="E7" s="245"/>
      <c r="F7" s="246"/>
      <c r="G7" s="246"/>
      <c r="H7" s="256"/>
      <c r="I7" s="247"/>
    </row>
    <row r="8" spans="1:10" ht="78" customHeight="1" x14ac:dyDescent="0.2">
      <c r="A8" s="253" t="s">
        <v>14</v>
      </c>
      <c r="B8" s="233" t="s">
        <v>15</v>
      </c>
      <c r="C8" s="59" t="s">
        <v>16</v>
      </c>
      <c r="D8" s="42" t="s">
        <v>17</v>
      </c>
      <c r="E8" s="11" t="s">
        <v>18</v>
      </c>
      <c r="F8" s="75" t="s">
        <v>19</v>
      </c>
      <c r="G8" s="43">
        <v>11</v>
      </c>
      <c r="H8" s="105">
        <v>2100000</v>
      </c>
      <c r="I8" s="105">
        <f>+H8*G8</f>
        <v>23100000</v>
      </c>
    </row>
    <row r="9" spans="1:10" ht="60.6" customHeight="1" x14ac:dyDescent="0.2">
      <c r="A9" s="253"/>
      <c r="B9" s="233"/>
      <c r="C9" s="59" t="s">
        <v>20</v>
      </c>
      <c r="D9" s="42" t="s">
        <v>21</v>
      </c>
      <c r="E9" s="11" t="s">
        <v>18</v>
      </c>
      <c r="F9" s="75" t="s">
        <v>22</v>
      </c>
      <c r="G9" s="43">
        <v>1</v>
      </c>
      <c r="H9" s="105">
        <v>50000000</v>
      </c>
      <c r="I9" s="105">
        <f>+H9*G9</f>
        <v>50000000</v>
      </c>
    </row>
    <row r="10" spans="1:10" ht="18" customHeight="1" x14ac:dyDescent="0.2">
      <c r="A10" s="253"/>
      <c r="B10" s="74"/>
      <c r="C10" s="76"/>
      <c r="D10" s="75"/>
      <c r="E10" s="250" t="s">
        <v>23</v>
      </c>
      <c r="F10" s="251"/>
      <c r="G10" s="251"/>
      <c r="H10" s="252"/>
      <c r="I10" s="106">
        <f>+SUM(I8:I9)</f>
        <v>73100000</v>
      </c>
    </row>
    <row r="11" spans="1:10" ht="38.25" x14ac:dyDescent="0.2">
      <c r="A11" s="253"/>
      <c r="B11" s="233" t="s">
        <v>24</v>
      </c>
      <c r="C11" s="232" t="s">
        <v>16</v>
      </c>
      <c r="D11" s="231" t="s">
        <v>25</v>
      </c>
      <c r="E11" s="11" t="s">
        <v>18</v>
      </c>
      <c r="F11" s="75" t="s">
        <v>26</v>
      </c>
      <c r="G11" s="43">
        <v>11</v>
      </c>
      <c r="H11" s="105">
        <v>2800000</v>
      </c>
      <c r="I11" s="105">
        <f>+H11*G11</f>
        <v>30800000</v>
      </c>
      <c r="J11" s="45"/>
    </row>
    <row r="12" spans="1:10" ht="51" x14ac:dyDescent="0.2">
      <c r="A12" s="253"/>
      <c r="B12" s="233"/>
      <c r="C12" s="232"/>
      <c r="D12" s="231"/>
      <c r="E12" s="11" t="s">
        <v>18</v>
      </c>
      <c r="F12" s="75" t="s">
        <v>27</v>
      </c>
      <c r="G12" s="43">
        <v>10.5</v>
      </c>
      <c r="H12" s="105">
        <v>2800000</v>
      </c>
      <c r="I12" s="105">
        <f>+H12*G12</f>
        <v>29400000</v>
      </c>
    </row>
    <row r="13" spans="1:10" ht="13.9" customHeight="1" x14ac:dyDescent="0.2">
      <c r="A13" s="253"/>
      <c r="B13" s="74"/>
      <c r="C13" s="76"/>
      <c r="D13" s="75"/>
      <c r="E13" s="250" t="s">
        <v>23</v>
      </c>
      <c r="F13" s="251"/>
      <c r="G13" s="251"/>
      <c r="H13" s="252"/>
      <c r="I13" s="106">
        <f>+SUM(I11:I12)</f>
        <v>60200000</v>
      </c>
    </row>
    <row r="14" spans="1:10" ht="51" customHeight="1" x14ac:dyDescent="0.2">
      <c r="A14" s="253"/>
      <c r="B14" s="233" t="s">
        <v>28</v>
      </c>
      <c r="C14" s="232" t="s">
        <v>16</v>
      </c>
      <c r="D14" s="234" t="s">
        <v>29</v>
      </c>
      <c r="E14" s="11" t="s">
        <v>18</v>
      </c>
      <c r="F14" s="75" t="s">
        <v>30</v>
      </c>
      <c r="G14" s="57">
        <v>10</v>
      </c>
      <c r="H14" s="105">
        <v>2100000</v>
      </c>
      <c r="I14" s="107">
        <f>+G14*H14</f>
        <v>21000000</v>
      </c>
    </row>
    <row r="15" spans="1:10" ht="13.9" customHeight="1" x14ac:dyDescent="0.2">
      <c r="A15" s="253"/>
      <c r="B15" s="233"/>
      <c r="C15" s="232"/>
      <c r="D15" s="234"/>
      <c r="E15" s="11" t="s">
        <v>31</v>
      </c>
      <c r="F15" s="75" t="s">
        <v>32</v>
      </c>
      <c r="G15" s="43">
        <v>4</v>
      </c>
      <c r="H15" s="108">
        <v>2000000</v>
      </c>
      <c r="I15" s="107">
        <f t="shared" ref="I15:I17" si="0">+G15*H15</f>
        <v>8000000</v>
      </c>
    </row>
    <row r="16" spans="1:10" ht="13.9" customHeight="1" x14ac:dyDescent="0.2">
      <c r="A16" s="253"/>
      <c r="B16" s="233"/>
      <c r="C16" s="232"/>
      <c r="D16" s="234"/>
      <c r="E16" s="11" t="s">
        <v>33</v>
      </c>
      <c r="F16" s="75" t="s">
        <v>34</v>
      </c>
      <c r="G16" s="43">
        <v>8</v>
      </c>
      <c r="H16" s="108">
        <v>2000000</v>
      </c>
      <c r="I16" s="107">
        <f t="shared" si="0"/>
        <v>16000000</v>
      </c>
    </row>
    <row r="17" spans="1:11" ht="13.9" customHeight="1" x14ac:dyDescent="0.2">
      <c r="A17" s="253"/>
      <c r="B17" s="233"/>
      <c r="C17" s="232"/>
      <c r="D17" s="234"/>
      <c r="E17" s="11" t="s">
        <v>35</v>
      </c>
      <c r="F17" s="75" t="s">
        <v>36</v>
      </c>
      <c r="G17" s="43">
        <v>1</v>
      </c>
      <c r="H17" s="108">
        <v>15000000</v>
      </c>
      <c r="I17" s="107">
        <f t="shared" si="0"/>
        <v>15000000</v>
      </c>
    </row>
    <row r="18" spans="1:11" ht="13.9" customHeight="1" x14ac:dyDescent="0.2">
      <c r="A18" s="253"/>
      <c r="B18" s="74"/>
      <c r="C18" s="76"/>
      <c r="D18" s="75"/>
      <c r="E18" s="250" t="s">
        <v>23</v>
      </c>
      <c r="F18" s="251"/>
      <c r="G18" s="251"/>
      <c r="H18" s="252"/>
      <c r="I18" s="106">
        <f>+SUM(I14:I17)</f>
        <v>60000000</v>
      </c>
    </row>
    <row r="19" spans="1:11" ht="41.45" customHeight="1" x14ac:dyDescent="0.2">
      <c r="A19" s="253"/>
      <c r="B19" s="233" t="s">
        <v>37</v>
      </c>
      <c r="C19" s="232" t="s">
        <v>16</v>
      </c>
      <c r="D19" s="231" t="s">
        <v>25</v>
      </c>
      <c r="E19" s="11" t="s">
        <v>31</v>
      </c>
      <c r="F19" s="75" t="s">
        <v>38</v>
      </c>
      <c r="G19" s="43">
        <v>1</v>
      </c>
      <c r="H19" s="105">
        <v>4000000</v>
      </c>
      <c r="I19" s="105">
        <f t="shared" ref="I19:I25" si="1">+H19*G19</f>
        <v>4000000</v>
      </c>
    </row>
    <row r="20" spans="1:11" ht="25.5" x14ac:dyDescent="0.2">
      <c r="A20" s="253"/>
      <c r="B20" s="233"/>
      <c r="C20" s="232"/>
      <c r="D20" s="231"/>
      <c r="E20" s="11" t="s">
        <v>31</v>
      </c>
      <c r="F20" s="75" t="s">
        <v>39</v>
      </c>
      <c r="G20" s="43">
        <v>1</v>
      </c>
      <c r="H20" s="105">
        <v>4000000</v>
      </c>
      <c r="I20" s="105">
        <f t="shared" si="1"/>
        <v>4000000</v>
      </c>
    </row>
    <row r="21" spans="1:11" ht="25.5" x14ac:dyDescent="0.2">
      <c r="A21" s="253"/>
      <c r="B21" s="233"/>
      <c r="C21" s="232"/>
      <c r="D21" s="231"/>
      <c r="E21" s="11" t="s">
        <v>18</v>
      </c>
      <c r="F21" s="42" t="s">
        <v>40</v>
      </c>
      <c r="G21" s="43">
        <v>1</v>
      </c>
      <c r="H21" s="105">
        <v>20000000</v>
      </c>
      <c r="I21" s="105">
        <f t="shared" si="1"/>
        <v>20000000</v>
      </c>
    </row>
    <row r="22" spans="1:11" ht="25.5" x14ac:dyDescent="0.2">
      <c r="A22" s="253"/>
      <c r="B22" s="233"/>
      <c r="C22" s="232"/>
      <c r="D22" s="231"/>
      <c r="E22" s="11" t="s">
        <v>18</v>
      </c>
      <c r="F22" s="42" t="s">
        <v>41</v>
      </c>
      <c r="G22" s="43">
        <v>1</v>
      </c>
      <c r="H22" s="105">
        <v>60000000</v>
      </c>
      <c r="I22" s="105">
        <f t="shared" si="1"/>
        <v>60000000</v>
      </c>
    </row>
    <row r="23" spans="1:11" ht="63.75" x14ac:dyDescent="0.2">
      <c r="A23" s="253"/>
      <c r="B23" s="233"/>
      <c r="C23" s="232"/>
      <c r="D23" s="231"/>
      <c r="E23" s="11" t="s">
        <v>18</v>
      </c>
      <c r="F23" s="42" t="s">
        <v>42</v>
      </c>
      <c r="G23" s="43">
        <v>11</v>
      </c>
      <c r="H23" s="105">
        <v>3500000</v>
      </c>
      <c r="I23" s="105">
        <f t="shared" si="1"/>
        <v>38500000</v>
      </c>
      <c r="K23" s="47"/>
    </row>
    <row r="24" spans="1:11" ht="51" x14ac:dyDescent="0.2">
      <c r="A24" s="253"/>
      <c r="B24" s="233"/>
      <c r="C24" s="232"/>
      <c r="D24" s="231"/>
      <c r="E24" s="11" t="s">
        <v>18</v>
      </c>
      <c r="F24" s="42" t="s">
        <v>43</v>
      </c>
      <c r="G24" s="43">
        <v>10.5</v>
      </c>
      <c r="H24" s="105">
        <v>2951000</v>
      </c>
      <c r="I24" s="105">
        <f t="shared" ref="I24" si="2">+H24*G24</f>
        <v>30985500</v>
      </c>
      <c r="K24" s="47"/>
    </row>
    <row r="25" spans="1:11" ht="53.45" customHeight="1" x14ac:dyDescent="0.2">
      <c r="A25" s="253"/>
      <c r="B25" s="233"/>
      <c r="C25" s="232"/>
      <c r="D25" s="231"/>
      <c r="E25" s="11" t="s">
        <v>18</v>
      </c>
      <c r="F25" s="42" t="s">
        <v>659</v>
      </c>
      <c r="G25" s="43">
        <v>10</v>
      </c>
      <c r="H25" s="105">
        <v>2100000</v>
      </c>
      <c r="I25" s="105">
        <f t="shared" si="1"/>
        <v>21000000</v>
      </c>
      <c r="J25" s="58"/>
      <c r="K25" s="58"/>
    </row>
    <row r="26" spans="1:11" ht="15" customHeight="1" x14ac:dyDescent="0.2">
      <c r="A26" s="253"/>
      <c r="B26" s="42"/>
      <c r="C26" s="41"/>
      <c r="D26" s="43"/>
      <c r="E26" s="250" t="s">
        <v>23</v>
      </c>
      <c r="F26" s="251"/>
      <c r="G26" s="251"/>
      <c r="H26" s="252"/>
      <c r="I26" s="106">
        <f>+SUM(I19:I25)</f>
        <v>178485500</v>
      </c>
      <c r="K26" s="60"/>
    </row>
    <row r="27" spans="1:11" ht="13.9" customHeight="1" x14ac:dyDescent="0.2">
      <c r="A27" s="253"/>
      <c r="B27" s="233" t="s">
        <v>44</v>
      </c>
      <c r="C27" s="232" t="s">
        <v>16</v>
      </c>
      <c r="D27" s="231" t="s">
        <v>25</v>
      </c>
      <c r="E27" s="11" t="s">
        <v>18</v>
      </c>
      <c r="F27" s="42" t="s">
        <v>45</v>
      </c>
      <c r="G27" s="43">
        <v>1</v>
      </c>
      <c r="H27" s="105">
        <v>4000000</v>
      </c>
      <c r="I27" s="105">
        <f t="shared" ref="I27:I33" si="3">+H27*G27</f>
        <v>4000000</v>
      </c>
      <c r="K27" s="44"/>
    </row>
    <row r="28" spans="1:11" ht="38.25" x14ac:dyDescent="0.2">
      <c r="A28" s="253"/>
      <c r="B28" s="233"/>
      <c r="C28" s="232"/>
      <c r="D28" s="231"/>
      <c r="E28" s="11" t="s">
        <v>18</v>
      </c>
      <c r="F28" s="42" t="s">
        <v>46</v>
      </c>
      <c r="G28" s="43">
        <v>10.5</v>
      </c>
      <c r="H28" s="105">
        <v>2800000</v>
      </c>
      <c r="I28" s="105">
        <f t="shared" si="3"/>
        <v>29400000</v>
      </c>
    </row>
    <row r="29" spans="1:11" ht="38.25" x14ac:dyDescent="0.2">
      <c r="A29" s="253"/>
      <c r="B29" s="233"/>
      <c r="C29" s="232"/>
      <c r="D29" s="231"/>
      <c r="E29" s="11" t="s">
        <v>47</v>
      </c>
      <c r="F29" s="42" t="s">
        <v>48</v>
      </c>
      <c r="G29" s="43">
        <v>1</v>
      </c>
      <c r="H29" s="105">
        <v>8000000</v>
      </c>
      <c r="I29" s="105">
        <f t="shared" si="3"/>
        <v>8000000</v>
      </c>
    </row>
    <row r="30" spans="1:11" ht="51" x14ac:dyDescent="0.2">
      <c r="A30" s="253"/>
      <c r="B30" s="233"/>
      <c r="C30" s="232"/>
      <c r="D30" s="231"/>
      <c r="E30" s="11" t="s">
        <v>31</v>
      </c>
      <c r="F30" s="42" t="s">
        <v>49</v>
      </c>
      <c r="G30" s="43">
        <v>1</v>
      </c>
      <c r="H30" s="105">
        <v>10000000</v>
      </c>
      <c r="I30" s="105">
        <f t="shared" si="3"/>
        <v>10000000</v>
      </c>
    </row>
    <row r="31" spans="1:11" ht="38.25" x14ac:dyDescent="0.2">
      <c r="A31" s="253"/>
      <c r="B31" s="233"/>
      <c r="C31" s="232"/>
      <c r="D31" s="231"/>
      <c r="E31" s="11" t="s">
        <v>47</v>
      </c>
      <c r="F31" s="42" t="s">
        <v>50</v>
      </c>
      <c r="G31" s="43">
        <v>1</v>
      </c>
      <c r="H31" s="105">
        <v>10000000</v>
      </c>
      <c r="I31" s="105">
        <f t="shared" si="3"/>
        <v>10000000</v>
      </c>
    </row>
    <row r="32" spans="1:11" ht="14.45" customHeight="1" x14ac:dyDescent="0.2">
      <c r="A32" s="253"/>
      <c r="B32" s="233"/>
      <c r="C32" s="232"/>
      <c r="D32" s="231"/>
      <c r="E32" s="11" t="s">
        <v>51</v>
      </c>
      <c r="F32" s="42" t="s">
        <v>52</v>
      </c>
      <c r="G32" s="43">
        <v>2</v>
      </c>
      <c r="H32" s="105">
        <v>1500000</v>
      </c>
      <c r="I32" s="105">
        <f t="shared" si="3"/>
        <v>3000000</v>
      </c>
    </row>
    <row r="33" spans="1:9" ht="25.5" x14ac:dyDescent="0.2">
      <c r="A33" s="253"/>
      <c r="B33" s="233"/>
      <c r="C33" s="232"/>
      <c r="D33" s="231"/>
      <c r="E33" s="11" t="s">
        <v>53</v>
      </c>
      <c r="F33" s="42" t="s">
        <v>54</v>
      </c>
      <c r="G33" s="43">
        <v>1</v>
      </c>
      <c r="H33" s="105">
        <v>10000000</v>
      </c>
      <c r="I33" s="105">
        <f t="shared" si="3"/>
        <v>10000000</v>
      </c>
    </row>
    <row r="34" spans="1:9" ht="14.45" customHeight="1" x14ac:dyDescent="0.2">
      <c r="A34" s="253"/>
      <c r="B34" s="42"/>
      <c r="C34" s="41"/>
      <c r="D34" s="74"/>
      <c r="E34" s="250" t="s">
        <v>23</v>
      </c>
      <c r="F34" s="251"/>
      <c r="G34" s="251"/>
      <c r="H34" s="252"/>
      <c r="I34" s="106">
        <f>+SUM(I27:I33)</f>
        <v>74400000</v>
      </c>
    </row>
    <row r="35" spans="1:9" ht="14.45" customHeight="1" x14ac:dyDescent="0.2">
      <c r="A35" s="253"/>
      <c r="B35" s="263" t="s">
        <v>55</v>
      </c>
      <c r="C35" s="260" t="s">
        <v>16</v>
      </c>
      <c r="D35" s="257" t="s">
        <v>25</v>
      </c>
      <c r="E35" s="11" t="s">
        <v>35</v>
      </c>
      <c r="F35" s="68" t="s">
        <v>56</v>
      </c>
      <c r="G35" s="43">
        <v>1</v>
      </c>
      <c r="H35" s="105">
        <v>55000000</v>
      </c>
      <c r="I35" s="105">
        <v>55000000</v>
      </c>
    </row>
    <row r="36" spans="1:9" ht="14.45" customHeight="1" x14ac:dyDescent="0.2">
      <c r="A36" s="253"/>
      <c r="B36" s="264"/>
      <c r="C36" s="261"/>
      <c r="D36" s="258"/>
      <c r="E36" s="11" t="s">
        <v>18</v>
      </c>
      <c r="F36" s="69" t="s">
        <v>57</v>
      </c>
      <c r="G36" s="43">
        <v>1</v>
      </c>
      <c r="H36" s="105">
        <v>18000000</v>
      </c>
      <c r="I36" s="105">
        <v>18000000</v>
      </c>
    </row>
    <row r="37" spans="1:9" ht="14.45" customHeight="1" x14ac:dyDescent="0.2">
      <c r="A37" s="253"/>
      <c r="B37" s="264"/>
      <c r="C37" s="261"/>
      <c r="D37" s="258"/>
      <c r="E37" s="7" t="s">
        <v>58</v>
      </c>
      <c r="F37" s="70" t="s">
        <v>59</v>
      </c>
      <c r="G37" s="43">
        <v>1</v>
      </c>
      <c r="H37" s="105">
        <v>15000000</v>
      </c>
      <c r="I37" s="105">
        <v>15000000</v>
      </c>
    </row>
    <row r="38" spans="1:9" ht="14.45" customHeight="1" x14ac:dyDescent="0.2">
      <c r="A38" s="253"/>
      <c r="B38" s="264"/>
      <c r="C38" s="261"/>
      <c r="D38" s="258"/>
      <c r="E38" s="11" t="s">
        <v>35</v>
      </c>
      <c r="F38" s="71" t="s">
        <v>60</v>
      </c>
      <c r="G38" s="43">
        <v>1</v>
      </c>
      <c r="H38" s="105">
        <v>60000000</v>
      </c>
      <c r="I38" s="105">
        <f>+H38*G38</f>
        <v>60000000</v>
      </c>
    </row>
    <row r="39" spans="1:9" ht="14.45" customHeight="1" x14ac:dyDescent="0.2">
      <c r="A39" s="253"/>
      <c r="B39" s="265"/>
      <c r="C39" s="262"/>
      <c r="D39" s="259"/>
      <c r="E39" s="11" t="s">
        <v>33</v>
      </c>
      <c r="F39" s="3" t="s">
        <v>61</v>
      </c>
      <c r="G39" s="43">
        <v>12</v>
      </c>
      <c r="H39" s="105">
        <v>4000000</v>
      </c>
      <c r="I39" s="105">
        <f>4000000*12</f>
        <v>48000000</v>
      </c>
    </row>
    <row r="40" spans="1:9" ht="14.45" customHeight="1" x14ac:dyDescent="0.2">
      <c r="A40" s="253"/>
      <c r="B40" s="42"/>
      <c r="C40" s="41"/>
      <c r="D40" s="74"/>
      <c r="E40" s="250" t="s">
        <v>23</v>
      </c>
      <c r="F40" s="251"/>
      <c r="G40" s="251"/>
      <c r="H40" s="252"/>
      <c r="I40" s="106">
        <f>+SUM(I35:I39)</f>
        <v>196000000</v>
      </c>
    </row>
    <row r="41" spans="1:9" ht="12.75" x14ac:dyDescent="0.2">
      <c r="A41" s="253"/>
      <c r="B41" s="233" t="s">
        <v>62</v>
      </c>
      <c r="C41" s="232" t="s">
        <v>16</v>
      </c>
      <c r="D41" s="231" t="s">
        <v>17</v>
      </c>
      <c r="E41" s="11" t="s">
        <v>35</v>
      </c>
      <c r="F41" s="42" t="s">
        <v>63</v>
      </c>
      <c r="G41" s="43">
        <v>1</v>
      </c>
      <c r="H41" s="105">
        <v>93000000</v>
      </c>
      <c r="I41" s="105">
        <f t="shared" ref="I41" si="4">+H41*G41</f>
        <v>93000000</v>
      </c>
    </row>
    <row r="42" spans="1:9" ht="38.25" x14ac:dyDescent="0.2">
      <c r="A42" s="253"/>
      <c r="B42" s="233"/>
      <c r="C42" s="232"/>
      <c r="D42" s="231"/>
      <c r="E42" s="11" t="s">
        <v>18</v>
      </c>
      <c r="F42" s="42" t="s">
        <v>64</v>
      </c>
      <c r="G42" s="43">
        <v>11</v>
      </c>
      <c r="H42" s="105">
        <v>1900000</v>
      </c>
      <c r="I42" s="105">
        <f t="shared" ref="I42" si="5">+H42*G42</f>
        <v>20900000</v>
      </c>
    </row>
    <row r="43" spans="1:9" ht="51" x14ac:dyDescent="0.2">
      <c r="A43" s="253"/>
      <c r="B43" s="233"/>
      <c r="C43" s="232"/>
      <c r="D43" s="231"/>
      <c r="E43" s="11" t="s">
        <v>18</v>
      </c>
      <c r="F43" s="42" t="s">
        <v>65</v>
      </c>
      <c r="G43" s="43">
        <v>10.5</v>
      </c>
      <c r="H43" s="105">
        <v>2150000</v>
      </c>
      <c r="I43" s="105">
        <f>+H43*G43</f>
        <v>22575000</v>
      </c>
    </row>
    <row r="44" spans="1:9" ht="51" x14ac:dyDescent="0.2">
      <c r="A44" s="253"/>
      <c r="B44" s="233"/>
      <c r="C44" s="232"/>
      <c r="D44" s="231"/>
      <c r="E44" s="11" t="s">
        <v>18</v>
      </c>
      <c r="F44" s="42" t="s">
        <v>66</v>
      </c>
      <c r="G44" s="43">
        <v>11</v>
      </c>
      <c r="H44" s="105">
        <v>3100000</v>
      </c>
      <c r="I44" s="105">
        <f>+H44*G44</f>
        <v>34100000</v>
      </c>
    </row>
    <row r="45" spans="1:9" ht="63.75" x14ac:dyDescent="0.2">
      <c r="A45" s="253"/>
      <c r="B45" s="233"/>
      <c r="C45" s="232"/>
      <c r="D45" s="231"/>
      <c r="E45" s="11" t="s">
        <v>18</v>
      </c>
      <c r="F45" s="42" t="s">
        <v>67</v>
      </c>
      <c r="G45" s="43">
        <v>11</v>
      </c>
      <c r="H45" s="105">
        <v>3100000</v>
      </c>
      <c r="I45" s="105">
        <f>+H45*G45</f>
        <v>34100000</v>
      </c>
    </row>
    <row r="46" spans="1:9" ht="38.25" x14ac:dyDescent="0.2">
      <c r="A46" s="253"/>
      <c r="B46" s="233"/>
      <c r="C46" s="232"/>
      <c r="D46" s="231"/>
      <c r="E46" s="11" t="s">
        <v>18</v>
      </c>
      <c r="F46" s="42" t="s">
        <v>68</v>
      </c>
      <c r="G46" s="43">
        <v>1</v>
      </c>
      <c r="H46" s="105">
        <v>2000000</v>
      </c>
      <c r="I46" s="105">
        <f>+H46*G46</f>
        <v>2000000</v>
      </c>
    </row>
    <row r="47" spans="1:9" ht="25.5" x14ac:dyDescent="0.2">
      <c r="A47" s="253"/>
      <c r="B47" s="233"/>
      <c r="C47" s="232"/>
      <c r="D47" s="231"/>
      <c r="E47" s="11" t="s">
        <v>18</v>
      </c>
      <c r="F47" s="42" t="s">
        <v>69</v>
      </c>
      <c r="G47" s="43">
        <v>1</v>
      </c>
      <c r="H47" s="105">
        <v>6000000</v>
      </c>
      <c r="I47" s="105">
        <f>+H47*G47</f>
        <v>6000000</v>
      </c>
    </row>
    <row r="48" spans="1:9" ht="15" x14ac:dyDescent="0.2">
      <c r="A48" s="61"/>
      <c r="B48" s="62"/>
      <c r="C48" s="63"/>
      <c r="D48" s="64"/>
      <c r="E48" s="251" t="s">
        <v>23</v>
      </c>
      <c r="F48" s="251"/>
      <c r="G48" s="251"/>
      <c r="H48" s="252"/>
      <c r="I48" s="106">
        <f>+SUM(I41:I47)</f>
        <v>212675000</v>
      </c>
    </row>
    <row r="49" spans="1:9" ht="12.75" x14ac:dyDescent="0.2">
      <c r="A49" s="65"/>
      <c r="B49" s="65"/>
      <c r="C49" s="66"/>
      <c r="D49" s="67"/>
      <c r="E49" s="254" t="s">
        <v>70</v>
      </c>
      <c r="F49" s="255"/>
      <c r="G49" s="255"/>
      <c r="H49" s="255"/>
      <c r="I49" s="109">
        <f>+I10+I13+I18+I26+I34+I40+I48</f>
        <v>854860500</v>
      </c>
    </row>
    <row r="51" spans="1:9" ht="12.75" thickBot="1" x14ac:dyDescent="0.25"/>
    <row r="52" spans="1:9" ht="16.5" thickTop="1" thickBot="1" x14ac:dyDescent="0.25">
      <c r="A52" s="228" t="s">
        <v>71</v>
      </c>
      <c r="B52" s="229"/>
      <c r="C52" s="122" t="s">
        <v>72</v>
      </c>
      <c r="D52" s="123" t="s">
        <v>73</v>
      </c>
      <c r="E52" s="122" t="s">
        <v>74</v>
      </c>
      <c r="F52" s="228" t="s">
        <v>75</v>
      </c>
      <c r="G52" s="230"/>
      <c r="H52" s="122">
        <v>2</v>
      </c>
    </row>
    <row r="53" spans="1:9" ht="12.75" thickTop="1" x14ac:dyDescent="0.2"/>
  </sheetData>
  <mergeCells count="43">
    <mergeCell ref="E10:H10"/>
    <mergeCell ref="A8:A47"/>
    <mergeCell ref="E49:H49"/>
    <mergeCell ref="G6:G7"/>
    <mergeCell ref="H6:H7"/>
    <mergeCell ref="E26:H26"/>
    <mergeCell ref="E13:H13"/>
    <mergeCell ref="E34:H34"/>
    <mergeCell ref="E18:H18"/>
    <mergeCell ref="E48:H48"/>
    <mergeCell ref="E40:H40"/>
    <mergeCell ref="D35:D39"/>
    <mergeCell ref="C35:C39"/>
    <mergeCell ref="B35:B39"/>
    <mergeCell ref="B11:B12"/>
    <mergeCell ref="D11:D12"/>
    <mergeCell ref="A1:I1"/>
    <mergeCell ref="A2:I3"/>
    <mergeCell ref="A4:I4"/>
    <mergeCell ref="E5:F5"/>
    <mergeCell ref="A6:A7"/>
    <mergeCell ref="C6:C7"/>
    <mergeCell ref="D6:D7"/>
    <mergeCell ref="E6:E7"/>
    <mergeCell ref="F6:F7"/>
    <mergeCell ref="I6:I7"/>
    <mergeCell ref="B6:B7"/>
    <mergeCell ref="B8:B9"/>
    <mergeCell ref="C11:C12"/>
    <mergeCell ref="D27:D33"/>
    <mergeCell ref="B27:B33"/>
    <mergeCell ref="B19:B25"/>
    <mergeCell ref="C19:C25"/>
    <mergeCell ref="D14:D17"/>
    <mergeCell ref="C14:C17"/>
    <mergeCell ref="B14:B17"/>
    <mergeCell ref="C27:C33"/>
    <mergeCell ref="D19:D25"/>
    <mergeCell ref="A52:B52"/>
    <mergeCell ref="F52:G52"/>
    <mergeCell ref="D41:D47"/>
    <mergeCell ref="C41:C47"/>
    <mergeCell ref="B41:B47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71A125-5100-4D1D-A32B-E6FDED7162EE}">
          <x14:formula1>
            <xm:f>Hoja2!$B$2:$B$30</xm:f>
          </x14:formula1>
          <xm:sqref>E11:E12 E27:E33 E38:E39 E14:E17 E41:E47 E8:E9 E35:E36 E19:E25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FF78D-0661-4FAF-A3A8-B1D01581E0DC}">
  <dimension ref="A1:J28"/>
  <sheetViews>
    <sheetView zoomScale="95" zoomScaleNormal="95" workbookViewId="0">
      <pane ySplit="6" topLeftCell="A7" activePane="bottomLeft" state="frozen"/>
      <selection activeCell="B1" sqref="B1"/>
      <selection pane="bottomLeft" activeCell="B25" sqref="B25"/>
    </sheetView>
  </sheetViews>
  <sheetFormatPr baseColWidth="10" defaultColWidth="11.42578125" defaultRowHeight="15" x14ac:dyDescent="0.25"/>
  <cols>
    <col min="1" max="2" width="24.28515625" customWidth="1"/>
    <col min="3" max="3" width="26.140625" customWidth="1"/>
    <col min="4" max="4" width="24.85546875" customWidth="1"/>
    <col min="5" max="5" width="51.140625" customWidth="1"/>
    <col min="6" max="6" width="11.5703125" style="115"/>
    <col min="7" max="8" width="14.42578125" style="120" bestFit="1" customWidth="1"/>
    <col min="9" max="9" width="15.85546875" customWidth="1"/>
    <col min="10" max="10" width="15" bestFit="1" customWidth="1"/>
  </cols>
  <sheetData>
    <row r="1" spans="1:9" x14ac:dyDescent="0.25">
      <c r="A1" s="269" t="s">
        <v>0</v>
      </c>
      <c r="B1" s="270"/>
      <c r="C1" s="270"/>
      <c r="D1" s="270"/>
      <c r="E1" s="270"/>
      <c r="F1" s="270"/>
      <c r="G1" s="270"/>
      <c r="H1" s="271"/>
    </row>
    <row r="2" spans="1:9" ht="16.5" thickBot="1" x14ac:dyDescent="0.3">
      <c r="A2" s="276"/>
      <c r="B2" s="276"/>
      <c r="C2" s="276"/>
      <c r="D2" s="276"/>
      <c r="E2" s="276"/>
      <c r="F2" s="276"/>
      <c r="G2" s="276"/>
      <c r="H2" s="276"/>
    </row>
    <row r="3" spans="1:9" ht="15.75" thickBot="1" x14ac:dyDescent="0.3">
      <c r="A3" s="55"/>
      <c r="B3" s="55"/>
      <c r="C3" s="55"/>
      <c r="D3" s="54"/>
      <c r="E3" s="277" t="s">
        <v>1</v>
      </c>
      <c r="F3" s="278"/>
      <c r="G3" s="278"/>
      <c r="H3" s="279"/>
    </row>
    <row r="4" spans="1:9" ht="15.75" thickBot="1" x14ac:dyDescent="0.3">
      <c r="A4" s="53"/>
      <c r="B4" s="53"/>
      <c r="C4" s="52"/>
      <c r="D4" s="280" t="s">
        <v>2</v>
      </c>
      <c r="E4" s="280"/>
      <c r="F4" s="111"/>
      <c r="G4" s="116"/>
      <c r="H4" s="117"/>
    </row>
    <row r="5" spans="1:9" ht="15.75" customHeight="1" x14ac:dyDescent="0.25">
      <c r="A5" s="281" t="s">
        <v>4</v>
      </c>
      <c r="B5" s="281" t="s">
        <v>6</v>
      </c>
      <c r="C5" s="272" t="s">
        <v>7</v>
      </c>
      <c r="D5" s="272" t="s">
        <v>8</v>
      </c>
      <c r="E5" s="274" t="s">
        <v>9</v>
      </c>
      <c r="F5" s="274" t="s">
        <v>10</v>
      </c>
      <c r="G5" s="267" t="s">
        <v>11</v>
      </c>
      <c r="H5" s="267" t="s">
        <v>12</v>
      </c>
    </row>
    <row r="6" spans="1:9" ht="33.75" customHeight="1" x14ac:dyDescent="0.25">
      <c r="A6" s="282"/>
      <c r="B6" s="282"/>
      <c r="C6" s="273"/>
      <c r="D6" s="273"/>
      <c r="E6" s="275"/>
      <c r="F6" s="275"/>
      <c r="G6" s="268"/>
      <c r="H6" s="268"/>
    </row>
    <row r="7" spans="1:9" ht="43.15" customHeight="1" x14ac:dyDescent="0.25">
      <c r="A7" s="289" t="s">
        <v>76</v>
      </c>
      <c r="B7" s="286" t="s">
        <v>77</v>
      </c>
      <c r="C7" s="283" t="s">
        <v>78</v>
      </c>
      <c r="D7" s="11" t="s">
        <v>18</v>
      </c>
      <c r="E7" s="50" t="s">
        <v>79</v>
      </c>
      <c r="F7" s="112">
        <v>2</v>
      </c>
      <c r="G7" s="119">
        <v>30800000</v>
      </c>
      <c r="H7" s="119">
        <f t="shared" ref="H7:H23" si="0">+G7*F7</f>
        <v>61600000</v>
      </c>
    </row>
    <row r="8" spans="1:9" ht="45" x14ac:dyDescent="0.25">
      <c r="A8" s="290"/>
      <c r="B8" s="287"/>
      <c r="C8" s="284"/>
      <c r="D8" s="11" t="s">
        <v>18</v>
      </c>
      <c r="E8" s="50" t="s">
        <v>80</v>
      </c>
      <c r="F8" s="112">
        <v>1</v>
      </c>
      <c r="G8" s="119">
        <v>30800000</v>
      </c>
      <c r="H8" s="119">
        <f t="shared" si="0"/>
        <v>30800000</v>
      </c>
    </row>
    <row r="9" spans="1:9" ht="45" x14ac:dyDescent="0.25">
      <c r="A9" s="290"/>
      <c r="B9" s="287"/>
      <c r="C9" s="284"/>
      <c r="D9" s="11" t="s">
        <v>18</v>
      </c>
      <c r="E9" s="50" t="s">
        <v>81</v>
      </c>
      <c r="F9" s="112">
        <v>5</v>
      </c>
      <c r="G9" s="119">
        <v>30800000</v>
      </c>
      <c r="H9" s="119">
        <f t="shared" si="0"/>
        <v>154000000</v>
      </c>
    </row>
    <row r="10" spans="1:9" ht="45" x14ac:dyDescent="0.25">
      <c r="A10" s="290"/>
      <c r="B10" s="287"/>
      <c r="C10" s="284"/>
      <c r="D10" s="11" t="s">
        <v>18</v>
      </c>
      <c r="E10" s="50" t="s">
        <v>82</v>
      </c>
      <c r="F10" s="112">
        <v>1</v>
      </c>
      <c r="G10" s="119">
        <v>30800000</v>
      </c>
      <c r="H10" s="119">
        <f t="shared" si="0"/>
        <v>30800000</v>
      </c>
    </row>
    <row r="11" spans="1:9" ht="45" x14ac:dyDescent="0.25">
      <c r="A11" s="290"/>
      <c r="B11" s="287"/>
      <c r="C11" s="284"/>
      <c r="D11" s="11" t="s">
        <v>18</v>
      </c>
      <c r="E11" s="50" t="s">
        <v>83</v>
      </c>
      <c r="F11" s="112">
        <v>2</v>
      </c>
      <c r="G11" s="119">
        <v>30800000</v>
      </c>
      <c r="H11" s="119">
        <f t="shared" si="0"/>
        <v>61600000</v>
      </c>
    </row>
    <row r="12" spans="1:9" ht="45" x14ac:dyDescent="0.25">
      <c r="A12" s="290"/>
      <c r="B12" s="287"/>
      <c r="C12" s="284"/>
      <c r="D12" s="11" t="s">
        <v>18</v>
      </c>
      <c r="E12" s="50" t="s">
        <v>84</v>
      </c>
      <c r="F12" s="112">
        <v>1</v>
      </c>
      <c r="G12" s="119">
        <v>2000000</v>
      </c>
      <c r="H12" s="119">
        <f t="shared" si="0"/>
        <v>2000000</v>
      </c>
    </row>
    <row r="13" spans="1:9" ht="45" x14ac:dyDescent="0.25">
      <c r="A13" s="290"/>
      <c r="B13" s="287"/>
      <c r="C13" s="284"/>
      <c r="D13" s="11" t="s">
        <v>18</v>
      </c>
      <c r="E13" s="50" t="s">
        <v>85</v>
      </c>
      <c r="F13" s="112">
        <v>1</v>
      </c>
      <c r="G13" s="119">
        <v>30800000</v>
      </c>
      <c r="H13" s="119">
        <f t="shared" si="0"/>
        <v>30800000</v>
      </c>
    </row>
    <row r="14" spans="1:9" ht="28.9" customHeight="1" x14ac:dyDescent="0.25">
      <c r="A14" s="290"/>
      <c r="B14" s="287"/>
      <c r="C14" s="284"/>
      <c r="D14" s="11" t="s">
        <v>18</v>
      </c>
      <c r="E14" s="50" t="s">
        <v>86</v>
      </c>
      <c r="F14" s="112">
        <v>1</v>
      </c>
      <c r="G14" s="119">
        <v>31000000</v>
      </c>
      <c r="H14" s="119">
        <f t="shared" si="0"/>
        <v>31000000</v>
      </c>
      <c r="I14" s="51"/>
    </row>
    <row r="15" spans="1:9" ht="60" x14ac:dyDescent="0.25">
      <c r="A15" s="290"/>
      <c r="B15" s="287"/>
      <c r="C15" s="284"/>
      <c r="D15" s="11" t="s">
        <v>35</v>
      </c>
      <c r="E15" s="50" t="s">
        <v>87</v>
      </c>
      <c r="F15" s="112">
        <v>300</v>
      </c>
      <c r="G15" s="119">
        <v>15000</v>
      </c>
      <c r="H15" s="119">
        <f t="shared" si="0"/>
        <v>4500000</v>
      </c>
    </row>
    <row r="16" spans="1:9" ht="45" x14ac:dyDescent="0.25">
      <c r="A16" s="290"/>
      <c r="B16" s="287"/>
      <c r="C16" s="284"/>
      <c r="D16" s="11" t="s">
        <v>35</v>
      </c>
      <c r="E16" s="50" t="s">
        <v>88</v>
      </c>
      <c r="F16" s="112">
        <v>550</v>
      </c>
      <c r="G16" s="119">
        <v>20000</v>
      </c>
      <c r="H16" s="119">
        <f t="shared" si="0"/>
        <v>11000000</v>
      </c>
    </row>
    <row r="17" spans="1:10" ht="45" x14ac:dyDescent="0.25">
      <c r="A17" s="290"/>
      <c r="B17" s="287"/>
      <c r="C17" s="284"/>
      <c r="D17" s="11" t="s">
        <v>51</v>
      </c>
      <c r="E17" s="50" t="s">
        <v>89</v>
      </c>
      <c r="F17" s="112">
        <v>15</v>
      </c>
      <c r="G17" s="119">
        <v>1300000</v>
      </c>
      <c r="H17" s="119">
        <f t="shared" si="0"/>
        <v>19500000</v>
      </c>
      <c r="I17" s="51"/>
    </row>
    <row r="18" spans="1:10" ht="45" x14ac:dyDescent="0.25">
      <c r="A18" s="290"/>
      <c r="B18" s="287"/>
      <c r="C18" s="284"/>
      <c r="D18" s="11" t="s">
        <v>90</v>
      </c>
      <c r="E18" s="50" t="s">
        <v>91</v>
      </c>
      <c r="F18" s="112">
        <v>1</v>
      </c>
      <c r="G18" s="119">
        <v>25000000</v>
      </c>
      <c r="H18" s="119">
        <f t="shared" si="0"/>
        <v>25000000</v>
      </c>
      <c r="I18" s="49"/>
    </row>
    <row r="19" spans="1:10" ht="33.950000000000003" customHeight="1" x14ac:dyDescent="0.25">
      <c r="A19" s="290"/>
      <c r="B19" s="287"/>
      <c r="C19" s="284"/>
      <c r="D19" s="11" t="s">
        <v>35</v>
      </c>
      <c r="E19" s="50" t="s">
        <v>92</v>
      </c>
      <c r="F19" s="113">
        <v>200</v>
      </c>
      <c r="G19" s="119">
        <v>50000</v>
      </c>
      <c r="H19" s="119">
        <f t="shared" si="0"/>
        <v>10000000</v>
      </c>
    </row>
    <row r="20" spans="1:10" ht="30" x14ac:dyDescent="0.25">
      <c r="A20" s="290"/>
      <c r="B20" s="287"/>
      <c r="C20" s="284"/>
      <c r="D20" s="11" t="s">
        <v>35</v>
      </c>
      <c r="E20" s="50" t="s">
        <v>93</v>
      </c>
      <c r="F20" s="112">
        <v>50</v>
      </c>
      <c r="G20" s="119">
        <v>250000</v>
      </c>
      <c r="H20" s="119">
        <f t="shared" si="0"/>
        <v>12500000</v>
      </c>
      <c r="I20" s="51"/>
    </row>
    <row r="21" spans="1:10" ht="45" x14ac:dyDescent="0.25">
      <c r="A21" s="290"/>
      <c r="B21" s="287"/>
      <c r="C21" s="284"/>
      <c r="D21" s="11" t="s">
        <v>94</v>
      </c>
      <c r="E21" s="50" t="s">
        <v>95</v>
      </c>
      <c r="F21" s="112">
        <v>10</v>
      </c>
      <c r="G21" s="119">
        <v>3000000</v>
      </c>
      <c r="H21" s="119">
        <f t="shared" si="0"/>
        <v>30000000</v>
      </c>
    </row>
    <row r="22" spans="1:10" x14ac:dyDescent="0.25">
      <c r="A22" s="290"/>
      <c r="B22" s="287"/>
      <c r="C22" s="284"/>
      <c r="D22" s="11" t="s">
        <v>94</v>
      </c>
      <c r="E22" s="48" t="s">
        <v>96</v>
      </c>
      <c r="F22" s="112">
        <v>150</v>
      </c>
      <c r="G22" s="119">
        <v>50000</v>
      </c>
      <c r="H22" s="119">
        <f t="shared" si="0"/>
        <v>7500000</v>
      </c>
      <c r="I22" s="51"/>
    </row>
    <row r="23" spans="1:10" ht="45" x14ac:dyDescent="0.25">
      <c r="A23" s="291"/>
      <c r="B23" s="288"/>
      <c r="C23" s="285"/>
      <c r="D23" s="11" t="s">
        <v>31</v>
      </c>
      <c r="E23" s="56" t="s">
        <v>97</v>
      </c>
      <c r="F23" s="113">
        <v>5</v>
      </c>
      <c r="G23" s="119">
        <v>4000000</v>
      </c>
      <c r="H23" s="119">
        <f t="shared" si="0"/>
        <v>20000000</v>
      </c>
      <c r="I23" s="49"/>
      <c r="J23" s="49"/>
    </row>
    <row r="24" spans="1:10" ht="18.75" x14ac:dyDescent="0.25">
      <c r="A24" s="48"/>
      <c r="B24" s="48"/>
      <c r="C24" s="266" t="s">
        <v>70</v>
      </c>
      <c r="D24" s="266"/>
      <c r="E24" s="266"/>
      <c r="F24" s="266"/>
      <c r="G24" s="118">
        <f>SUM(G7:G23)</f>
        <v>251485000</v>
      </c>
      <c r="H24" s="118">
        <f>SUM(H7:H23)</f>
        <v>542600000</v>
      </c>
    </row>
    <row r="25" spans="1:10" x14ac:dyDescent="0.25">
      <c r="F25" s="114" t="s">
        <v>98</v>
      </c>
    </row>
    <row r="26" spans="1:10" ht="15.75" thickBot="1" x14ac:dyDescent="0.3"/>
    <row r="27" spans="1:10" ht="16.5" thickTop="1" thickBot="1" x14ac:dyDescent="0.3">
      <c r="A27" s="228" t="s">
        <v>71</v>
      </c>
      <c r="B27" s="229"/>
      <c r="C27" s="122" t="s">
        <v>72</v>
      </c>
      <c r="D27" s="123" t="s">
        <v>73</v>
      </c>
      <c r="E27" s="122" t="s">
        <v>74</v>
      </c>
      <c r="F27" s="228" t="s">
        <v>75</v>
      </c>
      <c r="G27" s="230"/>
      <c r="H27" s="122">
        <v>2</v>
      </c>
    </row>
    <row r="28" spans="1:10" ht="15.75" thickTop="1" x14ac:dyDescent="0.25"/>
  </sheetData>
  <mergeCells count="18">
    <mergeCell ref="A27:B27"/>
    <mergeCell ref="F27:G27"/>
    <mergeCell ref="H5:H6"/>
    <mergeCell ref="A2:H2"/>
    <mergeCell ref="E3:H3"/>
    <mergeCell ref="D4:E4"/>
    <mergeCell ref="A5:A6"/>
    <mergeCell ref="B5:B6"/>
    <mergeCell ref="C5:C6"/>
    <mergeCell ref="C7:C23"/>
    <mergeCell ref="B7:B23"/>
    <mergeCell ref="A7:A23"/>
    <mergeCell ref="C24:F24"/>
    <mergeCell ref="G5:G6"/>
    <mergeCell ref="A1:H1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8D89E6A-097B-4227-A344-84E47F1F06E0}">
          <x14:formula1>
            <xm:f>Hoja2!$B$2:$B$30</xm:f>
          </x14:formula1>
          <xm:sqref>D7:D23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2910F-2F75-4817-9722-FD9452ED6741}">
  <dimension ref="A1:Q597"/>
  <sheetViews>
    <sheetView topLeftCell="A74" zoomScale="91" zoomScaleNormal="90" workbookViewId="0">
      <selection activeCell="C74" sqref="C74:C84"/>
    </sheetView>
  </sheetViews>
  <sheetFormatPr baseColWidth="10" defaultColWidth="8" defaultRowHeight="12.75" x14ac:dyDescent="0.25"/>
  <cols>
    <col min="1" max="1" width="19.140625" style="125" customWidth="1"/>
    <col min="2" max="2" width="16.42578125" style="125" customWidth="1"/>
    <col min="3" max="3" width="18.140625" style="125" customWidth="1"/>
    <col min="4" max="4" width="4" style="125" customWidth="1"/>
    <col min="5" max="5" width="2.85546875" style="125" customWidth="1"/>
    <col min="6" max="6" width="1" style="125" customWidth="1"/>
    <col min="7" max="7" width="2.85546875" style="125" customWidth="1"/>
    <col min="8" max="8" width="4" style="125" customWidth="1"/>
    <col min="9" max="9" width="8.7109375" style="125" customWidth="1"/>
    <col min="10" max="10" width="10.85546875" style="225" customWidth="1"/>
    <col min="11" max="11" width="4" style="225" customWidth="1"/>
    <col min="12" max="12" width="33.85546875" style="134" customWidth="1"/>
    <col min="13" max="13" width="2.85546875" style="125" customWidth="1"/>
    <col min="14" max="14" width="9" style="142" customWidth="1"/>
    <col min="15" max="15" width="15.7109375" style="134" bestFit="1" customWidth="1"/>
    <col min="16" max="16" width="15.7109375" style="217" bestFit="1" customWidth="1"/>
    <col min="17" max="17" width="1.85546875" style="125" customWidth="1"/>
    <col min="18" max="16384" width="8" style="125"/>
  </cols>
  <sheetData>
    <row r="1" spans="1:16" ht="15" x14ac:dyDescent="0.25">
      <c r="A1" s="378" t="s">
        <v>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80"/>
    </row>
    <row r="2" spans="1:16" ht="15" customHeight="1" x14ac:dyDescent="0.25">
      <c r="A2" s="381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2"/>
    </row>
    <row r="3" spans="1:16" ht="15" customHeight="1" x14ac:dyDescent="0.25">
      <c r="A3" s="375" t="s">
        <v>1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7"/>
    </row>
    <row r="4" spans="1:16" ht="13.5" customHeight="1" thickBot="1" x14ac:dyDescent="0.3">
      <c r="A4" s="132"/>
      <c r="B4" s="132"/>
      <c r="C4" s="132"/>
      <c r="D4" s="399" t="s">
        <v>2</v>
      </c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1"/>
    </row>
    <row r="5" spans="1:16" ht="15" customHeight="1" x14ac:dyDescent="0.25">
      <c r="A5" s="281" t="s">
        <v>4</v>
      </c>
      <c r="B5" s="281" t="s">
        <v>4</v>
      </c>
      <c r="C5" s="281" t="s">
        <v>6</v>
      </c>
      <c r="D5" s="389" t="s">
        <v>7</v>
      </c>
      <c r="E5" s="390"/>
      <c r="F5" s="390"/>
      <c r="G5" s="390"/>
      <c r="H5" s="390"/>
      <c r="I5" s="391"/>
      <c r="J5" s="389" t="s">
        <v>8</v>
      </c>
      <c r="K5" s="391"/>
      <c r="L5" s="395" t="s">
        <v>9</v>
      </c>
      <c r="M5" s="396"/>
      <c r="N5" s="402" t="s">
        <v>10</v>
      </c>
      <c r="O5" s="362" t="s">
        <v>11</v>
      </c>
      <c r="P5" s="364" t="s">
        <v>12</v>
      </c>
    </row>
    <row r="6" spans="1:16" ht="15" customHeight="1" x14ac:dyDescent="0.25">
      <c r="A6" s="282"/>
      <c r="B6" s="282"/>
      <c r="C6" s="282"/>
      <c r="D6" s="392"/>
      <c r="E6" s="393"/>
      <c r="F6" s="393"/>
      <c r="G6" s="393"/>
      <c r="H6" s="393"/>
      <c r="I6" s="394"/>
      <c r="J6" s="392"/>
      <c r="K6" s="394"/>
      <c r="L6" s="397"/>
      <c r="M6" s="398"/>
      <c r="N6" s="403"/>
      <c r="O6" s="363"/>
      <c r="P6" s="365"/>
    </row>
    <row r="7" spans="1:16" ht="36.950000000000003" customHeight="1" x14ac:dyDescent="0.25">
      <c r="A7" s="372" t="s">
        <v>628</v>
      </c>
      <c r="B7" s="383" t="s">
        <v>629</v>
      </c>
      <c r="C7" s="386" t="s">
        <v>16</v>
      </c>
      <c r="D7" s="307" t="s">
        <v>474</v>
      </c>
      <c r="E7" s="308"/>
      <c r="F7" s="308"/>
      <c r="G7" s="308"/>
      <c r="H7" s="308"/>
      <c r="I7" s="309"/>
      <c r="J7" s="415" t="s">
        <v>18</v>
      </c>
      <c r="K7" s="416"/>
      <c r="L7" s="359" t="s">
        <v>475</v>
      </c>
      <c r="M7" s="361"/>
      <c r="N7" s="136">
        <v>11.5</v>
      </c>
      <c r="O7" s="143">
        <v>1197000</v>
      </c>
      <c r="P7" s="206">
        <v>13765500</v>
      </c>
    </row>
    <row r="8" spans="1:16" ht="36.950000000000003" customHeight="1" x14ac:dyDescent="0.25">
      <c r="A8" s="373"/>
      <c r="B8" s="384"/>
      <c r="C8" s="387"/>
      <c r="D8" s="322"/>
      <c r="E8" s="323"/>
      <c r="F8" s="323"/>
      <c r="G8" s="323"/>
      <c r="H8" s="323"/>
      <c r="I8" s="324"/>
      <c r="J8" s="417"/>
      <c r="K8" s="418"/>
      <c r="L8" s="359" t="s">
        <v>476</v>
      </c>
      <c r="M8" s="361"/>
      <c r="N8" s="135">
        <v>11</v>
      </c>
      <c r="O8" s="143">
        <v>3150000</v>
      </c>
      <c r="P8" s="206">
        <v>34650000</v>
      </c>
    </row>
    <row r="9" spans="1:16" ht="36.950000000000003" customHeight="1" x14ac:dyDescent="0.25">
      <c r="A9" s="373"/>
      <c r="B9" s="384"/>
      <c r="C9" s="387"/>
      <c r="D9" s="322"/>
      <c r="E9" s="323"/>
      <c r="F9" s="323"/>
      <c r="G9" s="323"/>
      <c r="H9" s="323"/>
      <c r="I9" s="324"/>
      <c r="J9" s="417"/>
      <c r="K9" s="418"/>
      <c r="L9" s="359" t="s">
        <v>477</v>
      </c>
      <c r="M9" s="361"/>
      <c r="N9" s="135">
        <v>11</v>
      </c>
      <c r="O9" s="143">
        <v>3150000</v>
      </c>
      <c r="P9" s="206">
        <v>34650000</v>
      </c>
    </row>
    <row r="10" spans="1:16" ht="36.950000000000003" customHeight="1" x14ac:dyDescent="0.25">
      <c r="A10" s="373"/>
      <c r="B10" s="384"/>
      <c r="C10" s="387"/>
      <c r="D10" s="322"/>
      <c r="E10" s="323"/>
      <c r="F10" s="323"/>
      <c r="G10" s="323"/>
      <c r="H10" s="323"/>
      <c r="I10" s="324"/>
      <c r="J10" s="417"/>
      <c r="K10" s="418"/>
      <c r="L10" s="359" t="s">
        <v>478</v>
      </c>
      <c r="M10" s="361"/>
      <c r="N10" s="135">
        <v>11</v>
      </c>
      <c r="O10" s="143">
        <v>3150000</v>
      </c>
      <c r="P10" s="206">
        <v>34650000</v>
      </c>
    </row>
    <row r="11" spans="1:16" ht="36.950000000000003" customHeight="1" x14ac:dyDescent="0.25">
      <c r="A11" s="373"/>
      <c r="B11" s="384"/>
      <c r="C11" s="387"/>
      <c r="D11" s="310"/>
      <c r="E11" s="311"/>
      <c r="F11" s="311"/>
      <c r="G11" s="311"/>
      <c r="H11" s="311"/>
      <c r="I11" s="312"/>
      <c r="J11" s="419"/>
      <c r="K11" s="420"/>
      <c r="L11" s="359" t="s">
        <v>479</v>
      </c>
      <c r="M11" s="361"/>
      <c r="N11" s="135">
        <v>11</v>
      </c>
      <c r="O11" s="143">
        <v>3465000</v>
      </c>
      <c r="P11" s="206">
        <v>38115000</v>
      </c>
    </row>
    <row r="12" spans="1:16" ht="54.95" customHeight="1" x14ac:dyDescent="0.25">
      <c r="A12" s="373"/>
      <c r="B12" s="384"/>
      <c r="C12" s="387"/>
      <c r="D12" s="298" t="s">
        <v>631</v>
      </c>
      <c r="E12" s="299"/>
      <c r="F12" s="299"/>
      <c r="G12" s="299"/>
      <c r="H12" s="299"/>
      <c r="I12" s="300"/>
      <c r="J12" s="346" t="s">
        <v>632</v>
      </c>
      <c r="K12" s="347"/>
      <c r="L12" s="404" t="s">
        <v>480</v>
      </c>
      <c r="M12" s="358"/>
      <c r="N12" s="137">
        <v>1</v>
      </c>
      <c r="O12" s="154">
        <v>90000000</v>
      </c>
      <c r="P12" s="206">
        <v>90000000</v>
      </c>
    </row>
    <row r="13" spans="1:16" ht="66" customHeight="1" x14ac:dyDescent="0.25">
      <c r="A13" s="373"/>
      <c r="B13" s="384"/>
      <c r="C13" s="387"/>
      <c r="D13" s="301"/>
      <c r="E13" s="302"/>
      <c r="F13" s="302"/>
      <c r="G13" s="302"/>
      <c r="H13" s="302"/>
      <c r="I13" s="303"/>
      <c r="J13" s="406" t="s">
        <v>660</v>
      </c>
      <c r="K13" s="347"/>
      <c r="L13" s="359" t="s">
        <v>481</v>
      </c>
      <c r="M13" s="361"/>
      <c r="N13" s="137">
        <v>1</v>
      </c>
      <c r="O13" s="154">
        <v>90000000</v>
      </c>
      <c r="P13" s="206">
        <v>90000000</v>
      </c>
    </row>
    <row r="14" spans="1:16" ht="54.95" customHeight="1" x14ac:dyDescent="0.25">
      <c r="A14" s="373"/>
      <c r="B14" s="385"/>
      <c r="C14" s="388"/>
      <c r="D14" s="304"/>
      <c r="E14" s="305"/>
      <c r="F14" s="305"/>
      <c r="G14" s="305"/>
      <c r="H14" s="305"/>
      <c r="I14" s="306"/>
      <c r="J14" s="346" t="s">
        <v>221</v>
      </c>
      <c r="K14" s="354"/>
      <c r="L14" s="404" t="s">
        <v>482</v>
      </c>
      <c r="M14" s="358"/>
      <c r="N14" s="137">
        <v>1</v>
      </c>
      <c r="O14" s="154">
        <v>120000000</v>
      </c>
      <c r="P14" s="207">
        <v>120000000</v>
      </c>
    </row>
    <row r="15" spans="1:16" x14ac:dyDescent="0.25">
      <c r="A15" s="373"/>
      <c r="B15" s="155"/>
      <c r="C15" s="133"/>
      <c r="D15" s="366"/>
      <c r="E15" s="367"/>
      <c r="F15" s="367"/>
      <c r="G15" s="367"/>
      <c r="H15" s="367"/>
      <c r="I15" s="368"/>
      <c r="J15" s="340" t="s">
        <v>23</v>
      </c>
      <c r="K15" s="341"/>
      <c r="L15" s="341"/>
      <c r="M15" s="341"/>
      <c r="N15" s="341"/>
      <c r="O15" s="342"/>
      <c r="P15" s="208">
        <f>+SUM(P7:P14)</f>
        <v>455830500</v>
      </c>
    </row>
    <row r="16" spans="1:16" ht="45.95" customHeight="1" x14ac:dyDescent="0.25">
      <c r="A16" s="373"/>
      <c r="B16" s="348" t="s">
        <v>633</v>
      </c>
      <c r="C16" s="447" t="s">
        <v>16</v>
      </c>
      <c r="D16" s="404" t="s">
        <v>474</v>
      </c>
      <c r="E16" s="454"/>
      <c r="F16" s="454"/>
      <c r="G16" s="454"/>
      <c r="H16" s="454"/>
      <c r="I16" s="358"/>
      <c r="J16" s="406" t="s">
        <v>661</v>
      </c>
      <c r="K16" s="347"/>
      <c r="L16" s="404" t="s">
        <v>483</v>
      </c>
      <c r="M16" s="358"/>
      <c r="N16" s="135">
        <v>11</v>
      </c>
      <c r="O16" s="143">
        <v>3150000</v>
      </c>
      <c r="P16" s="206">
        <v>34650000</v>
      </c>
    </row>
    <row r="17" spans="1:16" ht="54.95" customHeight="1" x14ac:dyDescent="0.25">
      <c r="A17" s="373"/>
      <c r="B17" s="349"/>
      <c r="C17" s="448"/>
      <c r="D17" s="455" t="s">
        <v>634</v>
      </c>
      <c r="E17" s="454"/>
      <c r="F17" s="454"/>
      <c r="G17" s="454"/>
      <c r="H17" s="454"/>
      <c r="I17" s="358"/>
      <c r="J17" s="346" t="s">
        <v>35</v>
      </c>
      <c r="K17" s="354"/>
      <c r="L17" s="404" t="s">
        <v>484</v>
      </c>
      <c r="M17" s="358"/>
      <c r="N17" s="135">
        <v>1</v>
      </c>
      <c r="O17" s="158" t="s">
        <v>485</v>
      </c>
      <c r="P17" s="209">
        <v>750000000</v>
      </c>
    </row>
    <row r="18" spans="1:16" ht="97.5" customHeight="1" x14ac:dyDescent="0.25">
      <c r="A18" s="373"/>
      <c r="B18" s="349"/>
      <c r="C18" s="448"/>
      <c r="D18" s="331" t="s">
        <v>635</v>
      </c>
      <c r="E18" s="430"/>
      <c r="F18" s="430"/>
      <c r="G18" s="430"/>
      <c r="H18" s="430"/>
      <c r="I18" s="431"/>
      <c r="J18" s="292" t="s">
        <v>35</v>
      </c>
      <c r="K18" s="293"/>
      <c r="L18" s="298" t="s">
        <v>636</v>
      </c>
      <c r="M18" s="300"/>
      <c r="N18" s="157">
        <v>1</v>
      </c>
      <c r="O18" s="159">
        <v>150000000</v>
      </c>
      <c r="P18" s="210">
        <v>150000000</v>
      </c>
    </row>
    <row r="19" spans="1:16" ht="63" customHeight="1" x14ac:dyDescent="0.25">
      <c r="A19" s="373"/>
      <c r="B19" s="349"/>
      <c r="C19" s="448"/>
      <c r="D19" s="313" t="s">
        <v>634</v>
      </c>
      <c r="E19" s="314"/>
      <c r="F19" s="314"/>
      <c r="G19" s="314"/>
      <c r="H19" s="314"/>
      <c r="I19" s="315"/>
      <c r="J19" s="292" t="s">
        <v>35</v>
      </c>
      <c r="K19" s="293"/>
      <c r="L19" s="298" t="s">
        <v>223</v>
      </c>
      <c r="M19" s="300"/>
      <c r="N19" s="141">
        <v>1</v>
      </c>
      <c r="O19" s="156">
        <v>350000000</v>
      </c>
      <c r="P19" s="211">
        <v>350000000</v>
      </c>
    </row>
    <row r="20" spans="1:16" ht="26.25" customHeight="1" x14ac:dyDescent="0.25">
      <c r="A20" s="373"/>
      <c r="B20" s="349"/>
      <c r="C20" s="448"/>
      <c r="D20" s="425" t="s">
        <v>637</v>
      </c>
      <c r="E20" s="426"/>
      <c r="F20" s="426"/>
      <c r="G20" s="426"/>
      <c r="H20" s="426"/>
      <c r="I20" s="427"/>
      <c r="J20" s="292" t="s">
        <v>33</v>
      </c>
      <c r="K20" s="293"/>
      <c r="L20" s="331" t="s">
        <v>638</v>
      </c>
      <c r="M20" s="333"/>
      <c r="N20" s="157">
        <v>1</v>
      </c>
      <c r="O20" s="159">
        <v>5000000</v>
      </c>
      <c r="P20" s="210">
        <v>5000000</v>
      </c>
    </row>
    <row r="21" spans="1:16" ht="9" customHeight="1" x14ac:dyDescent="0.25">
      <c r="A21" s="373"/>
      <c r="B21" s="349"/>
      <c r="C21" s="448"/>
      <c r="D21" s="429" t="s">
        <v>486</v>
      </c>
      <c r="E21" s="430"/>
      <c r="F21" s="430"/>
      <c r="G21" s="430"/>
      <c r="H21" s="430"/>
      <c r="I21" s="431"/>
      <c r="J21" s="292" t="s">
        <v>31</v>
      </c>
      <c r="K21" s="293"/>
      <c r="L21" s="331" t="s">
        <v>227</v>
      </c>
      <c r="M21" s="333"/>
      <c r="N21" s="452">
        <v>1</v>
      </c>
      <c r="O21" s="450">
        <v>10000000</v>
      </c>
      <c r="P21" s="451">
        <v>10000000</v>
      </c>
    </row>
    <row r="22" spans="1:16" ht="18" customHeight="1" x14ac:dyDescent="0.25">
      <c r="A22" s="373"/>
      <c r="B22" s="349"/>
      <c r="C22" s="448"/>
      <c r="D22" s="337" t="s">
        <v>228</v>
      </c>
      <c r="E22" s="338"/>
      <c r="F22" s="338"/>
      <c r="G22" s="338"/>
      <c r="H22" s="338"/>
      <c r="I22" s="339"/>
      <c r="J22" s="296"/>
      <c r="K22" s="297"/>
      <c r="L22" s="337" t="s">
        <v>229</v>
      </c>
      <c r="M22" s="339"/>
      <c r="N22" s="453"/>
      <c r="O22" s="450"/>
      <c r="P22" s="451"/>
    </row>
    <row r="23" spans="1:16" ht="30.75" customHeight="1" x14ac:dyDescent="0.25">
      <c r="A23" s="373"/>
      <c r="B23" s="349"/>
      <c r="C23" s="448"/>
      <c r="D23" s="425" t="s">
        <v>637</v>
      </c>
      <c r="E23" s="426"/>
      <c r="F23" s="426"/>
      <c r="G23" s="426"/>
      <c r="H23" s="426"/>
      <c r="I23" s="427"/>
      <c r="J23" s="292" t="s">
        <v>35</v>
      </c>
      <c r="K23" s="293"/>
      <c r="L23" s="331" t="s">
        <v>639</v>
      </c>
      <c r="M23" s="333"/>
      <c r="N23" s="141">
        <v>1</v>
      </c>
      <c r="O23" s="156">
        <v>25000000</v>
      </c>
      <c r="P23" s="211">
        <v>25000000</v>
      </c>
    </row>
    <row r="24" spans="1:16" ht="27" customHeight="1" x14ac:dyDescent="0.25">
      <c r="A24" s="373"/>
      <c r="B24" s="349"/>
      <c r="C24" s="448"/>
      <c r="D24" s="298" t="s">
        <v>640</v>
      </c>
      <c r="E24" s="299"/>
      <c r="F24" s="299"/>
      <c r="G24" s="299"/>
      <c r="H24" s="299"/>
      <c r="I24" s="300"/>
      <c r="J24" s="292" t="s">
        <v>211</v>
      </c>
      <c r="K24" s="293"/>
      <c r="L24" s="331" t="s">
        <v>230</v>
      </c>
      <c r="M24" s="333"/>
      <c r="N24" s="157">
        <v>1</v>
      </c>
      <c r="O24" s="160">
        <v>10000000</v>
      </c>
      <c r="P24" s="212">
        <v>10000000</v>
      </c>
    </row>
    <row r="25" spans="1:16" ht="27" customHeight="1" x14ac:dyDescent="0.25">
      <c r="A25" s="373"/>
      <c r="B25" s="349"/>
      <c r="C25" s="448"/>
      <c r="D25" s="301"/>
      <c r="E25" s="302"/>
      <c r="F25" s="302"/>
      <c r="G25" s="302"/>
      <c r="H25" s="302"/>
      <c r="I25" s="303"/>
      <c r="J25" s="292" t="s">
        <v>123</v>
      </c>
      <c r="K25" s="293"/>
      <c r="L25" s="331" t="s">
        <v>641</v>
      </c>
      <c r="M25" s="333"/>
      <c r="N25" s="157">
        <v>1</v>
      </c>
      <c r="O25" s="159">
        <v>25000000</v>
      </c>
      <c r="P25" s="210">
        <v>25000000</v>
      </c>
    </row>
    <row r="26" spans="1:16" ht="9" customHeight="1" x14ac:dyDescent="0.25">
      <c r="A26" s="373"/>
      <c r="B26" s="349"/>
      <c r="C26" s="448"/>
      <c r="D26" s="301"/>
      <c r="E26" s="302"/>
      <c r="F26" s="302"/>
      <c r="G26" s="302"/>
      <c r="H26" s="302"/>
      <c r="I26" s="303"/>
      <c r="J26" s="292" t="s">
        <v>211</v>
      </c>
      <c r="K26" s="293"/>
      <c r="L26" s="331" t="s">
        <v>231</v>
      </c>
      <c r="M26" s="333"/>
      <c r="N26" s="408">
        <v>1</v>
      </c>
      <c r="O26" s="351">
        <v>25000000</v>
      </c>
      <c r="P26" s="369">
        <v>25000000</v>
      </c>
    </row>
    <row r="27" spans="1:16" ht="18" customHeight="1" x14ac:dyDescent="0.25">
      <c r="A27" s="373"/>
      <c r="B27" s="349"/>
      <c r="C27" s="448"/>
      <c r="D27" s="301"/>
      <c r="E27" s="302"/>
      <c r="F27" s="302"/>
      <c r="G27" s="302"/>
      <c r="H27" s="302"/>
      <c r="I27" s="303"/>
      <c r="J27" s="294"/>
      <c r="K27" s="295"/>
      <c r="L27" s="432" t="s">
        <v>487</v>
      </c>
      <c r="M27" s="437"/>
      <c r="N27" s="409"/>
      <c r="O27" s="352"/>
      <c r="P27" s="370"/>
    </row>
    <row r="28" spans="1:16" ht="9" customHeight="1" x14ac:dyDescent="0.25">
      <c r="A28" s="373"/>
      <c r="B28" s="349"/>
      <c r="C28" s="448"/>
      <c r="D28" s="304"/>
      <c r="E28" s="305"/>
      <c r="F28" s="305"/>
      <c r="G28" s="305"/>
      <c r="H28" s="305"/>
      <c r="I28" s="306"/>
      <c r="J28" s="296"/>
      <c r="K28" s="297"/>
      <c r="L28" s="438"/>
      <c r="M28" s="439"/>
      <c r="N28" s="414"/>
      <c r="O28" s="353"/>
      <c r="P28" s="371"/>
    </row>
    <row r="29" spans="1:16" ht="9" customHeight="1" x14ac:dyDescent="0.25">
      <c r="A29" s="373"/>
      <c r="B29" s="349"/>
      <c r="C29" s="448"/>
      <c r="D29" s="331" t="s">
        <v>232</v>
      </c>
      <c r="E29" s="332"/>
      <c r="F29" s="332"/>
      <c r="G29" s="332"/>
      <c r="H29" s="332"/>
      <c r="I29" s="333"/>
      <c r="J29" s="292" t="s">
        <v>33</v>
      </c>
      <c r="K29" s="293"/>
      <c r="L29" s="331" t="s">
        <v>233</v>
      </c>
      <c r="M29" s="333"/>
      <c r="N29" s="408">
        <v>1</v>
      </c>
      <c r="O29" s="144" t="s">
        <v>222</v>
      </c>
      <c r="P29" s="213" t="s">
        <v>222</v>
      </c>
    </row>
    <row r="30" spans="1:16" ht="9" customHeight="1" x14ac:dyDescent="0.25">
      <c r="A30" s="373"/>
      <c r="B30" s="349"/>
      <c r="C30" s="448"/>
      <c r="D30" s="334" t="s">
        <v>234</v>
      </c>
      <c r="E30" s="335"/>
      <c r="F30" s="335"/>
      <c r="G30" s="335"/>
      <c r="H30" s="335"/>
      <c r="I30" s="336"/>
      <c r="J30" s="294"/>
      <c r="K30" s="295"/>
      <c r="L30" s="334" t="s">
        <v>235</v>
      </c>
      <c r="M30" s="336"/>
      <c r="N30" s="409"/>
      <c r="O30" s="410">
        <v>10000000</v>
      </c>
      <c r="P30" s="412">
        <v>10000000</v>
      </c>
    </row>
    <row r="31" spans="1:16" ht="9" customHeight="1" x14ac:dyDescent="0.25">
      <c r="A31" s="373"/>
      <c r="B31" s="349"/>
      <c r="C31" s="448"/>
      <c r="D31" s="337" t="s">
        <v>236</v>
      </c>
      <c r="E31" s="338"/>
      <c r="F31" s="338"/>
      <c r="G31" s="338"/>
      <c r="H31" s="338"/>
      <c r="I31" s="339"/>
      <c r="J31" s="296"/>
      <c r="K31" s="297"/>
      <c r="L31" s="337" t="s">
        <v>237</v>
      </c>
      <c r="M31" s="339"/>
      <c r="N31" s="414"/>
      <c r="O31" s="411"/>
      <c r="P31" s="413"/>
    </row>
    <row r="32" spans="1:16" ht="9" customHeight="1" x14ac:dyDescent="0.25">
      <c r="A32" s="373"/>
      <c r="B32" s="349"/>
      <c r="C32" s="448"/>
      <c r="D32" s="298" t="s">
        <v>631</v>
      </c>
      <c r="E32" s="299"/>
      <c r="F32" s="299"/>
      <c r="G32" s="299"/>
      <c r="H32" s="299"/>
      <c r="I32" s="300"/>
      <c r="J32" s="292" t="s">
        <v>35</v>
      </c>
      <c r="K32" s="293"/>
      <c r="L32" s="331" t="s">
        <v>238</v>
      </c>
      <c r="M32" s="333"/>
      <c r="N32" s="408">
        <v>1</v>
      </c>
      <c r="O32" s="144" t="s">
        <v>222</v>
      </c>
      <c r="P32" s="213" t="s">
        <v>222</v>
      </c>
    </row>
    <row r="33" spans="1:16" ht="9" customHeight="1" x14ac:dyDescent="0.25">
      <c r="A33" s="373"/>
      <c r="B33" s="349"/>
      <c r="C33" s="448"/>
      <c r="D33" s="301"/>
      <c r="E33" s="302"/>
      <c r="F33" s="302"/>
      <c r="G33" s="302"/>
      <c r="H33" s="302"/>
      <c r="I33" s="303"/>
      <c r="J33" s="294"/>
      <c r="K33" s="295"/>
      <c r="L33" s="334" t="s">
        <v>239</v>
      </c>
      <c r="M33" s="336"/>
      <c r="N33" s="409"/>
      <c r="O33" s="410">
        <v>600000000</v>
      </c>
      <c r="P33" s="412">
        <v>600000000</v>
      </c>
    </row>
    <row r="34" spans="1:16" ht="18" customHeight="1" x14ac:dyDescent="0.25">
      <c r="A34" s="373"/>
      <c r="B34" s="349"/>
      <c r="C34" s="448"/>
      <c r="D34" s="301"/>
      <c r="E34" s="302"/>
      <c r="F34" s="302"/>
      <c r="G34" s="302"/>
      <c r="H34" s="302"/>
      <c r="I34" s="303"/>
      <c r="J34" s="294"/>
      <c r="K34" s="295"/>
      <c r="L34" s="432" t="s">
        <v>488</v>
      </c>
      <c r="M34" s="437"/>
      <c r="N34" s="409"/>
      <c r="O34" s="410"/>
      <c r="P34" s="412"/>
    </row>
    <row r="35" spans="1:16" ht="9" customHeight="1" x14ac:dyDescent="0.25">
      <c r="A35" s="373"/>
      <c r="B35" s="349"/>
      <c r="C35" s="448"/>
      <c r="D35" s="301"/>
      <c r="E35" s="302"/>
      <c r="F35" s="302"/>
      <c r="G35" s="302"/>
      <c r="H35" s="302"/>
      <c r="I35" s="303"/>
      <c r="J35" s="294"/>
      <c r="K35" s="295"/>
      <c r="L35" s="432"/>
      <c r="M35" s="437"/>
      <c r="N35" s="409"/>
      <c r="O35" s="410"/>
      <c r="P35" s="412"/>
    </row>
    <row r="36" spans="1:16" ht="9" customHeight="1" x14ac:dyDescent="0.25">
      <c r="A36" s="373"/>
      <c r="B36" s="349"/>
      <c r="C36" s="448"/>
      <c r="D36" s="301"/>
      <c r="E36" s="302"/>
      <c r="F36" s="302"/>
      <c r="G36" s="302"/>
      <c r="H36" s="302"/>
      <c r="I36" s="303"/>
      <c r="J36" s="296"/>
      <c r="K36" s="297"/>
      <c r="L36" s="438"/>
      <c r="M36" s="439"/>
      <c r="N36" s="414"/>
      <c r="O36" s="411"/>
      <c r="P36" s="413"/>
    </row>
    <row r="37" spans="1:16" ht="9" customHeight="1" x14ac:dyDescent="0.25">
      <c r="A37" s="373"/>
      <c r="B37" s="349"/>
      <c r="C37" s="448"/>
      <c r="D37" s="301"/>
      <c r="E37" s="302"/>
      <c r="F37" s="302"/>
      <c r="G37" s="302"/>
      <c r="H37" s="302"/>
      <c r="I37" s="303"/>
      <c r="J37" s="292" t="s">
        <v>209</v>
      </c>
      <c r="K37" s="293"/>
      <c r="L37" s="331" t="s">
        <v>240</v>
      </c>
      <c r="M37" s="333"/>
      <c r="N37" s="408">
        <v>1</v>
      </c>
      <c r="O37" s="144" t="s">
        <v>222</v>
      </c>
      <c r="P37" s="213" t="s">
        <v>222</v>
      </c>
    </row>
    <row r="38" spans="1:16" ht="9" customHeight="1" x14ac:dyDescent="0.25">
      <c r="A38" s="373"/>
      <c r="B38" s="349"/>
      <c r="C38" s="448"/>
      <c r="D38" s="301"/>
      <c r="E38" s="302"/>
      <c r="F38" s="302"/>
      <c r="G38" s="302"/>
      <c r="H38" s="302"/>
      <c r="I38" s="303"/>
      <c r="J38" s="294"/>
      <c r="K38" s="295"/>
      <c r="L38" s="334" t="s">
        <v>241</v>
      </c>
      <c r="M38" s="336"/>
      <c r="N38" s="409"/>
      <c r="O38" s="410">
        <v>150000000</v>
      </c>
      <c r="P38" s="412">
        <v>150000000</v>
      </c>
    </row>
    <row r="39" spans="1:16" ht="18" customHeight="1" x14ac:dyDescent="0.25">
      <c r="A39" s="373"/>
      <c r="B39" s="349"/>
      <c r="C39" s="448"/>
      <c r="D39" s="301"/>
      <c r="E39" s="302"/>
      <c r="F39" s="302"/>
      <c r="G39" s="302"/>
      <c r="H39" s="302"/>
      <c r="I39" s="303"/>
      <c r="J39" s="294"/>
      <c r="K39" s="295"/>
      <c r="L39" s="432" t="s">
        <v>489</v>
      </c>
      <c r="M39" s="437"/>
      <c r="N39" s="409"/>
      <c r="O39" s="410"/>
      <c r="P39" s="412"/>
    </row>
    <row r="40" spans="1:16" ht="9" customHeight="1" x14ac:dyDescent="0.25">
      <c r="A40" s="373"/>
      <c r="B40" s="349"/>
      <c r="C40" s="448"/>
      <c r="D40" s="301"/>
      <c r="E40" s="302"/>
      <c r="F40" s="302"/>
      <c r="G40" s="302"/>
      <c r="H40" s="302"/>
      <c r="I40" s="303"/>
      <c r="J40" s="294"/>
      <c r="K40" s="295"/>
      <c r="L40" s="334" t="s">
        <v>242</v>
      </c>
      <c r="M40" s="336"/>
      <c r="N40" s="409"/>
      <c r="O40" s="410"/>
      <c r="P40" s="412"/>
    </row>
    <row r="41" spans="1:16" ht="9" customHeight="1" x14ac:dyDescent="0.25">
      <c r="A41" s="373"/>
      <c r="B41" s="349"/>
      <c r="C41" s="448"/>
      <c r="D41" s="301"/>
      <c r="E41" s="302"/>
      <c r="F41" s="302"/>
      <c r="G41" s="302"/>
      <c r="H41" s="302"/>
      <c r="I41" s="303"/>
      <c r="J41" s="296"/>
      <c r="K41" s="297"/>
      <c r="L41" s="337"/>
      <c r="M41" s="339"/>
      <c r="N41" s="414"/>
      <c r="O41" s="411"/>
      <c r="P41" s="413"/>
    </row>
    <row r="42" spans="1:16" ht="9" customHeight="1" x14ac:dyDescent="0.25">
      <c r="A42" s="373"/>
      <c r="B42" s="349"/>
      <c r="C42" s="448"/>
      <c r="D42" s="301"/>
      <c r="E42" s="302"/>
      <c r="F42" s="302"/>
      <c r="G42" s="302"/>
      <c r="H42" s="302"/>
      <c r="I42" s="303"/>
      <c r="J42" s="292" t="s">
        <v>209</v>
      </c>
      <c r="K42" s="293"/>
      <c r="L42" s="331" t="s">
        <v>243</v>
      </c>
      <c r="M42" s="333"/>
      <c r="N42" s="408">
        <v>1</v>
      </c>
      <c r="O42" s="144" t="s">
        <v>222</v>
      </c>
      <c r="P42" s="213" t="s">
        <v>222</v>
      </c>
    </row>
    <row r="43" spans="1:16" ht="9" customHeight="1" x14ac:dyDescent="0.25">
      <c r="A43" s="373"/>
      <c r="B43" s="349"/>
      <c r="C43" s="448"/>
      <c r="D43" s="301"/>
      <c r="E43" s="302"/>
      <c r="F43" s="302"/>
      <c r="G43" s="302"/>
      <c r="H43" s="302"/>
      <c r="I43" s="303"/>
      <c r="J43" s="294"/>
      <c r="K43" s="295"/>
      <c r="L43" s="334" t="s">
        <v>244</v>
      </c>
      <c r="M43" s="336"/>
      <c r="N43" s="409"/>
      <c r="O43" s="410">
        <v>150000000</v>
      </c>
      <c r="P43" s="412">
        <v>150000000</v>
      </c>
    </row>
    <row r="44" spans="1:16" ht="18" customHeight="1" x14ac:dyDescent="0.25">
      <c r="A44" s="373"/>
      <c r="B44" s="349"/>
      <c r="C44" s="448"/>
      <c r="D44" s="301"/>
      <c r="E44" s="302"/>
      <c r="F44" s="302"/>
      <c r="G44" s="302"/>
      <c r="H44" s="302"/>
      <c r="I44" s="303"/>
      <c r="J44" s="294"/>
      <c r="K44" s="295"/>
      <c r="L44" s="432" t="s">
        <v>490</v>
      </c>
      <c r="M44" s="437"/>
      <c r="N44" s="409"/>
      <c r="O44" s="410"/>
      <c r="P44" s="412"/>
    </row>
    <row r="45" spans="1:16" ht="9" customHeight="1" x14ac:dyDescent="0.25">
      <c r="A45" s="373"/>
      <c r="B45" s="349"/>
      <c r="C45" s="448"/>
      <c r="D45" s="301"/>
      <c r="E45" s="302"/>
      <c r="F45" s="302"/>
      <c r="G45" s="302"/>
      <c r="H45" s="302"/>
      <c r="I45" s="303"/>
      <c r="J45" s="294"/>
      <c r="K45" s="295"/>
      <c r="L45" s="432"/>
      <c r="M45" s="437"/>
      <c r="N45" s="409"/>
      <c r="O45" s="410"/>
      <c r="P45" s="412"/>
    </row>
    <row r="46" spans="1:16" ht="9" customHeight="1" x14ac:dyDescent="0.25">
      <c r="A46" s="373"/>
      <c r="B46" s="349"/>
      <c r="C46" s="448"/>
      <c r="D46" s="301"/>
      <c r="E46" s="302"/>
      <c r="F46" s="302"/>
      <c r="G46" s="302"/>
      <c r="H46" s="302"/>
      <c r="I46" s="303"/>
      <c r="J46" s="296"/>
      <c r="K46" s="297"/>
      <c r="L46" s="438"/>
      <c r="M46" s="439"/>
      <c r="N46" s="414"/>
      <c r="O46" s="411"/>
      <c r="P46" s="413"/>
    </row>
    <row r="47" spans="1:16" ht="9" customHeight="1" x14ac:dyDescent="0.25">
      <c r="A47" s="373"/>
      <c r="B47" s="349"/>
      <c r="C47" s="448"/>
      <c r="D47" s="301"/>
      <c r="E47" s="302"/>
      <c r="F47" s="302"/>
      <c r="G47" s="302"/>
      <c r="H47" s="302"/>
      <c r="I47" s="303"/>
      <c r="J47" s="292" t="s">
        <v>209</v>
      </c>
      <c r="K47" s="293"/>
      <c r="L47" s="331" t="s">
        <v>245</v>
      </c>
      <c r="M47" s="333"/>
      <c r="N47" s="408">
        <v>1</v>
      </c>
      <c r="O47" s="144" t="s">
        <v>222</v>
      </c>
      <c r="P47" s="213" t="s">
        <v>222</v>
      </c>
    </row>
    <row r="48" spans="1:16" ht="9" customHeight="1" x14ac:dyDescent="0.25">
      <c r="A48" s="373"/>
      <c r="B48" s="349"/>
      <c r="C48" s="448"/>
      <c r="D48" s="301"/>
      <c r="E48" s="302"/>
      <c r="F48" s="302"/>
      <c r="G48" s="302"/>
      <c r="H48" s="302"/>
      <c r="I48" s="303"/>
      <c r="J48" s="294"/>
      <c r="K48" s="295"/>
      <c r="L48" s="334" t="s">
        <v>246</v>
      </c>
      <c r="M48" s="336"/>
      <c r="N48" s="409"/>
      <c r="O48" s="410">
        <v>150000000</v>
      </c>
      <c r="P48" s="412">
        <v>150000000</v>
      </c>
    </row>
    <row r="49" spans="1:16" ht="18" customHeight="1" x14ac:dyDescent="0.25">
      <c r="A49" s="373"/>
      <c r="B49" s="349"/>
      <c r="C49" s="448"/>
      <c r="D49" s="301"/>
      <c r="E49" s="302"/>
      <c r="F49" s="302"/>
      <c r="G49" s="302"/>
      <c r="H49" s="302"/>
      <c r="I49" s="303"/>
      <c r="J49" s="294"/>
      <c r="K49" s="295"/>
      <c r="L49" s="334" t="s">
        <v>247</v>
      </c>
      <c r="M49" s="336"/>
      <c r="N49" s="409"/>
      <c r="O49" s="410"/>
      <c r="P49" s="412"/>
    </row>
    <row r="50" spans="1:16" ht="9" customHeight="1" x14ac:dyDescent="0.25">
      <c r="A50" s="373"/>
      <c r="B50" s="349"/>
      <c r="C50" s="448"/>
      <c r="D50" s="301"/>
      <c r="E50" s="302"/>
      <c r="F50" s="302"/>
      <c r="G50" s="302"/>
      <c r="H50" s="302"/>
      <c r="I50" s="303"/>
      <c r="J50" s="294"/>
      <c r="K50" s="295"/>
      <c r="L50" s="334"/>
      <c r="M50" s="336"/>
      <c r="N50" s="409"/>
      <c r="O50" s="410"/>
      <c r="P50" s="412"/>
    </row>
    <row r="51" spans="1:16" ht="9" customHeight="1" x14ac:dyDescent="0.25">
      <c r="A51" s="373"/>
      <c r="B51" s="349"/>
      <c r="C51" s="448"/>
      <c r="D51" s="301"/>
      <c r="E51" s="302"/>
      <c r="F51" s="302"/>
      <c r="G51" s="302"/>
      <c r="H51" s="302"/>
      <c r="I51" s="303"/>
      <c r="J51" s="296"/>
      <c r="K51" s="297"/>
      <c r="L51" s="337"/>
      <c r="M51" s="339"/>
      <c r="N51" s="414"/>
      <c r="O51" s="411"/>
      <c r="P51" s="413"/>
    </row>
    <row r="52" spans="1:16" ht="9" customHeight="1" x14ac:dyDescent="0.25">
      <c r="A52" s="373"/>
      <c r="B52" s="349"/>
      <c r="C52" s="448"/>
      <c r="D52" s="301"/>
      <c r="E52" s="302"/>
      <c r="F52" s="302"/>
      <c r="G52" s="302"/>
      <c r="H52" s="302"/>
      <c r="I52" s="303"/>
      <c r="J52" s="292" t="s">
        <v>209</v>
      </c>
      <c r="K52" s="293"/>
      <c r="L52" s="331" t="s">
        <v>248</v>
      </c>
      <c r="M52" s="333"/>
      <c r="N52" s="408">
        <v>1</v>
      </c>
      <c r="O52" s="144" t="s">
        <v>222</v>
      </c>
      <c r="P52" s="213" t="s">
        <v>222</v>
      </c>
    </row>
    <row r="53" spans="1:16" ht="9" customHeight="1" x14ac:dyDescent="0.25">
      <c r="A53" s="373"/>
      <c r="B53" s="349"/>
      <c r="C53" s="448"/>
      <c r="D53" s="301"/>
      <c r="E53" s="302"/>
      <c r="F53" s="302"/>
      <c r="G53" s="302"/>
      <c r="H53" s="302"/>
      <c r="I53" s="303"/>
      <c r="J53" s="294"/>
      <c r="K53" s="295"/>
      <c r="L53" s="334" t="s">
        <v>249</v>
      </c>
      <c r="M53" s="336"/>
      <c r="N53" s="409"/>
      <c r="O53" s="410">
        <v>150000000</v>
      </c>
      <c r="P53" s="412">
        <v>150000000</v>
      </c>
    </row>
    <row r="54" spans="1:16" ht="9" customHeight="1" x14ac:dyDescent="0.25">
      <c r="A54" s="373"/>
      <c r="B54" s="349"/>
      <c r="C54" s="448"/>
      <c r="D54" s="301"/>
      <c r="E54" s="302"/>
      <c r="F54" s="302"/>
      <c r="G54" s="302"/>
      <c r="H54" s="302"/>
      <c r="I54" s="303"/>
      <c r="J54" s="294"/>
      <c r="K54" s="295"/>
      <c r="L54" s="334" t="s">
        <v>250</v>
      </c>
      <c r="M54" s="336"/>
      <c r="N54" s="409"/>
      <c r="O54" s="410"/>
      <c r="P54" s="412"/>
    </row>
    <row r="55" spans="1:16" ht="9" customHeight="1" x14ac:dyDescent="0.25">
      <c r="A55" s="373"/>
      <c r="B55" s="349"/>
      <c r="C55" s="448"/>
      <c r="D55" s="301"/>
      <c r="E55" s="302"/>
      <c r="F55" s="302"/>
      <c r="G55" s="302"/>
      <c r="H55" s="302"/>
      <c r="I55" s="303"/>
      <c r="J55" s="294"/>
      <c r="K55" s="295"/>
      <c r="L55" s="334"/>
      <c r="M55" s="336"/>
      <c r="N55" s="409"/>
      <c r="O55" s="410"/>
      <c r="P55" s="412"/>
    </row>
    <row r="56" spans="1:16" ht="9" customHeight="1" x14ac:dyDescent="0.25">
      <c r="A56" s="373"/>
      <c r="B56" s="350"/>
      <c r="C56" s="449"/>
      <c r="D56" s="304"/>
      <c r="E56" s="305"/>
      <c r="F56" s="305"/>
      <c r="G56" s="305"/>
      <c r="H56" s="305"/>
      <c r="I56" s="306"/>
      <c r="J56" s="296"/>
      <c r="K56" s="297"/>
      <c r="L56" s="337"/>
      <c r="M56" s="339"/>
      <c r="N56" s="414"/>
      <c r="O56" s="411"/>
      <c r="P56" s="413"/>
    </row>
    <row r="57" spans="1:16" ht="9" customHeight="1" x14ac:dyDescent="0.25">
      <c r="A57" s="373"/>
      <c r="B57" s="162"/>
      <c r="C57" s="188"/>
      <c r="D57" s="166"/>
      <c r="E57" s="167"/>
      <c r="F57" s="167"/>
      <c r="G57" s="167"/>
      <c r="H57" s="167"/>
      <c r="I57" s="168"/>
      <c r="J57" s="340" t="s">
        <v>23</v>
      </c>
      <c r="K57" s="341"/>
      <c r="L57" s="341"/>
      <c r="M57" s="341"/>
      <c r="N57" s="341"/>
      <c r="O57" s="342"/>
      <c r="P57" s="226">
        <f>+SUM(P16:P56)</f>
        <v>2594650000</v>
      </c>
    </row>
    <row r="58" spans="1:16" ht="36.950000000000003" customHeight="1" x14ac:dyDescent="0.25">
      <c r="A58" s="373"/>
      <c r="B58" s="348" t="s">
        <v>642</v>
      </c>
      <c r="C58" s="343" t="s">
        <v>16</v>
      </c>
      <c r="D58" s="359" t="s">
        <v>474</v>
      </c>
      <c r="E58" s="360"/>
      <c r="F58" s="360"/>
      <c r="G58" s="360"/>
      <c r="H58" s="360"/>
      <c r="I58" s="361"/>
      <c r="J58" s="346" t="s">
        <v>630</v>
      </c>
      <c r="K58" s="347"/>
      <c r="L58" s="359" t="s">
        <v>491</v>
      </c>
      <c r="M58" s="361"/>
      <c r="N58" s="135">
        <v>11</v>
      </c>
      <c r="O58" s="126" t="s">
        <v>220</v>
      </c>
      <c r="P58" s="206">
        <v>34650000</v>
      </c>
    </row>
    <row r="59" spans="1:16" ht="9" customHeight="1" x14ac:dyDescent="0.25">
      <c r="A59" s="373"/>
      <c r="B59" s="349"/>
      <c r="C59" s="344"/>
      <c r="D59" s="298" t="s">
        <v>631</v>
      </c>
      <c r="E59" s="299"/>
      <c r="F59" s="299"/>
      <c r="G59" s="299"/>
      <c r="H59" s="299"/>
      <c r="I59" s="300"/>
      <c r="J59" s="292" t="s">
        <v>219</v>
      </c>
      <c r="K59" s="293"/>
      <c r="L59" s="331" t="s">
        <v>251</v>
      </c>
      <c r="M59" s="333"/>
      <c r="N59" s="408">
        <v>2</v>
      </c>
      <c r="O59" s="144" t="s">
        <v>222</v>
      </c>
      <c r="P59" s="213" t="s">
        <v>222</v>
      </c>
    </row>
    <row r="60" spans="1:16" ht="9" customHeight="1" x14ac:dyDescent="0.25">
      <c r="A60" s="373"/>
      <c r="B60" s="349"/>
      <c r="C60" s="344"/>
      <c r="D60" s="301"/>
      <c r="E60" s="302"/>
      <c r="F60" s="302"/>
      <c r="G60" s="302"/>
      <c r="H60" s="302"/>
      <c r="I60" s="303"/>
      <c r="J60" s="294"/>
      <c r="K60" s="295"/>
      <c r="L60" s="334" t="s">
        <v>252</v>
      </c>
      <c r="M60" s="336"/>
      <c r="N60" s="409"/>
      <c r="O60" s="410">
        <v>6000000</v>
      </c>
      <c r="P60" s="412">
        <v>12000000</v>
      </c>
    </row>
    <row r="61" spans="1:16" ht="18" customHeight="1" x14ac:dyDescent="0.25">
      <c r="A61" s="373"/>
      <c r="B61" s="349"/>
      <c r="C61" s="344"/>
      <c r="D61" s="301"/>
      <c r="E61" s="302"/>
      <c r="F61" s="302"/>
      <c r="G61" s="302"/>
      <c r="H61" s="302"/>
      <c r="I61" s="303"/>
      <c r="J61" s="294"/>
      <c r="K61" s="295"/>
      <c r="L61" s="334" t="s">
        <v>253</v>
      </c>
      <c r="M61" s="336"/>
      <c r="N61" s="409"/>
      <c r="O61" s="410"/>
      <c r="P61" s="412"/>
    </row>
    <row r="62" spans="1:16" ht="9" customHeight="1" x14ac:dyDescent="0.25">
      <c r="A62" s="373"/>
      <c r="B62" s="349"/>
      <c r="C62" s="344"/>
      <c r="D62" s="301"/>
      <c r="E62" s="302"/>
      <c r="F62" s="302"/>
      <c r="G62" s="302"/>
      <c r="H62" s="302"/>
      <c r="I62" s="303"/>
      <c r="J62" s="294"/>
      <c r="K62" s="295"/>
      <c r="L62" s="334"/>
      <c r="M62" s="336"/>
      <c r="N62" s="409"/>
      <c r="O62" s="410"/>
      <c r="P62" s="412"/>
    </row>
    <row r="63" spans="1:16" ht="9" customHeight="1" x14ac:dyDescent="0.25">
      <c r="A63" s="373"/>
      <c r="B63" s="349"/>
      <c r="C63" s="344"/>
      <c r="D63" s="304"/>
      <c r="E63" s="305"/>
      <c r="F63" s="305"/>
      <c r="G63" s="305"/>
      <c r="H63" s="305"/>
      <c r="I63" s="306"/>
      <c r="J63" s="296"/>
      <c r="K63" s="297"/>
      <c r="L63" s="337"/>
      <c r="M63" s="339"/>
      <c r="N63" s="414"/>
      <c r="O63" s="411"/>
      <c r="P63" s="413"/>
    </row>
    <row r="64" spans="1:16" ht="9" customHeight="1" x14ac:dyDescent="0.25">
      <c r="A64" s="373"/>
      <c r="B64" s="349"/>
      <c r="C64" s="344"/>
      <c r="D64" s="425" t="s">
        <v>254</v>
      </c>
      <c r="E64" s="426"/>
      <c r="F64" s="426"/>
      <c r="G64" s="426"/>
      <c r="H64" s="426"/>
      <c r="I64" s="427"/>
      <c r="J64" s="292" t="s">
        <v>191</v>
      </c>
      <c r="K64" s="293"/>
      <c r="L64" s="331" t="s">
        <v>255</v>
      </c>
      <c r="M64" s="333"/>
      <c r="N64" s="408">
        <v>1</v>
      </c>
      <c r="O64" s="144" t="s">
        <v>222</v>
      </c>
      <c r="P64" s="213" t="s">
        <v>222</v>
      </c>
    </row>
    <row r="65" spans="1:16" ht="9" customHeight="1" x14ac:dyDescent="0.25">
      <c r="A65" s="373"/>
      <c r="B65" s="349"/>
      <c r="C65" s="344"/>
      <c r="D65" s="334" t="s">
        <v>256</v>
      </c>
      <c r="E65" s="335"/>
      <c r="F65" s="335"/>
      <c r="G65" s="335"/>
      <c r="H65" s="335"/>
      <c r="I65" s="336"/>
      <c r="J65" s="294"/>
      <c r="K65" s="295"/>
      <c r="L65" s="334" t="s">
        <v>257</v>
      </c>
      <c r="M65" s="336"/>
      <c r="N65" s="409"/>
      <c r="O65" s="410">
        <v>30000000</v>
      </c>
      <c r="P65" s="412">
        <v>30000000</v>
      </c>
    </row>
    <row r="66" spans="1:16" ht="18" customHeight="1" x14ac:dyDescent="0.25">
      <c r="A66" s="373"/>
      <c r="B66" s="349"/>
      <c r="C66" s="344"/>
      <c r="D66" s="432" t="s">
        <v>492</v>
      </c>
      <c r="E66" s="433"/>
      <c r="F66" s="433"/>
      <c r="G66" s="433"/>
      <c r="H66" s="433"/>
      <c r="I66" s="437"/>
      <c r="J66" s="294"/>
      <c r="K66" s="295"/>
      <c r="L66" s="334" t="s">
        <v>258</v>
      </c>
      <c r="M66" s="336"/>
      <c r="N66" s="409"/>
      <c r="O66" s="410"/>
      <c r="P66" s="412"/>
    </row>
    <row r="67" spans="1:16" ht="9" customHeight="1" x14ac:dyDescent="0.25">
      <c r="A67" s="373"/>
      <c r="B67" s="349"/>
      <c r="C67" s="344"/>
      <c r="D67" s="334" t="s">
        <v>259</v>
      </c>
      <c r="E67" s="335"/>
      <c r="F67" s="335"/>
      <c r="G67" s="335"/>
      <c r="H67" s="335"/>
      <c r="I67" s="336"/>
      <c r="J67" s="294"/>
      <c r="K67" s="295"/>
      <c r="L67" s="334"/>
      <c r="M67" s="336"/>
      <c r="N67" s="409"/>
      <c r="O67" s="410"/>
      <c r="P67" s="412"/>
    </row>
    <row r="68" spans="1:16" ht="9" customHeight="1" x14ac:dyDescent="0.25">
      <c r="A68" s="373"/>
      <c r="B68" s="349"/>
      <c r="C68" s="344"/>
      <c r="D68" s="337" t="s">
        <v>493</v>
      </c>
      <c r="E68" s="338"/>
      <c r="F68" s="338"/>
      <c r="G68" s="338"/>
      <c r="H68" s="338"/>
      <c r="I68" s="339"/>
      <c r="J68" s="296"/>
      <c r="K68" s="297"/>
      <c r="L68" s="337"/>
      <c r="M68" s="339"/>
      <c r="N68" s="414"/>
      <c r="O68" s="411"/>
      <c r="P68" s="413"/>
    </row>
    <row r="69" spans="1:16" ht="9" customHeight="1" x14ac:dyDescent="0.25">
      <c r="A69" s="373"/>
      <c r="B69" s="349"/>
      <c r="C69" s="344"/>
      <c r="D69" s="429" t="s">
        <v>494</v>
      </c>
      <c r="E69" s="430"/>
      <c r="F69" s="430"/>
      <c r="G69" s="430"/>
      <c r="H69" s="430"/>
      <c r="I69" s="431"/>
      <c r="J69" s="292" t="s">
        <v>214</v>
      </c>
      <c r="K69" s="293"/>
      <c r="L69" s="331" t="s">
        <v>260</v>
      </c>
      <c r="M69" s="333"/>
      <c r="N69" s="408">
        <v>2</v>
      </c>
      <c r="O69" s="144" t="s">
        <v>222</v>
      </c>
      <c r="P69" s="213" t="s">
        <v>222</v>
      </c>
    </row>
    <row r="70" spans="1:16" ht="9" customHeight="1" x14ac:dyDescent="0.25">
      <c r="A70" s="373"/>
      <c r="B70" s="349"/>
      <c r="C70" s="344"/>
      <c r="D70" s="334" t="s">
        <v>261</v>
      </c>
      <c r="E70" s="335"/>
      <c r="F70" s="335"/>
      <c r="G70" s="335"/>
      <c r="H70" s="335"/>
      <c r="I70" s="336"/>
      <c r="J70" s="294"/>
      <c r="K70" s="295"/>
      <c r="L70" s="334" t="s">
        <v>262</v>
      </c>
      <c r="M70" s="336"/>
      <c r="N70" s="409"/>
      <c r="O70" s="410">
        <v>20000000</v>
      </c>
      <c r="P70" s="412">
        <v>40000000</v>
      </c>
    </row>
    <row r="71" spans="1:16" ht="9" customHeight="1" x14ac:dyDescent="0.25">
      <c r="A71" s="373"/>
      <c r="B71" s="349"/>
      <c r="C71" s="344"/>
      <c r="D71" s="334" t="s">
        <v>263</v>
      </c>
      <c r="E71" s="335"/>
      <c r="F71" s="335"/>
      <c r="G71" s="335"/>
      <c r="H71" s="335"/>
      <c r="I71" s="336"/>
      <c r="J71" s="294"/>
      <c r="K71" s="295"/>
      <c r="L71" s="334" t="s">
        <v>264</v>
      </c>
      <c r="M71" s="336"/>
      <c r="N71" s="409"/>
      <c r="O71" s="410"/>
      <c r="P71" s="412"/>
    </row>
    <row r="72" spans="1:16" ht="9" customHeight="1" x14ac:dyDescent="0.25">
      <c r="A72" s="373"/>
      <c r="B72" s="349"/>
      <c r="C72" s="344"/>
      <c r="D72" s="334" t="s">
        <v>265</v>
      </c>
      <c r="E72" s="335"/>
      <c r="F72" s="335"/>
      <c r="G72" s="335"/>
      <c r="H72" s="335"/>
      <c r="I72" s="336"/>
      <c r="J72" s="294"/>
      <c r="K72" s="295"/>
      <c r="L72" s="334"/>
      <c r="M72" s="336"/>
      <c r="N72" s="409"/>
      <c r="O72" s="410"/>
      <c r="P72" s="412"/>
    </row>
    <row r="73" spans="1:16" ht="9" customHeight="1" x14ac:dyDescent="0.25">
      <c r="A73" s="373"/>
      <c r="B73" s="349"/>
      <c r="C73" s="345"/>
      <c r="D73" s="337" t="s">
        <v>266</v>
      </c>
      <c r="E73" s="338"/>
      <c r="F73" s="338"/>
      <c r="G73" s="338"/>
      <c r="H73" s="338"/>
      <c r="I73" s="339"/>
      <c r="J73" s="296"/>
      <c r="K73" s="297"/>
      <c r="L73" s="337"/>
      <c r="M73" s="339"/>
      <c r="N73" s="414"/>
      <c r="O73" s="411"/>
      <c r="P73" s="413"/>
    </row>
    <row r="74" spans="1:16" ht="9" customHeight="1" x14ac:dyDescent="0.25">
      <c r="A74" s="373"/>
      <c r="B74" s="349"/>
      <c r="C74" s="343" t="s">
        <v>20</v>
      </c>
      <c r="D74" s="298" t="s">
        <v>686</v>
      </c>
      <c r="E74" s="299"/>
      <c r="F74" s="299"/>
      <c r="G74" s="299"/>
      <c r="H74" s="299"/>
      <c r="I74" s="300"/>
      <c r="J74" s="292" t="s">
        <v>191</v>
      </c>
      <c r="K74" s="293"/>
      <c r="L74" s="331" t="s">
        <v>267</v>
      </c>
      <c r="M74" s="333"/>
      <c r="N74" s="408">
        <v>3</v>
      </c>
      <c r="O74" s="144" t="s">
        <v>222</v>
      </c>
      <c r="P74" s="213" t="s">
        <v>222</v>
      </c>
    </row>
    <row r="75" spans="1:16" ht="9" customHeight="1" x14ac:dyDescent="0.25">
      <c r="A75" s="373"/>
      <c r="B75" s="349"/>
      <c r="C75" s="344"/>
      <c r="D75" s="301"/>
      <c r="E75" s="302"/>
      <c r="F75" s="302"/>
      <c r="G75" s="302"/>
      <c r="H75" s="302"/>
      <c r="I75" s="303"/>
      <c r="J75" s="294"/>
      <c r="K75" s="295"/>
      <c r="L75" s="334" t="s">
        <v>269</v>
      </c>
      <c r="M75" s="336"/>
      <c r="N75" s="409"/>
      <c r="O75" s="410">
        <v>150000000</v>
      </c>
      <c r="P75" s="412">
        <v>450000000</v>
      </c>
    </row>
    <row r="76" spans="1:16" ht="9" customHeight="1" x14ac:dyDescent="0.25">
      <c r="A76" s="373"/>
      <c r="B76" s="349"/>
      <c r="C76" s="344"/>
      <c r="D76" s="301"/>
      <c r="E76" s="302"/>
      <c r="F76" s="302"/>
      <c r="G76" s="302"/>
      <c r="H76" s="302"/>
      <c r="I76" s="303"/>
      <c r="J76" s="294"/>
      <c r="K76" s="295"/>
      <c r="L76" s="334" t="s">
        <v>270</v>
      </c>
      <c r="M76" s="336"/>
      <c r="N76" s="409"/>
      <c r="O76" s="410"/>
      <c r="P76" s="412"/>
    </row>
    <row r="77" spans="1:16" ht="9" customHeight="1" x14ac:dyDescent="0.25">
      <c r="A77" s="373"/>
      <c r="B77" s="349"/>
      <c r="C77" s="344"/>
      <c r="D77" s="301"/>
      <c r="E77" s="302"/>
      <c r="F77" s="302"/>
      <c r="G77" s="302"/>
      <c r="H77" s="302"/>
      <c r="I77" s="303"/>
      <c r="J77" s="294"/>
      <c r="K77" s="295"/>
      <c r="L77" s="334" t="s">
        <v>271</v>
      </c>
      <c r="M77" s="336"/>
      <c r="N77" s="409"/>
      <c r="O77" s="410"/>
      <c r="P77" s="412"/>
    </row>
    <row r="78" spans="1:16" ht="9" customHeight="1" x14ac:dyDescent="0.25">
      <c r="A78" s="373"/>
      <c r="B78" s="349"/>
      <c r="C78" s="344"/>
      <c r="D78" s="301"/>
      <c r="E78" s="302"/>
      <c r="F78" s="302"/>
      <c r="G78" s="302"/>
      <c r="H78" s="302"/>
      <c r="I78" s="303"/>
      <c r="J78" s="294"/>
      <c r="K78" s="295"/>
      <c r="L78" s="334" t="s">
        <v>272</v>
      </c>
      <c r="M78" s="336"/>
      <c r="N78" s="409"/>
      <c r="O78" s="410"/>
      <c r="P78" s="412"/>
    </row>
    <row r="79" spans="1:16" ht="18" customHeight="1" x14ac:dyDescent="0.25">
      <c r="A79" s="373"/>
      <c r="B79" s="349"/>
      <c r="C79" s="344"/>
      <c r="D79" s="301"/>
      <c r="E79" s="302"/>
      <c r="F79" s="302"/>
      <c r="G79" s="302"/>
      <c r="H79" s="302"/>
      <c r="I79" s="303"/>
      <c r="J79" s="294"/>
      <c r="K79" s="295"/>
      <c r="L79" s="432" t="s">
        <v>495</v>
      </c>
      <c r="M79" s="437"/>
      <c r="N79" s="409"/>
      <c r="O79" s="410"/>
      <c r="P79" s="412"/>
    </row>
    <row r="80" spans="1:16" ht="9" customHeight="1" x14ac:dyDescent="0.25">
      <c r="A80" s="373"/>
      <c r="B80" s="349"/>
      <c r="C80" s="344"/>
      <c r="D80" s="301"/>
      <c r="E80" s="302"/>
      <c r="F80" s="302"/>
      <c r="G80" s="302"/>
      <c r="H80" s="302"/>
      <c r="I80" s="303"/>
      <c r="J80" s="294"/>
      <c r="K80" s="295"/>
      <c r="L80" s="334" t="s">
        <v>273</v>
      </c>
      <c r="M80" s="336"/>
      <c r="N80" s="409"/>
      <c r="O80" s="410"/>
      <c r="P80" s="412"/>
    </row>
    <row r="81" spans="1:16" ht="9" customHeight="1" x14ac:dyDescent="0.25">
      <c r="A81" s="373"/>
      <c r="B81" s="349"/>
      <c r="C81" s="344"/>
      <c r="D81" s="301"/>
      <c r="E81" s="302"/>
      <c r="F81" s="302"/>
      <c r="G81" s="302"/>
      <c r="H81" s="302"/>
      <c r="I81" s="303"/>
      <c r="J81" s="294"/>
      <c r="K81" s="295"/>
      <c r="L81" s="334" t="s">
        <v>274</v>
      </c>
      <c r="M81" s="336"/>
      <c r="N81" s="409"/>
      <c r="O81" s="410"/>
      <c r="P81" s="412"/>
    </row>
    <row r="82" spans="1:16" ht="9" customHeight="1" x14ac:dyDescent="0.25">
      <c r="A82" s="373"/>
      <c r="B82" s="349"/>
      <c r="C82" s="344"/>
      <c r="D82" s="301"/>
      <c r="E82" s="302"/>
      <c r="F82" s="302"/>
      <c r="G82" s="302"/>
      <c r="H82" s="302"/>
      <c r="I82" s="303"/>
      <c r="J82" s="294"/>
      <c r="K82" s="295"/>
      <c r="L82" s="334" t="s">
        <v>275</v>
      </c>
      <c r="M82" s="336"/>
      <c r="N82" s="409"/>
      <c r="O82" s="410"/>
      <c r="P82" s="412"/>
    </row>
    <row r="83" spans="1:16" ht="9" customHeight="1" x14ac:dyDescent="0.25">
      <c r="A83" s="373"/>
      <c r="B83" s="349"/>
      <c r="C83" s="344"/>
      <c r="D83" s="301"/>
      <c r="E83" s="302"/>
      <c r="F83" s="302"/>
      <c r="G83" s="302"/>
      <c r="H83" s="302"/>
      <c r="I83" s="303"/>
      <c r="J83" s="294"/>
      <c r="K83" s="295"/>
      <c r="L83" s="334" t="s">
        <v>276</v>
      </c>
      <c r="M83" s="336"/>
      <c r="N83" s="409"/>
      <c r="O83" s="410"/>
      <c r="P83" s="412"/>
    </row>
    <row r="84" spans="1:16" ht="9" customHeight="1" x14ac:dyDescent="0.25">
      <c r="A84" s="373"/>
      <c r="B84" s="349"/>
      <c r="C84" s="345"/>
      <c r="D84" s="304"/>
      <c r="E84" s="305"/>
      <c r="F84" s="305"/>
      <c r="G84" s="305"/>
      <c r="H84" s="305"/>
      <c r="I84" s="306"/>
      <c r="J84" s="296"/>
      <c r="K84" s="297"/>
      <c r="L84" s="337" t="s">
        <v>277</v>
      </c>
      <c r="M84" s="339"/>
      <c r="N84" s="414"/>
      <c r="O84" s="411"/>
      <c r="P84" s="413"/>
    </row>
    <row r="85" spans="1:16" ht="36.950000000000003" customHeight="1" x14ac:dyDescent="0.25">
      <c r="A85" s="373"/>
      <c r="B85" s="349"/>
      <c r="C85" s="343" t="s">
        <v>16</v>
      </c>
      <c r="D85" s="359" t="s">
        <v>496</v>
      </c>
      <c r="E85" s="360"/>
      <c r="F85" s="360"/>
      <c r="G85" s="360"/>
      <c r="H85" s="360"/>
      <c r="I85" s="361"/>
      <c r="J85" s="346" t="s">
        <v>278</v>
      </c>
      <c r="K85" s="354"/>
      <c r="L85" s="359" t="s">
        <v>497</v>
      </c>
      <c r="M85" s="361"/>
      <c r="N85" s="135">
        <v>1</v>
      </c>
      <c r="O85" s="130" t="s">
        <v>498</v>
      </c>
      <c r="P85" s="207">
        <v>10000000</v>
      </c>
    </row>
    <row r="86" spans="1:16" ht="9" customHeight="1" x14ac:dyDescent="0.25">
      <c r="A86" s="373"/>
      <c r="B86" s="349"/>
      <c r="C86" s="344"/>
      <c r="D86" s="298" t="s">
        <v>685</v>
      </c>
      <c r="E86" s="299"/>
      <c r="F86" s="299"/>
      <c r="G86" s="299"/>
      <c r="H86" s="299"/>
      <c r="I86" s="300"/>
      <c r="J86" s="292" t="s">
        <v>94</v>
      </c>
      <c r="K86" s="293"/>
      <c r="L86" s="331" t="s">
        <v>279</v>
      </c>
      <c r="M86" s="333"/>
      <c r="N86" s="408">
        <v>5</v>
      </c>
      <c r="O86" s="144" t="s">
        <v>222</v>
      </c>
      <c r="P86" s="213" t="s">
        <v>222</v>
      </c>
    </row>
    <row r="87" spans="1:16" ht="18" customHeight="1" x14ac:dyDescent="0.25">
      <c r="A87" s="373"/>
      <c r="B87" s="349"/>
      <c r="C87" s="344"/>
      <c r="D87" s="301"/>
      <c r="E87" s="302"/>
      <c r="F87" s="302"/>
      <c r="G87" s="302"/>
      <c r="H87" s="302"/>
      <c r="I87" s="303"/>
      <c r="J87" s="294"/>
      <c r="K87" s="295"/>
      <c r="L87" s="432" t="s">
        <v>499</v>
      </c>
      <c r="M87" s="437"/>
      <c r="N87" s="409"/>
      <c r="O87" s="410">
        <v>4000000</v>
      </c>
      <c r="P87" s="412">
        <v>20000000</v>
      </c>
    </row>
    <row r="88" spans="1:16" ht="9" customHeight="1" x14ac:dyDescent="0.25">
      <c r="A88" s="373"/>
      <c r="B88" s="349"/>
      <c r="C88" s="344"/>
      <c r="D88" s="301"/>
      <c r="E88" s="302"/>
      <c r="F88" s="302"/>
      <c r="G88" s="302"/>
      <c r="H88" s="302"/>
      <c r="I88" s="303"/>
      <c r="J88" s="296"/>
      <c r="K88" s="297"/>
      <c r="L88" s="438"/>
      <c r="M88" s="439"/>
      <c r="N88" s="414"/>
      <c r="O88" s="411"/>
      <c r="P88" s="413"/>
    </row>
    <row r="89" spans="1:16" ht="9" customHeight="1" x14ac:dyDescent="0.25">
      <c r="A89" s="373"/>
      <c r="B89" s="349"/>
      <c r="C89" s="344"/>
      <c r="D89" s="301"/>
      <c r="E89" s="302"/>
      <c r="F89" s="302"/>
      <c r="G89" s="302"/>
      <c r="H89" s="302"/>
      <c r="I89" s="303"/>
      <c r="J89" s="292" t="s">
        <v>94</v>
      </c>
      <c r="K89" s="293"/>
      <c r="L89" s="331" t="s">
        <v>280</v>
      </c>
      <c r="M89" s="333"/>
      <c r="N89" s="408">
        <v>10</v>
      </c>
      <c r="O89" s="144" t="s">
        <v>222</v>
      </c>
      <c r="P89" s="213" t="s">
        <v>222</v>
      </c>
    </row>
    <row r="90" spans="1:16" ht="9" customHeight="1" x14ac:dyDescent="0.25">
      <c r="A90" s="373"/>
      <c r="B90" s="349"/>
      <c r="C90" s="344"/>
      <c r="D90" s="301"/>
      <c r="E90" s="302"/>
      <c r="F90" s="302"/>
      <c r="G90" s="302"/>
      <c r="H90" s="302"/>
      <c r="I90" s="303"/>
      <c r="J90" s="294"/>
      <c r="K90" s="295"/>
      <c r="L90" s="334" t="s">
        <v>281</v>
      </c>
      <c r="M90" s="336"/>
      <c r="N90" s="409"/>
      <c r="O90" s="410">
        <v>1500000</v>
      </c>
      <c r="P90" s="412">
        <v>15000000</v>
      </c>
    </row>
    <row r="91" spans="1:16" ht="9" customHeight="1" x14ac:dyDescent="0.25">
      <c r="A91" s="373"/>
      <c r="B91" s="349"/>
      <c r="C91" s="344"/>
      <c r="D91" s="301"/>
      <c r="E91" s="302"/>
      <c r="F91" s="302"/>
      <c r="G91" s="302"/>
      <c r="H91" s="302"/>
      <c r="I91" s="303"/>
      <c r="J91" s="296"/>
      <c r="K91" s="297"/>
      <c r="L91" s="337" t="s">
        <v>282</v>
      </c>
      <c r="M91" s="339"/>
      <c r="N91" s="414"/>
      <c r="O91" s="411"/>
      <c r="P91" s="413"/>
    </row>
    <row r="92" spans="1:16" ht="9" customHeight="1" x14ac:dyDescent="0.25">
      <c r="A92" s="373"/>
      <c r="B92" s="349"/>
      <c r="C92" s="344"/>
      <c r="D92" s="301"/>
      <c r="E92" s="302"/>
      <c r="F92" s="302"/>
      <c r="G92" s="302"/>
      <c r="H92" s="302"/>
      <c r="I92" s="303"/>
      <c r="J92" s="292" t="s">
        <v>94</v>
      </c>
      <c r="K92" s="293"/>
      <c r="L92" s="331" t="s">
        <v>283</v>
      </c>
      <c r="M92" s="333"/>
      <c r="N92" s="408">
        <v>10</v>
      </c>
      <c r="O92" s="144" t="s">
        <v>222</v>
      </c>
      <c r="P92" s="213" t="s">
        <v>222</v>
      </c>
    </row>
    <row r="93" spans="1:16" ht="18" customHeight="1" x14ac:dyDescent="0.25">
      <c r="A93" s="373"/>
      <c r="B93" s="349"/>
      <c r="C93" s="344"/>
      <c r="D93" s="301"/>
      <c r="E93" s="302"/>
      <c r="F93" s="302"/>
      <c r="G93" s="302"/>
      <c r="H93" s="302"/>
      <c r="I93" s="303"/>
      <c r="J93" s="294"/>
      <c r="K93" s="295"/>
      <c r="L93" s="432" t="s">
        <v>500</v>
      </c>
      <c r="M93" s="437"/>
      <c r="N93" s="409"/>
      <c r="O93" s="410">
        <v>3000000</v>
      </c>
      <c r="P93" s="412">
        <v>30000000</v>
      </c>
    </row>
    <row r="94" spans="1:16" ht="9" customHeight="1" x14ac:dyDescent="0.25">
      <c r="A94" s="373"/>
      <c r="B94" s="349"/>
      <c r="C94" s="344"/>
      <c r="D94" s="301"/>
      <c r="E94" s="302"/>
      <c r="F94" s="302"/>
      <c r="G94" s="302"/>
      <c r="H94" s="302"/>
      <c r="I94" s="303"/>
      <c r="J94" s="296"/>
      <c r="K94" s="297"/>
      <c r="L94" s="438"/>
      <c r="M94" s="439"/>
      <c r="N94" s="414"/>
      <c r="O94" s="411"/>
      <c r="P94" s="413"/>
    </row>
    <row r="95" spans="1:16" ht="9" customHeight="1" x14ac:dyDescent="0.25">
      <c r="A95" s="373"/>
      <c r="B95" s="349"/>
      <c r="C95" s="344"/>
      <c r="D95" s="301"/>
      <c r="E95" s="302"/>
      <c r="F95" s="302"/>
      <c r="G95" s="302"/>
      <c r="H95" s="302"/>
      <c r="I95" s="303"/>
      <c r="J95" s="292" t="s">
        <v>51</v>
      </c>
      <c r="K95" s="293"/>
      <c r="L95" s="331" t="s">
        <v>284</v>
      </c>
      <c r="M95" s="333"/>
      <c r="N95" s="408">
        <v>20</v>
      </c>
      <c r="O95" s="144" t="s">
        <v>222</v>
      </c>
      <c r="P95" s="213" t="s">
        <v>222</v>
      </c>
    </row>
    <row r="96" spans="1:16" ht="18" customHeight="1" x14ac:dyDescent="0.25">
      <c r="A96" s="373"/>
      <c r="B96" s="349"/>
      <c r="C96" s="344"/>
      <c r="D96" s="301"/>
      <c r="E96" s="302"/>
      <c r="F96" s="302"/>
      <c r="G96" s="302"/>
      <c r="H96" s="302"/>
      <c r="I96" s="303"/>
      <c r="J96" s="294"/>
      <c r="K96" s="295"/>
      <c r="L96" s="334" t="s">
        <v>285</v>
      </c>
      <c r="M96" s="336"/>
      <c r="N96" s="409"/>
      <c r="O96" s="410">
        <v>300000</v>
      </c>
      <c r="P96" s="412">
        <v>6000000</v>
      </c>
    </row>
    <row r="97" spans="1:16" ht="9" customHeight="1" x14ac:dyDescent="0.25">
      <c r="A97" s="373"/>
      <c r="B97" s="349"/>
      <c r="C97" s="344"/>
      <c r="D97" s="301"/>
      <c r="E97" s="302"/>
      <c r="F97" s="302"/>
      <c r="G97" s="302"/>
      <c r="H97" s="302"/>
      <c r="I97" s="303"/>
      <c r="J97" s="296"/>
      <c r="K97" s="297"/>
      <c r="L97" s="337"/>
      <c r="M97" s="339"/>
      <c r="N97" s="414"/>
      <c r="O97" s="411"/>
      <c r="P97" s="413"/>
    </row>
    <row r="98" spans="1:16" ht="9" customHeight="1" x14ac:dyDescent="0.25">
      <c r="A98" s="373"/>
      <c r="B98" s="349"/>
      <c r="C98" s="344"/>
      <c r="D98" s="301"/>
      <c r="E98" s="302"/>
      <c r="F98" s="302"/>
      <c r="G98" s="302"/>
      <c r="H98" s="302"/>
      <c r="I98" s="303"/>
      <c r="J98" s="292" t="s">
        <v>51</v>
      </c>
      <c r="K98" s="293"/>
      <c r="L98" s="331" t="s">
        <v>286</v>
      </c>
      <c r="M98" s="333"/>
      <c r="N98" s="408">
        <v>20</v>
      </c>
      <c r="O98" s="144" t="s">
        <v>222</v>
      </c>
      <c r="P98" s="213" t="s">
        <v>222</v>
      </c>
    </row>
    <row r="99" spans="1:16" ht="18" customHeight="1" x14ac:dyDescent="0.25">
      <c r="A99" s="373"/>
      <c r="B99" s="349"/>
      <c r="C99" s="344"/>
      <c r="D99" s="301"/>
      <c r="E99" s="302"/>
      <c r="F99" s="302"/>
      <c r="G99" s="302"/>
      <c r="H99" s="302"/>
      <c r="I99" s="303"/>
      <c r="J99" s="294"/>
      <c r="K99" s="295"/>
      <c r="L99" s="334" t="s">
        <v>285</v>
      </c>
      <c r="M99" s="336"/>
      <c r="N99" s="409"/>
      <c r="O99" s="410">
        <v>200000</v>
      </c>
      <c r="P99" s="412">
        <v>4000000</v>
      </c>
    </row>
    <row r="100" spans="1:16" ht="9" customHeight="1" x14ac:dyDescent="0.25">
      <c r="A100" s="373"/>
      <c r="B100" s="349"/>
      <c r="C100" s="344"/>
      <c r="D100" s="301"/>
      <c r="E100" s="302"/>
      <c r="F100" s="302"/>
      <c r="G100" s="302"/>
      <c r="H100" s="302"/>
      <c r="I100" s="303"/>
      <c r="J100" s="296"/>
      <c r="K100" s="297"/>
      <c r="L100" s="337"/>
      <c r="M100" s="339"/>
      <c r="N100" s="414"/>
      <c r="O100" s="411"/>
      <c r="P100" s="413"/>
    </row>
    <row r="101" spans="1:16" ht="9" customHeight="1" x14ac:dyDescent="0.25">
      <c r="A101" s="373"/>
      <c r="B101" s="349"/>
      <c r="C101" s="344"/>
      <c r="D101" s="301"/>
      <c r="E101" s="302"/>
      <c r="F101" s="302"/>
      <c r="G101" s="302"/>
      <c r="H101" s="302"/>
      <c r="I101" s="303"/>
      <c r="J101" s="292" t="s">
        <v>94</v>
      </c>
      <c r="K101" s="293"/>
      <c r="L101" s="331" t="s">
        <v>287</v>
      </c>
      <c r="M101" s="333"/>
      <c r="N101" s="408">
        <v>20</v>
      </c>
      <c r="O101" s="144" t="s">
        <v>222</v>
      </c>
      <c r="P101" s="213" t="s">
        <v>222</v>
      </c>
    </row>
    <row r="102" spans="1:16" ht="18" customHeight="1" x14ac:dyDescent="0.25">
      <c r="A102" s="373"/>
      <c r="B102" s="349"/>
      <c r="C102" s="344"/>
      <c r="D102" s="301"/>
      <c r="E102" s="302"/>
      <c r="F102" s="302"/>
      <c r="G102" s="302"/>
      <c r="H102" s="302"/>
      <c r="I102" s="303"/>
      <c r="J102" s="294"/>
      <c r="K102" s="295"/>
      <c r="L102" s="334" t="s">
        <v>288</v>
      </c>
      <c r="M102" s="336"/>
      <c r="N102" s="409"/>
      <c r="O102" s="410">
        <v>1100000</v>
      </c>
      <c r="P102" s="412">
        <v>22000000</v>
      </c>
    </row>
    <row r="103" spans="1:16" ht="9" customHeight="1" x14ac:dyDescent="0.25">
      <c r="A103" s="373"/>
      <c r="B103" s="349"/>
      <c r="C103" s="344"/>
      <c r="D103" s="301"/>
      <c r="E103" s="302"/>
      <c r="F103" s="302"/>
      <c r="G103" s="302"/>
      <c r="H103" s="302"/>
      <c r="I103" s="303"/>
      <c r="J103" s="296"/>
      <c r="K103" s="297"/>
      <c r="L103" s="337"/>
      <c r="M103" s="339"/>
      <c r="N103" s="414"/>
      <c r="O103" s="411"/>
      <c r="P103" s="413"/>
    </row>
    <row r="104" spans="1:16" ht="9" customHeight="1" x14ac:dyDescent="0.25">
      <c r="A104" s="373"/>
      <c r="B104" s="349"/>
      <c r="C104" s="344"/>
      <c r="D104" s="301"/>
      <c r="E104" s="302"/>
      <c r="F104" s="302"/>
      <c r="G104" s="302"/>
      <c r="H104" s="302"/>
      <c r="I104" s="303"/>
      <c r="J104" s="292" t="s">
        <v>51</v>
      </c>
      <c r="K104" s="293"/>
      <c r="L104" s="331" t="s">
        <v>289</v>
      </c>
      <c r="M104" s="333"/>
      <c r="N104" s="408">
        <v>5</v>
      </c>
      <c r="O104" s="144" t="s">
        <v>222</v>
      </c>
      <c r="P104" s="213" t="s">
        <v>222</v>
      </c>
    </row>
    <row r="105" spans="1:16" ht="18" customHeight="1" x14ac:dyDescent="0.25">
      <c r="A105" s="373"/>
      <c r="B105" s="349"/>
      <c r="C105" s="344"/>
      <c r="D105" s="301"/>
      <c r="E105" s="302"/>
      <c r="F105" s="302"/>
      <c r="G105" s="302"/>
      <c r="H105" s="302"/>
      <c r="I105" s="303"/>
      <c r="J105" s="294"/>
      <c r="K105" s="295"/>
      <c r="L105" s="432" t="s">
        <v>501</v>
      </c>
      <c r="M105" s="437"/>
      <c r="N105" s="409"/>
      <c r="O105" s="410">
        <v>1000000</v>
      </c>
      <c r="P105" s="412">
        <v>5000000</v>
      </c>
    </row>
    <row r="106" spans="1:16" ht="9" customHeight="1" x14ac:dyDescent="0.25">
      <c r="A106" s="373"/>
      <c r="B106" s="349"/>
      <c r="C106" s="344"/>
      <c r="D106" s="301"/>
      <c r="E106" s="302"/>
      <c r="F106" s="302"/>
      <c r="G106" s="302"/>
      <c r="H106" s="302"/>
      <c r="I106" s="303"/>
      <c r="J106" s="296"/>
      <c r="K106" s="297"/>
      <c r="L106" s="337" t="s">
        <v>290</v>
      </c>
      <c r="M106" s="339"/>
      <c r="N106" s="414"/>
      <c r="O106" s="411"/>
      <c r="P106" s="413"/>
    </row>
    <row r="107" spans="1:16" ht="9" customHeight="1" x14ac:dyDescent="0.25">
      <c r="A107" s="373"/>
      <c r="B107" s="349"/>
      <c r="C107" s="344"/>
      <c r="D107" s="301"/>
      <c r="E107" s="302"/>
      <c r="F107" s="302"/>
      <c r="G107" s="302"/>
      <c r="H107" s="302"/>
      <c r="I107" s="303"/>
      <c r="J107" s="292" t="s">
        <v>94</v>
      </c>
      <c r="K107" s="293"/>
      <c r="L107" s="331" t="s">
        <v>291</v>
      </c>
      <c r="M107" s="333"/>
      <c r="N107" s="408">
        <v>5</v>
      </c>
      <c r="O107" s="144" t="s">
        <v>222</v>
      </c>
      <c r="P107" s="213" t="s">
        <v>222</v>
      </c>
    </row>
    <row r="108" spans="1:16" ht="18" customHeight="1" x14ac:dyDescent="0.25">
      <c r="A108" s="373"/>
      <c r="B108" s="349"/>
      <c r="C108" s="344"/>
      <c r="D108" s="301"/>
      <c r="E108" s="302"/>
      <c r="F108" s="302"/>
      <c r="G108" s="302"/>
      <c r="H108" s="302"/>
      <c r="I108" s="303"/>
      <c r="J108" s="294"/>
      <c r="K108" s="295"/>
      <c r="L108" s="432" t="s">
        <v>501</v>
      </c>
      <c r="M108" s="437"/>
      <c r="N108" s="409"/>
      <c r="O108" s="410">
        <v>3000000</v>
      </c>
      <c r="P108" s="412">
        <v>15000000</v>
      </c>
    </row>
    <row r="109" spans="1:16" ht="9" customHeight="1" x14ac:dyDescent="0.25">
      <c r="A109" s="373"/>
      <c r="B109" s="349"/>
      <c r="C109" s="344"/>
      <c r="D109" s="301"/>
      <c r="E109" s="302"/>
      <c r="F109" s="302"/>
      <c r="G109" s="302"/>
      <c r="H109" s="302"/>
      <c r="I109" s="303"/>
      <c r="J109" s="296"/>
      <c r="K109" s="297"/>
      <c r="L109" s="337" t="s">
        <v>290</v>
      </c>
      <c r="M109" s="339"/>
      <c r="N109" s="414"/>
      <c r="O109" s="411"/>
      <c r="P109" s="413"/>
    </row>
    <row r="110" spans="1:16" ht="9" customHeight="1" x14ac:dyDescent="0.25">
      <c r="A110" s="373"/>
      <c r="B110" s="349"/>
      <c r="C110" s="344"/>
      <c r="D110" s="301"/>
      <c r="E110" s="302"/>
      <c r="F110" s="302"/>
      <c r="G110" s="302"/>
      <c r="H110" s="302"/>
      <c r="I110" s="303"/>
      <c r="J110" s="292" t="s">
        <v>51</v>
      </c>
      <c r="K110" s="293"/>
      <c r="L110" s="331" t="s">
        <v>289</v>
      </c>
      <c r="M110" s="333"/>
      <c r="N110" s="408">
        <v>10</v>
      </c>
      <c r="O110" s="144" t="s">
        <v>222</v>
      </c>
      <c r="P110" s="213" t="s">
        <v>222</v>
      </c>
    </row>
    <row r="111" spans="1:16" ht="18" customHeight="1" x14ac:dyDescent="0.25">
      <c r="A111" s="373"/>
      <c r="B111" s="349"/>
      <c r="C111" s="344"/>
      <c r="D111" s="301"/>
      <c r="E111" s="302"/>
      <c r="F111" s="302"/>
      <c r="G111" s="302"/>
      <c r="H111" s="302"/>
      <c r="I111" s="303"/>
      <c r="J111" s="294"/>
      <c r="K111" s="295"/>
      <c r="L111" s="432" t="s">
        <v>502</v>
      </c>
      <c r="M111" s="437"/>
      <c r="N111" s="409"/>
      <c r="O111" s="410">
        <v>1000000</v>
      </c>
      <c r="P111" s="412">
        <v>10000000</v>
      </c>
    </row>
    <row r="112" spans="1:16" ht="9" customHeight="1" x14ac:dyDescent="0.25">
      <c r="A112" s="373"/>
      <c r="B112" s="349"/>
      <c r="C112" s="344"/>
      <c r="D112" s="301"/>
      <c r="E112" s="302"/>
      <c r="F112" s="302"/>
      <c r="G112" s="302"/>
      <c r="H112" s="302"/>
      <c r="I112" s="303"/>
      <c r="J112" s="296"/>
      <c r="K112" s="297"/>
      <c r="L112" s="337" t="s">
        <v>290</v>
      </c>
      <c r="M112" s="339"/>
      <c r="N112" s="414"/>
      <c r="O112" s="411"/>
      <c r="P112" s="413"/>
    </row>
    <row r="113" spans="1:16" ht="9" customHeight="1" x14ac:dyDescent="0.25">
      <c r="A113" s="373"/>
      <c r="B113" s="349"/>
      <c r="C113" s="344"/>
      <c r="D113" s="301"/>
      <c r="E113" s="302"/>
      <c r="F113" s="302"/>
      <c r="G113" s="302"/>
      <c r="H113" s="302"/>
      <c r="I113" s="303"/>
      <c r="J113" s="292" t="s">
        <v>94</v>
      </c>
      <c r="K113" s="293"/>
      <c r="L113" s="331" t="s">
        <v>291</v>
      </c>
      <c r="M113" s="333"/>
      <c r="N113" s="408">
        <v>10</v>
      </c>
      <c r="O113" s="144" t="s">
        <v>222</v>
      </c>
      <c r="P113" s="213" t="s">
        <v>222</v>
      </c>
    </row>
    <row r="114" spans="1:16" ht="18" customHeight="1" x14ac:dyDescent="0.25">
      <c r="A114" s="373"/>
      <c r="B114" s="349"/>
      <c r="C114" s="344"/>
      <c r="D114" s="301"/>
      <c r="E114" s="302"/>
      <c r="F114" s="302"/>
      <c r="G114" s="302"/>
      <c r="H114" s="302"/>
      <c r="I114" s="303"/>
      <c r="J114" s="294"/>
      <c r="K114" s="295"/>
      <c r="L114" s="432" t="s">
        <v>501</v>
      </c>
      <c r="M114" s="437"/>
      <c r="N114" s="409"/>
      <c r="O114" s="410">
        <v>1500000</v>
      </c>
      <c r="P114" s="412">
        <v>15000000</v>
      </c>
    </row>
    <row r="115" spans="1:16" ht="9" customHeight="1" x14ac:dyDescent="0.25">
      <c r="A115" s="373"/>
      <c r="B115" s="349"/>
      <c r="C115" s="345"/>
      <c r="D115" s="304"/>
      <c r="E115" s="305"/>
      <c r="F115" s="305"/>
      <c r="G115" s="305"/>
      <c r="H115" s="305"/>
      <c r="I115" s="306"/>
      <c r="J115" s="296"/>
      <c r="K115" s="297"/>
      <c r="L115" s="337" t="s">
        <v>290</v>
      </c>
      <c r="M115" s="339"/>
      <c r="N115" s="414"/>
      <c r="O115" s="411"/>
      <c r="P115" s="413"/>
    </row>
    <row r="116" spans="1:16" ht="36.950000000000003" customHeight="1" x14ac:dyDescent="0.25">
      <c r="A116" s="373"/>
      <c r="B116" s="349"/>
      <c r="C116" s="343" t="s">
        <v>77</v>
      </c>
      <c r="D116" s="307" t="s">
        <v>503</v>
      </c>
      <c r="E116" s="308"/>
      <c r="F116" s="308"/>
      <c r="G116" s="308"/>
      <c r="H116" s="308"/>
      <c r="I116" s="309"/>
      <c r="J116" s="346" t="s">
        <v>292</v>
      </c>
      <c r="K116" s="354"/>
      <c r="L116" s="359" t="s">
        <v>504</v>
      </c>
      <c r="M116" s="361"/>
      <c r="N116" s="135">
        <v>1</v>
      </c>
      <c r="O116" s="130" t="s">
        <v>505</v>
      </c>
      <c r="P116" s="207">
        <v>50000000</v>
      </c>
    </row>
    <row r="117" spans="1:16" ht="36.950000000000003" customHeight="1" x14ac:dyDescent="0.25">
      <c r="A117" s="373"/>
      <c r="B117" s="349"/>
      <c r="C117" s="344"/>
      <c r="D117" s="322"/>
      <c r="E117" s="323"/>
      <c r="F117" s="323"/>
      <c r="G117" s="323"/>
      <c r="H117" s="323"/>
      <c r="I117" s="324"/>
      <c r="J117" s="346" t="s">
        <v>292</v>
      </c>
      <c r="K117" s="354"/>
      <c r="L117" s="359" t="s">
        <v>506</v>
      </c>
      <c r="M117" s="361"/>
      <c r="N117" s="135">
        <v>1</v>
      </c>
      <c r="O117" s="130" t="s">
        <v>507</v>
      </c>
      <c r="P117" s="207">
        <v>30000000</v>
      </c>
    </row>
    <row r="118" spans="1:16" ht="36.950000000000003" customHeight="1" x14ac:dyDescent="0.25">
      <c r="A118" s="373"/>
      <c r="B118" s="349"/>
      <c r="C118" s="344"/>
      <c r="D118" s="310"/>
      <c r="E118" s="311"/>
      <c r="F118" s="311"/>
      <c r="G118" s="311"/>
      <c r="H118" s="311"/>
      <c r="I118" s="312"/>
      <c r="J118" s="346" t="s">
        <v>292</v>
      </c>
      <c r="K118" s="354"/>
      <c r="L118" s="355" t="s">
        <v>669</v>
      </c>
      <c r="M118" s="361"/>
      <c r="N118" s="135">
        <v>1</v>
      </c>
      <c r="O118" s="130" t="s">
        <v>507</v>
      </c>
      <c r="P118" s="207">
        <v>30000000</v>
      </c>
    </row>
    <row r="119" spans="1:16" ht="9" customHeight="1" x14ac:dyDescent="0.25">
      <c r="A119" s="373"/>
      <c r="B119" s="349"/>
      <c r="C119" s="344"/>
      <c r="D119" s="429" t="s">
        <v>508</v>
      </c>
      <c r="E119" s="430"/>
      <c r="F119" s="430"/>
      <c r="G119" s="430"/>
      <c r="H119" s="430"/>
      <c r="I119" s="431"/>
      <c r="J119" s="292" t="s">
        <v>129</v>
      </c>
      <c r="K119" s="293"/>
      <c r="L119" s="331" t="s">
        <v>293</v>
      </c>
      <c r="M119" s="333"/>
      <c r="N119" s="408">
        <v>1</v>
      </c>
      <c r="O119" s="144" t="s">
        <v>222</v>
      </c>
      <c r="P119" s="213" t="s">
        <v>222</v>
      </c>
    </row>
    <row r="120" spans="1:16" ht="9" customHeight="1" x14ac:dyDescent="0.25">
      <c r="A120" s="373"/>
      <c r="B120" s="349"/>
      <c r="C120" s="344"/>
      <c r="D120" s="334" t="s">
        <v>294</v>
      </c>
      <c r="E120" s="335"/>
      <c r="F120" s="335"/>
      <c r="G120" s="335"/>
      <c r="H120" s="335"/>
      <c r="I120" s="336"/>
      <c r="J120" s="294"/>
      <c r="K120" s="295"/>
      <c r="L120" s="334" t="s">
        <v>295</v>
      </c>
      <c r="M120" s="336"/>
      <c r="N120" s="409"/>
      <c r="O120" s="410">
        <v>15000000</v>
      </c>
      <c r="P120" s="412">
        <v>15000000</v>
      </c>
    </row>
    <row r="121" spans="1:16" ht="18" customHeight="1" x14ac:dyDescent="0.25">
      <c r="A121" s="373"/>
      <c r="B121" s="349"/>
      <c r="C121" s="344"/>
      <c r="D121" s="432" t="s">
        <v>509</v>
      </c>
      <c r="E121" s="433"/>
      <c r="F121" s="433"/>
      <c r="G121" s="433"/>
      <c r="H121" s="433"/>
      <c r="I121" s="127" t="s">
        <v>510</v>
      </c>
      <c r="J121" s="294"/>
      <c r="K121" s="295"/>
      <c r="L121" s="432" t="s">
        <v>511</v>
      </c>
      <c r="M121" s="437"/>
      <c r="N121" s="409"/>
      <c r="O121" s="410"/>
      <c r="P121" s="412"/>
    </row>
    <row r="122" spans="1:16" ht="9" customHeight="1" x14ac:dyDescent="0.25">
      <c r="A122" s="373"/>
      <c r="B122" s="349"/>
      <c r="C122" s="344"/>
      <c r="D122" s="334" t="s">
        <v>296</v>
      </c>
      <c r="E122" s="335"/>
      <c r="F122" s="335"/>
      <c r="G122" s="335"/>
      <c r="H122" s="335"/>
      <c r="I122" s="128" t="s">
        <v>297</v>
      </c>
      <c r="J122" s="294"/>
      <c r="K122" s="295"/>
      <c r="L122" s="334" t="s">
        <v>298</v>
      </c>
      <c r="M122" s="336"/>
      <c r="N122" s="409"/>
      <c r="O122" s="410"/>
      <c r="P122" s="412"/>
    </row>
    <row r="123" spans="1:16" ht="9" customHeight="1" x14ac:dyDescent="0.25">
      <c r="A123" s="373"/>
      <c r="B123" s="349"/>
      <c r="C123" s="345"/>
      <c r="D123" s="337" t="s">
        <v>299</v>
      </c>
      <c r="E123" s="338"/>
      <c r="F123" s="338"/>
      <c r="G123" s="338"/>
      <c r="H123" s="338"/>
      <c r="I123" s="339"/>
      <c r="J123" s="296"/>
      <c r="K123" s="297"/>
      <c r="L123" s="337"/>
      <c r="M123" s="339"/>
      <c r="N123" s="414"/>
      <c r="O123" s="411"/>
      <c r="P123" s="413"/>
    </row>
    <row r="124" spans="1:16" ht="9" customHeight="1" x14ac:dyDescent="0.25">
      <c r="A124" s="373"/>
      <c r="B124" s="349"/>
      <c r="C124" s="343" t="s">
        <v>20</v>
      </c>
      <c r="D124" s="441" t="s">
        <v>512</v>
      </c>
      <c r="E124" s="442"/>
      <c r="F124" s="442"/>
      <c r="G124" s="442"/>
      <c r="H124" s="442"/>
      <c r="I124" s="443"/>
      <c r="J124" s="292" t="s">
        <v>292</v>
      </c>
      <c r="K124" s="293"/>
      <c r="L124" s="331" t="s">
        <v>300</v>
      </c>
      <c r="M124" s="333"/>
      <c r="N124" s="408">
        <v>1</v>
      </c>
      <c r="O124" s="144" t="s">
        <v>222</v>
      </c>
      <c r="P124" s="213" t="s">
        <v>222</v>
      </c>
    </row>
    <row r="125" spans="1:16" ht="9" customHeight="1" x14ac:dyDescent="0.25">
      <c r="A125" s="373"/>
      <c r="B125" s="349"/>
      <c r="C125" s="344"/>
      <c r="D125" s="444"/>
      <c r="E125" s="445"/>
      <c r="F125" s="445"/>
      <c r="G125" s="445"/>
      <c r="H125" s="445"/>
      <c r="I125" s="446"/>
      <c r="J125" s="294"/>
      <c r="K125" s="295"/>
      <c r="L125" s="334" t="s">
        <v>301</v>
      </c>
      <c r="M125" s="336"/>
      <c r="N125" s="409"/>
      <c r="O125" s="410">
        <v>5000000</v>
      </c>
      <c r="P125" s="412">
        <v>5000000</v>
      </c>
    </row>
    <row r="126" spans="1:16" ht="9" customHeight="1" x14ac:dyDescent="0.25">
      <c r="A126" s="373"/>
      <c r="B126" s="349"/>
      <c r="C126" s="344"/>
      <c r="D126" s="334" t="s">
        <v>302</v>
      </c>
      <c r="E126" s="335"/>
      <c r="F126" s="335"/>
      <c r="G126" s="335"/>
      <c r="H126" s="129" t="s">
        <v>268</v>
      </c>
      <c r="I126" s="128" t="s">
        <v>303</v>
      </c>
      <c r="J126" s="294"/>
      <c r="K126" s="295"/>
      <c r="L126" s="334" t="s">
        <v>304</v>
      </c>
      <c r="M126" s="336"/>
      <c r="N126" s="409"/>
      <c r="O126" s="410"/>
      <c r="P126" s="412"/>
    </row>
    <row r="127" spans="1:16" ht="9" customHeight="1" x14ac:dyDescent="0.25">
      <c r="A127" s="373"/>
      <c r="B127" s="349"/>
      <c r="C127" s="344"/>
      <c r="D127" s="334" t="s">
        <v>305</v>
      </c>
      <c r="E127" s="335"/>
      <c r="F127" s="335"/>
      <c r="G127" s="335"/>
      <c r="H127" s="335"/>
      <c r="I127" s="336"/>
      <c r="J127" s="294"/>
      <c r="K127" s="295"/>
      <c r="L127" s="334" t="s">
        <v>306</v>
      </c>
      <c r="M127" s="336"/>
      <c r="N127" s="409"/>
      <c r="O127" s="410"/>
      <c r="P127" s="412"/>
    </row>
    <row r="128" spans="1:16" ht="9" customHeight="1" x14ac:dyDescent="0.25">
      <c r="A128" s="373"/>
      <c r="B128" s="350"/>
      <c r="C128" s="345"/>
      <c r="D128" s="337"/>
      <c r="E128" s="338"/>
      <c r="F128" s="338"/>
      <c r="G128" s="338"/>
      <c r="H128" s="338"/>
      <c r="I128" s="339"/>
      <c r="J128" s="296"/>
      <c r="K128" s="297"/>
      <c r="L128" s="337" t="s">
        <v>307</v>
      </c>
      <c r="M128" s="339"/>
      <c r="N128" s="414"/>
      <c r="O128" s="411"/>
      <c r="P128" s="413"/>
    </row>
    <row r="129" spans="1:16" ht="9" customHeight="1" x14ac:dyDescent="0.25">
      <c r="A129" s="373"/>
      <c r="B129" s="162"/>
      <c r="C129" s="164"/>
      <c r="D129" s="179"/>
      <c r="E129" s="181"/>
      <c r="F129" s="181"/>
      <c r="G129" s="181"/>
      <c r="H129" s="181"/>
      <c r="I129" s="180"/>
      <c r="J129" s="340" t="s">
        <v>23</v>
      </c>
      <c r="K129" s="341"/>
      <c r="L129" s="341"/>
      <c r="M129" s="341"/>
      <c r="N129" s="341"/>
      <c r="O129" s="342"/>
      <c r="P129" s="226">
        <f>+SUM(P58:P128)</f>
        <v>848650000</v>
      </c>
    </row>
    <row r="130" spans="1:16" ht="36.950000000000003" customHeight="1" x14ac:dyDescent="0.25">
      <c r="A130" s="373"/>
      <c r="B130" s="348" t="s">
        <v>643</v>
      </c>
      <c r="C130" s="343" t="s">
        <v>16</v>
      </c>
      <c r="D130" s="359" t="s">
        <v>474</v>
      </c>
      <c r="E130" s="360"/>
      <c r="F130" s="360"/>
      <c r="G130" s="360"/>
      <c r="H130" s="360"/>
      <c r="I130" s="361"/>
      <c r="J130" s="346" t="s">
        <v>18</v>
      </c>
      <c r="K130" s="347"/>
      <c r="L130" s="359" t="s">
        <v>513</v>
      </c>
      <c r="M130" s="361"/>
      <c r="N130" s="135">
        <v>11</v>
      </c>
      <c r="O130" s="126" t="s">
        <v>220</v>
      </c>
      <c r="P130" s="206">
        <v>34650000</v>
      </c>
    </row>
    <row r="131" spans="1:16" ht="9" customHeight="1" x14ac:dyDescent="0.25">
      <c r="A131" s="373"/>
      <c r="B131" s="349"/>
      <c r="C131" s="344"/>
      <c r="D131" s="429" t="s">
        <v>514</v>
      </c>
      <c r="E131" s="430"/>
      <c r="F131" s="430"/>
      <c r="G131" s="430"/>
      <c r="H131" s="430"/>
      <c r="I131" s="431"/>
      <c r="J131" s="292" t="s">
        <v>129</v>
      </c>
      <c r="K131" s="293"/>
      <c r="L131" s="331" t="s">
        <v>308</v>
      </c>
      <c r="M131" s="333"/>
      <c r="N131" s="408">
        <v>3</v>
      </c>
      <c r="O131" s="144" t="s">
        <v>222</v>
      </c>
      <c r="P131" s="213" t="s">
        <v>222</v>
      </c>
    </row>
    <row r="132" spans="1:16" ht="9" customHeight="1" x14ac:dyDescent="0.25">
      <c r="A132" s="373"/>
      <c r="B132" s="349"/>
      <c r="C132" s="344"/>
      <c r="D132" s="334" t="s">
        <v>309</v>
      </c>
      <c r="E132" s="335"/>
      <c r="F132" s="335"/>
      <c r="G132" s="335"/>
      <c r="H132" s="335"/>
      <c r="I132" s="336"/>
      <c r="J132" s="294"/>
      <c r="K132" s="295"/>
      <c r="L132" s="334" t="s">
        <v>310</v>
      </c>
      <c r="M132" s="336"/>
      <c r="N132" s="409"/>
      <c r="O132" s="410">
        <v>2872800</v>
      </c>
      <c r="P132" s="412">
        <v>8618400</v>
      </c>
    </row>
    <row r="133" spans="1:16" ht="9" customHeight="1" x14ac:dyDescent="0.25">
      <c r="A133" s="373"/>
      <c r="B133" s="349"/>
      <c r="C133" s="344"/>
      <c r="D133" s="334" t="s">
        <v>311</v>
      </c>
      <c r="E133" s="335"/>
      <c r="F133" s="335"/>
      <c r="G133" s="335"/>
      <c r="H133" s="335"/>
      <c r="I133" s="336"/>
      <c r="J133" s="294"/>
      <c r="K133" s="295"/>
      <c r="L133" s="334"/>
      <c r="M133" s="336"/>
      <c r="N133" s="409"/>
      <c r="O133" s="410"/>
      <c r="P133" s="412"/>
    </row>
    <row r="134" spans="1:16" ht="9" customHeight="1" x14ac:dyDescent="0.25">
      <c r="A134" s="373"/>
      <c r="B134" s="349"/>
      <c r="C134" s="344"/>
      <c r="D134" s="334" t="s">
        <v>312</v>
      </c>
      <c r="E134" s="335"/>
      <c r="F134" s="335"/>
      <c r="G134" s="335"/>
      <c r="H134" s="335"/>
      <c r="I134" s="336"/>
      <c r="J134" s="294"/>
      <c r="K134" s="295"/>
      <c r="L134" s="334"/>
      <c r="M134" s="336"/>
      <c r="N134" s="409"/>
      <c r="O134" s="410"/>
      <c r="P134" s="412"/>
    </row>
    <row r="135" spans="1:16" ht="9" customHeight="1" x14ac:dyDescent="0.25">
      <c r="A135" s="373"/>
      <c r="B135" s="349"/>
      <c r="C135" s="344"/>
      <c r="D135" s="334" t="s">
        <v>313</v>
      </c>
      <c r="E135" s="335"/>
      <c r="F135" s="335"/>
      <c r="G135" s="335"/>
      <c r="H135" s="335"/>
      <c r="I135" s="336"/>
      <c r="J135" s="294"/>
      <c r="K135" s="295"/>
      <c r="L135" s="334"/>
      <c r="M135" s="336"/>
      <c r="N135" s="409"/>
      <c r="O135" s="410"/>
      <c r="P135" s="412"/>
    </row>
    <row r="136" spans="1:16" ht="9" customHeight="1" x14ac:dyDescent="0.25">
      <c r="A136" s="373"/>
      <c r="B136" s="349"/>
      <c r="C136" s="344"/>
      <c r="D136" s="334" t="s">
        <v>314</v>
      </c>
      <c r="E136" s="335"/>
      <c r="F136" s="335"/>
      <c r="G136" s="335"/>
      <c r="H136" s="335"/>
      <c r="I136" s="336"/>
      <c r="J136" s="294"/>
      <c r="K136" s="295"/>
      <c r="L136" s="334"/>
      <c r="M136" s="336"/>
      <c r="N136" s="409"/>
      <c r="O136" s="410"/>
      <c r="P136" s="412"/>
    </row>
    <row r="137" spans="1:16" ht="9" customHeight="1" x14ac:dyDescent="0.25">
      <c r="A137" s="373"/>
      <c r="B137" s="349"/>
      <c r="C137" s="344"/>
      <c r="D137" s="337" t="s">
        <v>315</v>
      </c>
      <c r="E137" s="338"/>
      <c r="F137" s="338"/>
      <c r="G137" s="338"/>
      <c r="H137" s="338"/>
      <c r="I137" s="339"/>
      <c r="J137" s="296"/>
      <c r="K137" s="297"/>
      <c r="L137" s="337"/>
      <c r="M137" s="339"/>
      <c r="N137" s="414"/>
      <c r="O137" s="411"/>
      <c r="P137" s="413"/>
    </row>
    <row r="138" spans="1:16" ht="9" customHeight="1" x14ac:dyDescent="0.25">
      <c r="A138" s="373"/>
      <c r="B138" s="349"/>
      <c r="C138" s="344"/>
      <c r="D138" s="429" t="s">
        <v>514</v>
      </c>
      <c r="E138" s="430"/>
      <c r="F138" s="430"/>
      <c r="G138" s="430"/>
      <c r="H138" s="430"/>
      <c r="I138" s="431"/>
      <c r="J138" s="292" t="s">
        <v>129</v>
      </c>
      <c r="K138" s="293"/>
      <c r="L138" s="331" t="s">
        <v>316</v>
      </c>
      <c r="M138" s="333"/>
      <c r="N138" s="408">
        <v>4</v>
      </c>
      <c r="O138" s="144" t="s">
        <v>222</v>
      </c>
      <c r="P138" s="213" t="s">
        <v>222</v>
      </c>
    </row>
    <row r="139" spans="1:16" ht="9" customHeight="1" x14ac:dyDescent="0.25">
      <c r="A139" s="373"/>
      <c r="B139" s="349"/>
      <c r="C139" s="344"/>
      <c r="D139" s="334" t="s">
        <v>309</v>
      </c>
      <c r="E139" s="335"/>
      <c r="F139" s="335"/>
      <c r="G139" s="335"/>
      <c r="H139" s="335"/>
      <c r="I139" s="336"/>
      <c r="J139" s="294"/>
      <c r="K139" s="295"/>
      <c r="L139" s="334" t="s">
        <v>317</v>
      </c>
      <c r="M139" s="336"/>
      <c r="N139" s="409"/>
      <c r="O139" s="410">
        <v>200000</v>
      </c>
      <c r="P139" s="412">
        <v>800000</v>
      </c>
    </row>
    <row r="140" spans="1:16" ht="9" customHeight="1" x14ac:dyDescent="0.25">
      <c r="A140" s="373"/>
      <c r="B140" s="349"/>
      <c r="C140" s="344"/>
      <c r="D140" s="334" t="s">
        <v>311</v>
      </c>
      <c r="E140" s="335"/>
      <c r="F140" s="335"/>
      <c r="G140" s="335"/>
      <c r="H140" s="335"/>
      <c r="I140" s="336"/>
      <c r="J140" s="294"/>
      <c r="K140" s="295"/>
      <c r="L140" s="334"/>
      <c r="M140" s="336"/>
      <c r="N140" s="409"/>
      <c r="O140" s="410"/>
      <c r="P140" s="412"/>
    </row>
    <row r="141" spans="1:16" ht="9" customHeight="1" x14ac:dyDescent="0.25">
      <c r="A141" s="373"/>
      <c r="B141" s="349"/>
      <c r="C141" s="344"/>
      <c r="D141" s="334" t="s">
        <v>312</v>
      </c>
      <c r="E141" s="335"/>
      <c r="F141" s="335"/>
      <c r="G141" s="335"/>
      <c r="H141" s="335"/>
      <c r="I141" s="336"/>
      <c r="J141" s="294"/>
      <c r="K141" s="295"/>
      <c r="L141" s="334"/>
      <c r="M141" s="336"/>
      <c r="N141" s="409"/>
      <c r="O141" s="410"/>
      <c r="P141" s="412"/>
    </row>
    <row r="142" spans="1:16" ht="9" customHeight="1" x14ac:dyDescent="0.25">
      <c r="A142" s="373"/>
      <c r="B142" s="349"/>
      <c r="C142" s="344"/>
      <c r="D142" s="334" t="s">
        <v>313</v>
      </c>
      <c r="E142" s="335"/>
      <c r="F142" s="335"/>
      <c r="G142" s="335"/>
      <c r="H142" s="335"/>
      <c r="I142" s="336"/>
      <c r="J142" s="294"/>
      <c r="K142" s="295"/>
      <c r="L142" s="334"/>
      <c r="M142" s="336"/>
      <c r="N142" s="409"/>
      <c r="O142" s="410"/>
      <c r="P142" s="412"/>
    </row>
    <row r="143" spans="1:16" ht="9" customHeight="1" x14ac:dyDescent="0.25">
      <c r="A143" s="373"/>
      <c r="B143" s="349"/>
      <c r="C143" s="344"/>
      <c r="D143" s="334" t="s">
        <v>314</v>
      </c>
      <c r="E143" s="335"/>
      <c r="F143" s="335"/>
      <c r="G143" s="335"/>
      <c r="H143" s="335"/>
      <c r="I143" s="336"/>
      <c r="J143" s="294"/>
      <c r="K143" s="295"/>
      <c r="L143" s="334"/>
      <c r="M143" s="336"/>
      <c r="N143" s="409"/>
      <c r="O143" s="410"/>
      <c r="P143" s="412"/>
    </row>
    <row r="144" spans="1:16" ht="9" customHeight="1" x14ac:dyDescent="0.25">
      <c r="A144" s="373"/>
      <c r="B144" s="349"/>
      <c r="C144" s="344"/>
      <c r="D144" s="337" t="s">
        <v>315</v>
      </c>
      <c r="E144" s="338"/>
      <c r="F144" s="338"/>
      <c r="G144" s="338"/>
      <c r="H144" s="338"/>
      <c r="I144" s="339"/>
      <c r="J144" s="296"/>
      <c r="K144" s="297"/>
      <c r="L144" s="337"/>
      <c r="M144" s="339"/>
      <c r="N144" s="414"/>
      <c r="O144" s="411"/>
      <c r="P144" s="413"/>
    </row>
    <row r="145" spans="1:16" ht="9" customHeight="1" x14ac:dyDescent="0.25">
      <c r="A145" s="373"/>
      <c r="B145" s="349"/>
      <c r="C145" s="344"/>
      <c r="D145" s="425" t="s">
        <v>318</v>
      </c>
      <c r="E145" s="426"/>
      <c r="F145" s="426"/>
      <c r="G145" s="426"/>
      <c r="H145" s="332" t="s">
        <v>319</v>
      </c>
      <c r="I145" s="333"/>
      <c r="J145" s="292" t="s">
        <v>129</v>
      </c>
      <c r="K145" s="293"/>
      <c r="L145" s="331" t="s">
        <v>320</v>
      </c>
      <c r="M145" s="333"/>
      <c r="N145" s="408">
        <v>15</v>
      </c>
      <c r="O145" s="144" t="s">
        <v>222</v>
      </c>
      <c r="P145" s="213" t="s">
        <v>222</v>
      </c>
    </row>
    <row r="146" spans="1:16" ht="18" customHeight="1" x14ac:dyDescent="0.25">
      <c r="A146" s="373"/>
      <c r="B146" s="349"/>
      <c r="C146" s="344"/>
      <c r="D146" s="432" t="s">
        <v>515</v>
      </c>
      <c r="E146" s="433"/>
      <c r="F146" s="433"/>
      <c r="G146" s="433"/>
      <c r="H146" s="440" t="s">
        <v>516</v>
      </c>
      <c r="I146" s="437"/>
      <c r="J146" s="294"/>
      <c r="K146" s="295"/>
      <c r="L146" s="334"/>
      <c r="M146" s="336"/>
      <c r="N146" s="409"/>
      <c r="O146" s="410">
        <v>400000</v>
      </c>
      <c r="P146" s="412">
        <v>6000000</v>
      </c>
    </row>
    <row r="147" spans="1:16" ht="9" customHeight="1" x14ac:dyDescent="0.25">
      <c r="A147" s="373"/>
      <c r="B147" s="349"/>
      <c r="C147" s="344"/>
      <c r="D147" s="337" t="s">
        <v>321</v>
      </c>
      <c r="E147" s="338"/>
      <c r="F147" s="338"/>
      <c r="G147" s="338"/>
      <c r="H147" s="338"/>
      <c r="I147" s="339"/>
      <c r="J147" s="296"/>
      <c r="K147" s="297"/>
      <c r="L147" s="337"/>
      <c r="M147" s="339"/>
      <c r="N147" s="414"/>
      <c r="O147" s="411"/>
      <c r="P147" s="413"/>
    </row>
    <row r="148" spans="1:16" ht="9" customHeight="1" x14ac:dyDescent="0.25">
      <c r="A148" s="373"/>
      <c r="B148" s="349"/>
      <c r="C148" s="344"/>
      <c r="D148" s="313" t="s">
        <v>634</v>
      </c>
      <c r="E148" s="314"/>
      <c r="F148" s="314"/>
      <c r="G148" s="314"/>
      <c r="H148" s="314"/>
      <c r="I148" s="315"/>
      <c r="J148" s="292" t="s">
        <v>129</v>
      </c>
      <c r="K148" s="293"/>
      <c r="L148" s="331" t="s">
        <v>322</v>
      </c>
      <c r="M148" s="333"/>
      <c r="N148" s="408">
        <v>40</v>
      </c>
      <c r="O148" s="144" t="s">
        <v>222</v>
      </c>
      <c r="P148" s="213" t="s">
        <v>222</v>
      </c>
    </row>
    <row r="149" spans="1:16" ht="9" customHeight="1" x14ac:dyDescent="0.25">
      <c r="A149" s="373"/>
      <c r="B149" s="349"/>
      <c r="C149" s="344"/>
      <c r="D149" s="316"/>
      <c r="E149" s="317"/>
      <c r="F149" s="317"/>
      <c r="G149" s="317"/>
      <c r="H149" s="317"/>
      <c r="I149" s="318"/>
      <c r="J149" s="294"/>
      <c r="K149" s="295"/>
      <c r="L149" s="334"/>
      <c r="M149" s="336"/>
      <c r="N149" s="409"/>
      <c r="O149" s="410">
        <v>500000</v>
      </c>
      <c r="P149" s="412">
        <v>20000000</v>
      </c>
    </row>
    <row r="150" spans="1:16" ht="18" customHeight="1" x14ac:dyDescent="0.25">
      <c r="A150" s="373"/>
      <c r="B150" s="349"/>
      <c r="C150" s="344"/>
      <c r="D150" s="316"/>
      <c r="E150" s="317"/>
      <c r="F150" s="317"/>
      <c r="G150" s="317"/>
      <c r="H150" s="317"/>
      <c r="I150" s="318"/>
      <c r="J150" s="294"/>
      <c r="K150" s="295"/>
      <c r="L150" s="334"/>
      <c r="M150" s="336"/>
      <c r="N150" s="409"/>
      <c r="O150" s="410"/>
      <c r="P150" s="412"/>
    </row>
    <row r="151" spans="1:16" ht="9" customHeight="1" x14ac:dyDescent="0.25">
      <c r="A151" s="373"/>
      <c r="B151" s="349"/>
      <c r="C151" s="344"/>
      <c r="D151" s="316"/>
      <c r="E151" s="317"/>
      <c r="F151" s="317"/>
      <c r="G151" s="317"/>
      <c r="H151" s="317"/>
      <c r="I151" s="318"/>
      <c r="J151" s="294"/>
      <c r="K151" s="295"/>
      <c r="L151" s="334"/>
      <c r="M151" s="336"/>
      <c r="N151" s="409"/>
      <c r="O151" s="410"/>
      <c r="P151" s="412"/>
    </row>
    <row r="152" spans="1:16" ht="9" customHeight="1" x14ac:dyDescent="0.25">
      <c r="A152" s="373"/>
      <c r="B152" s="349"/>
      <c r="C152" s="344"/>
      <c r="D152" s="319"/>
      <c r="E152" s="320"/>
      <c r="F152" s="320"/>
      <c r="G152" s="320"/>
      <c r="H152" s="320"/>
      <c r="I152" s="321"/>
      <c r="J152" s="296"/>
      <c r="K152" s="297"/>
      <c r="L152" s="337"/>
      <c r="M152" s="339"/>
      <c r="N152" s="414"/>
      <c r="O152" s="411"/>
      <c r="P152" s="413"/>
    </row>
    <row r="153" spans="1:16" ht="45.95" customHeight="1" x14ac:dyDescent="0.25">
      <c r="A153" s="373"/>
      <c r="B153" s="349"/>
      <c r="C153" s="344"/>
      <c r="D153" s="298" t="s">
        <v>518</v>
      </c>
      <c r="E153" s="299"/>
      <c r="F153" s="299"/>
      <c r="G153" s="299"/>
      <c r="H153" s="299"/>
      <c r="I153" s="300"/>
      <c r="J153" s="346" t="s">
        <v>129</v>
      </c>
      <c r="K153" s="354"/>
      <c r="L153" s="355" t="s">
        <v>323</v>
      </c>
      <c r="M153" s="356"/>
      <c r="N153" s="135">
        <v>10</v>
      </c>
      <c r="O153" s="130" t="s">
        <v>517</v>
      </c>
      <c r="P153" s="207" t="s">
        <v>517</v>
      </c>
    </row>
    <row r="154" spans="1:16" ht="63.95" customHeight="1" x14ac:dyDescent="0.25">
      <c r="A154" s="373"/>
      <c r="B154" s="349"/>
      <c r="C154" s="344"/>
      <c r="D154" s="301"/>
      <c r="E154" s="302"/>
      <c r="F154" s="302"/>
      <c r="G154" s="302"/>
      <c r="H154" s="302"/>
      <c r="I154" s="303"/>
      <c r="J154" s="346" t="s">
        <v>129</v>
      </c>
      <c r="K154" s="354"/>
      <c r="L154" s="359" t="s">
        <v>519</v>
      </c>
      <c r="M154" s="361"/>
      <c r="N154" s="135">
        <v>6</v>
      </c>
      <c r="O154" s="130" t="s">
        <v>517</v>
      </c>
      <c r="P154" s="207" t="s">
        <v>517</v>
      </c>
    </row>
    <row r="155" spans="1:16" ht="63.95" customHeight="1" x14ac:dyDescent="0.25">
      <c r="A155" s="373"/>
      <c r="B155" s="349"/>
      <c r="C155" s="344"/>
      <c r="D155" s="301"/>
      <c r="E155" s="302"/>
      <c r="F155" s="302"/>
      <c r="G155" s="302"/>
      <c r="H155" s="302"/>
      <c r="I155" s="303"/>
      <c r="J155" s="346" t="s">
        <v>129</v>
      </c>
      <c r="K155" s="354"/>
      <c r="L155" s="355" t="s">
        <v>324</v>
      </c>
      <c r="M155" s="356"/>
      <c r="N155" s="135">
        <v>4</v>
      </c>
      <c r="O155" s="130" t="s">
        <v>520</v>
      </c>
      <c r="P155" s="207">
        <v>2400000</v>
      </c>
    </row>
    <row r="156" spans="1:16" ht="63.95" customHeight="1" x14ac:dyDescent="0.25">
      <c r="A156" s="373"/>
      <c r="B156" s="349"/>
      <c r="C156" s="345"/>
      <c r="D156" s="304"/>
      <c r="E156" s="305"/>
      <c r="F156" s="305"/>
      <c r="G156" s="305"/>
      <c r="H156" s="305"/>
      <c r="I156" s="306"/>
      <c r="J156" s="346" t="s">
        <v>129</v>
      </c>
      <c r="K156" s="354"/>
      <c r="L156" s="359" t="s">
        <v>521</v>
      </c>
      <c r="M156" s="361"/>
      <c r="N156" s="135">
        <v>10</v>
      </c>
      <c r="O156" s="130" t="s">
        <v>517</v>
      </c>
      <c r="P156" s="207" t="s">
        <v>517</v>
      </c>
    </row>
    <row r="157" spans="1:16" ht="9" customHeight="1" x14ac:dyDescent="0.25">
      <c r="A157" s="373"/>
      <c r="B157" s="349"/>
      <c r="C157" s="343" t="s">
        <v>20</v>
      </c>
      <c r="D157" s="313" t="s">
        <v>684</v>
      </c>
      <c r="E157" s="314"/>
      <c r="F157" s="314"/>
      <c r="G157" s="314"/>
      <c r="H157" s="314"/>
      <c r="I157" s="315"/>
      <c r="J157" s="292" t="s">
        <v>35</v>
      </c>
      <c r="K157" s="293"/>
      <c r="L157" s="331" t="s">
        <v>325</v>
      </c>
      <c r="M157" s="333"/>
      <c r="N157" s="408">
        <v>1</v>
      </c>
      <c r="O157" s="144" t="s">
        <v>222</v>
      </c>
      <c r="P157" s="213" t="s">
        <v>222</v>
      </c>
    </row>
    <row r="158" spans="1:16" ht="9" customHeight="1" x14ac:dyDescent="0.25">
      <c r="A158" s="373"/>
      <c r="B158" s="349"/>
      <c r="C158" s="344"/>
      <c r="D158" s="316"/>
      <c r="E158" s="317"/>
      <c r="F158" s="317"/>
      <c r="G158" s="317"/>
      <c r="H158" s="317"/>
      <c r="I158" s="318"/>
      <c r="J158" s="294"/>
      <c r="K158" s="295"/>
      <c r="L158" s="334" t="s">
        <v>326</v>
      </c>
      <c r="M158" s="336"/>
      <c r="N158" s="409"/>
      <c r="O158" s="410">
        <v>30000000</v>
      </c>
      <c r="P158" s="412">
        <v>30000000</v>
      </c>
    </row>
    <row r="159" spans="1:16" ht="9" customHeight="1" x14ac:dyDescent="0.25">
      <c r="A159" s="373"/>
      <c r="B159" s="349"/>
      <c r="C159" s="344"/>
      <c r="D159" s="316"/>
      <c r="E159" s="317"/>
      <c r="F159" s="317"/>
      <c r="G159" s="317"/>
      <c r="H159" s="317"/>
      <c r="I159" s="318"/>
      <c r="J159" s="294"/>
      <c r="K159" s="295"/>
      <c r="L159" s="334"/>
      <c r="M159" s="336"/>
      <c r="N159" s="409"/>
      <c r="O159" s="410"/>
      <c r="P159" s="412"/>
    </row>
    <row r="160" spans="1:16" ht="9" customHeight="1" x14ac:dyDescent="0.25">
      <c r="A160" s="373"/>
      <c r="B160" s="349"/>
      <c r="C160" s="344"/>
      <c r="D160" s="316"/>
      <c r="E160" s="317"/>
      <c r="F160" s="317"/>
      <c r="G160" s="317"/>
      <c r="H160" s="317"/>
      <c r="I160" s="318"/>
      <c r="J160" s="294"/>
      <c r="K160" s="295"/>
      <c r="L160" s="334"/>
      <c r="M160" s="336"/>
      <c r="N160" s="409"/>
      <c r="O160" s="410"/>
      <c r="P160" s="412"/>
    </row>
    <row r="161" spans="1:16" ht="9" customHeight="1" x14ac:dyDescent="0.25">
      <c r="A161" s="373"/>
      <c r="B161" s="349"/>
      <c r="C161" s="344"/>
      <c r="D161" s="316"/>
      <c r="E161" s="317"/>
      <c r="F161" s="317"/>
      <c r="G161" s="317"/>
      <c r="H161" s="317"/>
      <c r="I161" s="318"/>
      <c r="J161" s="294"/>
      <c r="K161" s="295"/>
      <c r="L161" s="334"/>
      <c r="M161" s="336"/>
      <c r="N161" s="409"/>
      <c r="O161" s="410"/>
      <c r="P161" s="412"/>
    </row>
    <row r="162" spans="1:16" ht="18" customHeight="1" x14ac:dyDescent="0.25">
      <c r="A162" s="373"/>
      <c r="B162" s="349"/>
      <c r="C162" s="344"/>
      <c r="D162" s="316"/>
      <c r="E162" s="317"/>
      <c r="F162" s="317"/>
      <c r="G162" s="317"/>
      <c r="H162" s="317"/>
      <c r="I162" s="318"/>
      <c r="J162" s="294"/>
      <c r="K162" s="295"/>
      <c r="L162" s="334"/>
      <c r="M162" s="336"/>
      <c r="N162" s="409"/>
      <c r="O162" s="410"/>
      <c r="P162" s="412"/>
    </row>
    <row r="163" spans="1:16" ht="9" customHeight="1" x14ac:dyDescent="0.25">
      <c r="A163" s="373"/>
      <c r="B163" s="349"/>
      <c r="C163" s="344"/>
      <c r="D163" s="316"/>
      <c r="E163" s="317"/>
      <c r="F163" s="317"/>
      <c r="G163" s="317"/>
      <c r="H163" s="317"/>
      <c r="I163" s="318"/>
      <c r="J163" s="294"/>
      <c r="K163" s="295"/>
      <c r="L163" s="334"/>
      <c r="M163" s="336"/>
      <c r="N163" s="409"/>
      <c r="O163" s="410"/>
      <c r="P163" s="412"/>
    </row>
    <row r="164" spans="1:16" ht="9" customHeight="1" x14ac:dyDescent="0.25">
      <c r="A164" s="373"/>
      <c r="B164" s="349"/>
      <c r="C164" s="344"/>
      <c r="D164" s="316"/>
      <c r="E164" s="317"/>
      <c r="F164" s="317"/>
      <c r="G164" s="317"/>
      <c r="H164" s="317"/>
      <c r="I164" s="318"/>
      <c r="J164" s="294"/>
      <c r="K164" s="295"/>
      <c r="L164" s="334"/>
      <c r="M164" s="336"/>
      <c r="N164" s="409"/>
      <c r="O164" s="410"/>
      <c r="P164" s="412"/>
    </row>
    <row r="165" spans="1:16" ht="9" customHeight="1" x14ac:dyDescent="0.25">
      <c r="A165" s="373"/>
      <c r="B165" s="349"/>
      <c r="C165" s="344"/>
      <c r="D165" s="316"/>
      <c r="E165" s="317"/>
      <c r="F165" s="317"/>
      <c r="G165" s="317"/>
      <c r="H165" s="317"/>
      <c r="I165" s="318"/>
      <c r="J165" s="294"/>
      <c r="K165" s="295"/>
      <c r="L165" s="334"/>
      <c r="M165" s="336"/>
      <c r="N165" s="409"/>
      <c r="O165" s="410"/>
      <c r="P165" s="412"/>
    </row>
    <row r="166" spans="1:16" ht="9" customHeight="1" x14ac:dyDescent="0.25">
      <c r="A166" s="373"/>
      <c r="B166" s="349"/>
      <c r="C166" s="344"/>
      <c r="D166" s="316"/>
      <c r="E166" s="317"/>
      <c r="F166" s="317"/>
      <c r="G166" s="317"/>
      <c r="H166" s="317"/>
      <c r="I166" s="318"/>
      <c r="J166" s="294"/>
      <c r="K166" s="295"/>
      <c r="L166" s="334"/>
      <c r="M166" s="336"/>
      <c r="N166" s="409"/>
      <c r="O166" s="410"/>
      <c r="P166" s="412"/>
    </row>
    <row r="167" spans="1:16" ht="9" customHeight="1" x14ac:dyDescent="0.25">
      <c r="A167" s="373"/>
      <c r="B167" s="349"/>
      <c r="C167" s="344"/>
      <c r="D167" s="316"/>
      <c r="E167" s="317"/>
      <c r="F167" s="317"/>
      <c r="G167" s="317"/>
      <c r="H167" s="317"/>
      <c r="I167" s="318"/>
      <c r="J167" s="296"/>
      <c r="K167" s="297"/>
      <c r="L167" s="337"/>
      <c r="M167" s="339"/>
      <c r="N167" s="414"/>
      <c r="O167" s="411"/>
      <c r="P167" s="413"/>
    </row>
    <row r="168" spans="1:16" ht="9" customHeight="1" x14ac:dyDescent="0.25">
      <c r="A168" s="373"/>
      <c r="B168" s="349"/>
      <c r="C168" s="344"/>
      <c r="D168" s="316"/>
      <c r="E168" s="317"/>
      <c r="F168" s="317"/>
      <c r="G168" s="317"/>
      <c r="H168" s="317"/>
      <c r="I168" s="318"/>
      <c r="J168" s="292" t="s">
        <v>35</v>
      </c>
      <c r="K168" s="293"/>
      <c r="L168" s="331" t="s">
        <v>327</v>
      </c>
      <c r="M168" s="333"/>
      <c r="N168" s="408">
        <v>1</v>
      </c>
      <c r="O168" s="144" t="s">
        <v>222</v>
      </c>
      <c r="P168" s="213" t="s">
        <v>222</v>
      </c>
    </row>
    <row r="169" spans="1:16" ht="9" customHeight="1" x14ac:dyDescent="0.25">
      <c r="A169" s="373"/>
      <c r="B169" s="349"/>
      <c r="C169" s="344"/>
      <c r="D169" s="316"/>
      <c r="E169" s="317"/>
      <c r="F169" s="317"/>
      <c r="G169" s="317"/>
      <c r="H169" s="317"/>
      <c r="I169" s="318"/>
      <c r="J169" s="294"/>
      <c r="K169" s="295"/>
      <c r="L169" s="334"/>
      <c r="M169" s="336"/>
      <c r="N169" s="409"/>
      <c r="O169" s="410">
        <v>16060000</v>
      </c>
      <c r="P169" s="412">
        <v>16060000</v>
      </c>
    </row>
    <row r="170" spans="1:16" ht="9" customHeight="1" x14ac:dyDescent="0.25">
      <c r="A170" s="373"/>
      <c r="B170" s="349"/>
      <c r="C170" s="344"/>
      <c r="D170" s="316"/>
      <c r="E170" s="317"/>
      <c r="F170" s="317"/>
      <c r="G170" s="317"/>
      <c r="H170" s="317"/>
      <c r="I170" s="318"/>
      <c r="J170" s="294"/>
      <c r="K170" s="295"/>
      <c r="L170" s="334"/>
      <c r="M170" s="336"/>
      <c r="N170" s="409"/>
      <c r="O170" s="410"/>
      <c r="P170" s="412"/>
    </row>
    <row r="171" spans="1:16" ht="9" customHeight="1" x14ac:dyDescent="0.25">
      <c r="A171" s="373"/>
      <c r="B171" s="349"/>
      <c r="C171" s="344"/>
      <c r="D171" s="316"/>
      <c r="E171" s="317"/>
      <c r="F171" s="317"/>
      <c r="G171" s="317"/>
      <c r="H171" s="317"/>
      <c r="I171" s="318"/>
      <c r="J171" s="294"/>
      <c r="K171" s="295"/>
      <c r="L171" s="334"/>
      <c r="M171" s="336"/>
      <c r="N171" s="409"/>
      <c r="O171" s="410"/>
      <c r="P171" s="412"/>
    </row>
    <row r="172" spans="1:16" ht="9" customHeight="1" x14ac:dyDescent="0.25">
      <c r="A172" s="373"/>
      <c r="B172" s="349"/>
      <c r="C172" s="344"/>
      <c r="D172" s="316"/>
      <c r="E172" s="317"/>
      <c r="F172" s="317"/>
      <c r="G172" s="317"/>
      <c r="H172" s="317"/>
      <c r="I172" s="318"/>
      <c r="J172" s="294"/>
      <c r="K172" s="295"/>
      <c r="L172" s="334"/>
      <c r="M172" s="336"/>
      <c r="N172" s="409"/>
      <c r="O172" s="410"/>
      <c r="P172" s="412"/>
    </row>
    <row r="173" spans="1:16" ht="9" customHeight="1" x14ac:dyDescent="0.25">
      <c r="A173" s="373"/>
      <c r="B173" s="349"/>
      <c r="C173" s="344"/>
      <c r="D173" s="316"/>
      <c r="E173" s="317"/>
      <c r="F173" s="317"/>
      <c r="G173" s="317"/>
      <c r="H173" s="317"/>
      <c r="I173" s="318"/>
      <c r="J173" s="294"/>
      <c r="K173" s="295"/>
      <c r="L173" s="334"/>
      <c r="M173" s="336"/>
      <c r="N173" s="409"/>
      <c r="O173" s="410"/>
      <c r="P173" s="412"/>
    </row>
    <row r="174" spans="1:16" ht="9" customHeight="1" x14ac:dyDescent="0.25">
      <c r="A174" s="373"/>
      <c r="B174" s="349"/>
      <c r="C174" s="344"/>
      <c r="D174" s="316"/>
      <c r="E174" s="317"/>
      <c r="F174" s="317"/>
      <c r="G174" s="317"/>
      <c r="H174" s="317"/>
      <c r="I174" s="318"/>
      <c r="J174" s="294"/>
      <c r="K174" s="295"/>
      <c r="L174" s="334"/>
      <c r="M174" s="336"/>
      <c r="N174" s="409"/>
      <c r="O174" s="410"/>
      <c r="P174" s="412"/>
    </row>
    <row r="175" spans="1:16" ht="9" customHeight="1" x14ac:dyDescent="0.25">
      <c r="A175" s="373"/>
      <c r="B175" s="349"/>
      <c r="C175" s="344"/>
      <c r="D175" s="316"/>
      <c r="E175" s="317"/>
      <c r="F175" s="317"/>
      <c r="G175" s="317"/>
      <c r="H175" s="317"/>
      <c r="I175" s="318"/>
      <c r="J175" s="294"/>
      <c r="K175" s="295"/>
      <c r="L175" s="334"/>
      <c r="M175" s="336"/>
      <c r="N175" s="409"/>
      <c r="O175" s="410"/>
      <c r="P175" s="412"/>
    </row>
    <row r="176" spans="1:16" ht="9" customHeight="1" x14ac:dyDescent="0.25">
      <c r="A176" s="373"/>
      <c r="B176" s="349"/>
      <c r="C176" s="344"/>
      <c r="D176" s="316"/>
      <c r="E176" s="317"/>
      <c r="F176" s="317"/>
      <c r="G176" s="317"/>
      <c r="H176" s="317"/>
      <c r="I176" s="318"/>
      <c r="J176" s="294"/>
      <c r="K176" s="295"/>
      <c r="L176" s="334"/>
      <c r="M176" s="336"/>
      <c r="N176" s="409"/>
      <c r="O176" s="410"/>
      <c r="P176" s="412"/>
    </row>
    <row r="177" spans="1:16" ht="9" customHeight="1" x14ac:dyDescent="0.25">
      <c r="A177" s="373"/>
      <c r="B177" s="349"/>
      <c r="C177" s="344"/>
      <c r="D177" s="316"/>
      <c r="E177" s="317"/>
      <c r="F177" s="317"/>
      <c r="G177" s="317"/>
      <c r="H177" s="317"/>
      <c r="I177" s="318"/>
      <c r="J177" s="294"/>
      <c r="K177" s="295"/>
      <c r="L177" s="334"/>
      <c r="M177" s="336"/>
      <c r="N177" s="409"/>
      <c r="O177" s="410"/>
      <c r="P177" s="412"/>
    </row>
    <row r="178" spans="1:16" ht="9" customHeight="1" x14ac:dyDescent="0.25">
      <c r="A178" s="373"/>
      <c r="B178" s="349"/>
      <c r="C178" s="344"/>
      <c r="D178" s="319"/>
      <c r="E178" s="320"/>
      <c r="F178" s="320"/>
      <c r="G178" s="320"/>
      <c r="H178" s="320"/>
      <c r="I178" s="321"/>
      <c r="J178" s="296"/>
      <c r="K178" s="297"/>
      <c r="L178" s="337"/>
      <c r="M178" s="339"/>
      <c r="N178" s="414"/>
      <c r="O178" s="411"/>
      <c r="P178" s="413"/>
    </row>
    <row r="179" spans="1:16" ht="9" customHeight="1" x14ac:dyDescent="0.25">
      <c r="A179" s="373"/>
      <c r="B179" s="349"/>
      <c r="C179" s="343" t="s">
        <v>16</v>
      </c>
      <c r="D179" s="298" t="s">
        <v>677</v>
      </c>
      <c r="E179" s="299"/>
      <c r="F179" s="299"/>
      <c r="G179" s="299"/>
      <c r="H179" s="299"/>
      <c r="I179" s="300"/>
      <c r="J179" s="415"/>
      <c r="K179" s="416"/>
      <c r="L179" s="331" t="s">
        <v>328</v>
      </c>
      <c r="M179" s="333"/>
      <c r="N179" s="408">
        <v>1</v>
      </c>
      <c r="O179" s="144" t="s">
        <v>222</v>
      </c>
      <c r="P179" s="213" t="s">
        <v>222</v>
      </c>
    </row>
    <row r="180" spans="1:16" ht="18" customHeight="1" x14ac:dyDescent="0.25">
      <c r="A180" s="373"/>
      <c r="B180" s="349"/>
      <c r="C180" s="344"/>
      <c r="D180" s="301"/>
      <c r="E180" s="302"/>
      <c r="F180" s="302"/>
      <c r="G180" s="302"/>
      <c r="H180" s="302"/>
      <c r="I180" s="303"/>
      <c r="J180" s="417"/>
      <c r="K180" s="418"/>
      <c r="L180" s="432" t="s">
        <v>522</v>
      </c>
      <c r="M180" s="437"/>
      <c r="N180" s="409"/>
      <c r="O180" s="410">
        <v>3500000</v>
      </c>
      <c r="P180" s="412">
        <v>3500000</v>
      </c>
    </row>
    <row r="181" spans="1:16" ht="9" customHeight="1" x14ac:dyDescent="0.25">
      <c r="A181" s="373"/>
      <c r="B181" s="349"/>
      <c r="C181" s="344"/>
      <c r="D181" s="301"/>
      <c r="E181" s="302"/>
      <c r="F181" s="302"/>
      <c r="G181" s="302"/>
      <c r="H181" s="302"/>
      <c r="I181" s="303"/>
      <c r="J181" s="419"/>
      <c r="K181" s="420"/>
      <c r="L181" s="438"/>
      <c r="M181" s="439"/>
      <c r="N181" s="414"/>
      <c r="O181" s="411"/>
      <c r="P181" s="413"/>
    </row>
    <row r="182" spans="1:16" ht="9" customHeight="1" x14ac:dyDescent="0.25">
      <c r="A182" s="373"/>
      <c r="B182" s="349"/>
      <c r="C182" s="344"/>
      <c r="D182" s="301"/>
      <c r="E182" s="302"/>
      <c r="F182" s="302"/>
      <c r="G182" s="302"/>
      <c r="H182" s="302"/>
      <c r="I182" s="303"/>
      <c r="J182" s="415"/>
      <c r="K182" s="416"/>
      <c r="L182" s="331" t="s">
        <v>329</v>
      </c>
      <c r="M182" s="333"/>
      <c r="N182" s="408">
        <v>1</v>
      </c>
      <c r="O182" s="144" t="s">
        <v>222</v>
      </c>
      <c r="P182" s="213" t="s">
        <v>222</v>
      </c>
    </row>
    <row r="183" spans="1:16" ht="18" customHeight="1" x14ac:dyDescent="0.25">
      <c r="A183" s="373"/>
      <c r="B183" s="349"/>
      <c r="C183" s="344"/>
      <c r="D183" s="301"/>
      <c r="E183" s="302"/>
      <c r="F183" s="302"/>
      <c r="G183" s="302"/>
      <c r="H183" s="302"/>
      <c r="I183" s="303"/>
      <c r="J183" s="417"/>
      <c r="K183" s="418"/>
      <c r="L183" s="432" t="s">
        <v>523</v>
      </c>
      <c r="M183" s="437"/>
      <c r="N183" s="409"/>
      <c r="O183" s="410">
        <v>600000</v>
      </c>
      <c r="P183" s="412">
        <v>600000</v>
      </c>
    </row>
    <row r="184" spans="1:16" ht="9" customHeight="1" x14ac:dyDescent="0.25">
      <c r="A184" s="373"/>
      <c r="B184" s="349"/>
      <c r="C184" s="344"/>
      <c r="D184" s="301"/>
      <c r="E184" s="302"/>
      <c r="F184" s="302"/>
      <c r="G184" s="302"/>
      <c r="H184" s="302"/>
      <c r="I184" s="303"/>
      <c r="J184" s="419"/>
      <c r="K184" s="420"/>
      <c r="L184" s="438"/>
      <c r="M184" s="439"/>
      <c r="N184" s="414"/>
      <c r="O184" s="411"/>
      <c r="P184" s="413"/>
    </row>
    <row r="185" spans="1:16" ht="9" customHeight="1" x14ac:dyDescent="0.25">
      <c r="A185" s="373"/>
      <c r="B185" s="349"/>
      <c r="C185" s="344"/>
      <c r="D185" s="301"/>
      <c r="E185" s="302"/>
      <c r="F185" s="302"/>
      <c r="G185" s="302"/>
      <c r="H185" s="302"/>
      <c r="I185" s="303"/>
      <c r="J185" s="415"/>
      <c r="K185" s="416"/>
      <c r="L185" s="331" t="s">
        <v>330</v>
      </c>
      <c r="M185" s="333"/>
      <c r="N185" s="408">
        <v>1</v>
      </c>
      <c r="O185" s="144" t="s">
        <v>222</v>
      </c>
      <c r="P185" s="213" t="s">
        <v>222</v>
      </c>
    </row>
    <row r="186" spans="1:16" ht="18" customHeight="1" x14ac:dyDescent="0.25">
      <c r="A186" s="373"/>
      <c r="B186" s="349"/>
      <c r="C186" s="344"/>
      <c r="D186" s="301"/>
      <c r="E186" s="302"/>
      <c r="F186" s="302"/>
      <c r="G186" s="302"/>
      <c r="H186" s="302"/>
      <c r="I186" s="303"/>
      <c r="J186" s="417"/>
      <c r="K186" s="418"/>
      <c r="L186" s="334"/>
      <c r="M186" s="336"/>
      <c r="N186" s="409"/>
      <c r="O186" s="410">
        <v>1000000</v>
      </c>
      <c r="P186" s="412">
        <v>1000000</v>
      </c>
    </row>
    <row r="187" spans="1:16" ht="9" customHeight="1" x14ac:dyDescent="0.25">
      <c r="A187" s="373"/>
      <c r="B187" s="349"/>
      <c r="C187" s="344"/>
      <c r="D187" s="301"/>
      <c r="E187" s="302"/>
      <c r="F187" s="302"/>
      <c r="G187" s="302"/>
      <c r="H187" s="302"/>
      <c r="I187" s="303"/>
      <c r="J187" s="419"/>
      <c r="K187" s="420"/>
      <c r="L187" s="337"/>
      <c r="M187" s="339"/>
      <c r="N187" s="414"/>
      <c r="O187" s="411"/>
      <c r="P187" s="413"/>
    </row>
    <row r="188" spans="1:16" ht="9" customHeight="1" x14ac:dyDescent="0.25">
      <c r="A188" s="373"/>
      <c r="B188" s="349"/>
      <c r="C188" s="344"/>
      <c r="D188" s="301"/>
      <c r="E188" s="302"/>
      <c r="F188" s="302"/>
      <c r="G188" s="302"/>
      <c r="H188" s="302"/>
      <c r="I188" s="303"/>
      <c r="J188" s="415"/>
      <c r="K188" s="416"/>
      <c r="L188" s="331" t="s">
        <v>331</v>
      </c>
      <c r="M188" s="333"/>
      <c r="N188" s="408">
        <v>2</v>
      </c>
      <c r="O188" s="144" t="s">
        <v>222</v>
      </c>
      <c r="P188" s="213" t="s">
        <v>222</v>
      </c>
    </row>
    <row r="189" spans="1:16" ht="18" customHeight="1" x14ac:dyDescent="0.25">
      <c r="A189" s="373"/>
      <c r="B189" s="349"/>
      <c r="C189" s="344"/>
      <c r="D189" s="301"/>
      <c r="E189" s="302"/>
      <c r="F189" s="302"/>
      <c r="G189" s="302"/>
      <c r="H189" s="302"/>
      <c r="I189" s="303"/>
      <c r="J189" s="417"/>
      <c r="K189" s="418"/>
      <c r="L189" s="334" t="s">
        <v>332</v>
      </c>
      <c r="M189" s="336"/>
      <c r="N189" s="409"/>
      <c r="O189" s="410">
        <v>122500</v>
      </c>
      <c r="P189" s="412">
        <v>245000</v>
      </c>
    </row>
    <row r="190" spans="1:16" ht="9" customHeight="1" x14ac:dyDescent="0.25">
      <c r="A190" s="373"/>
      <c r="B190" s="349"/>
      <c r="C190" s="344"/>
      <c r="D190" s="301"/>
      <c r="E190" s="302"/>
      <c r="F190" s="302"/>
      <c r="G190" s="302"/>
      <c r="H190" s="302"/>
      <c r="I190" s="303"/>
      <c r="J190" s="419"/>
      <c r="K190" s="420"/>
      <c r="L190" s="337"/>
      <c r="M190" s="339"/>
      <c r="N190" s="414"/>
      <c r="O190" s="411"/>
      <c r="P190" s="413"/>
    </row>
    <row r="191" spans="1:16" ht="9" customHeight="1" x14ac:dyDescent="0.25">
      <c r="A191" s="373"/>
      <c r="B191" s="349"/>
      <c r="C191" s="344"/>
      <c r="D191" s="301"/>
      <c r="E191" s="302"/>
      <c r="F191" s="302"/>
      <c r="G191" s="302"/>
      <c r="H191" s="302"/>
      <c r="I191" s="303"/>
      <c r="J191" s="415"/>
      <c r="K191" s="416"/>
      <c r="L191" s="331" t="s">
        <v>333</v>
      </c>
      <c r="M191" s="333"/>
      <c r="N191" s="408">
        <v>1</v>
      </c>
      <c r="O191" s="144" t="s">
        <v>222</v>
      </c>
      <c r="P191" s="213" t="s">
        <v>222</v>
      </c>
    </row>
    <row r="192" spans="1:16" ht="18" customHeight="1" x14ac:dyDescent="0.25">
      <c r="A192" s="373"/>
      <c r="B192" s="349"/>
      <c r="C192" s="344"/>
      <c r="D192" s="301"/>
      <c r="E192" s="302"/>
      <c r="F192" s="302"/>
      <c r="G192" s="302"/>
      <c r="H192" s="302"/>
      <c r="I192" s="303"/>
      <c r="J192" s="417"/>
      <c r="K192" s="418"/>
      <c r="L192" s="334"/>
      <c r="M192" s="336"/>
      <c r="N192" s="409"/>
      <c r="O192" s="410">
        <v>1200000</v>
      </c>
      <c r="P192" s="412">
        <v>1200000</v>
      </c>
    </row>
    <row r="193" spans="1:16" ht="9" customHeight="1" x14ac:dyDescent="0.25">
      <c r="A193" s="373"/>
      <c r="B193" s="349"/>
      <c r="C193" s="344"/>
      <c r="D193" s="301"/>
      <c r="E193" s="302"/>
      <c r="F193" s="302"/>
      <c r="G193" s="302"/>
      <c r="H193" s="302"/>
      <c r="I193" s="303"/>
      <c r="J193" s="419"/>
      <c r="K193" s="420"/>
      <c r="L193" s="337"/>
      <c r="M193" s="339"/>
      <c r="N193" s="414"/>
      <c r="O193" s="411"/>
      <c r="P193" s="413"/>
    </row>
    <row r="194" spans="1:16" ht="9" customHeight="1" x14ac:dyDescent="0.25">
      <c r="A194" s="373"/>
      <c r="B194" s="349"/>
      <c r="C194" s="344"/>
      <c r="D194" s="301"/>
      <c r="E194" s="302"/>
      <c r="F194" s="302"/>
      <c r="G194" s="302"/>
      <c r="H194" s="302"/>
      <c r="I194" s="303"/>
      <c r="J194" s="415"/>
      <c r="K194" s="416"/>
      <c r="L194" s="331" t="s">
        <v>334</v>
      </c>
      <c r="M194" s="333"/>
      <c r="N194" s="408">
        <v>3</v>
      </c>
      <c r="O194" s="144" t="s">
        <v>222</v>
      </c>
      <c r="P194" s="213" t="s">
        <v>222</v>
      </c>
    </row>
    <row r="195" spans="1:16" ht="18" customHeight="1" x14ac:dyDescent="0.25">
      <c r="A195" s="373"/>
      <c r="B195" s="349"/>
      <c r="C195" s="344"/>
      <c r="D195" s="301"/>
      <c r="E195" s="302"/>
      <c r="F195" s="302"/>
      <c r="G195" s="302"/>
      <c r="H195" s="302"/>
      <c r="I195" s="303"/>
      <c r="J195" s="417"/>
      <c r="K195" s="418"/>
      <c r="L195" s="334" t="s">
        <v>335</v>
      </c>
      <c r="M195" s="336"/>
      <c r="N195" s="409"/>
      <c r="O195" s="410">
        <v>15000000</v>
      </c>
      <c r="P195" s="412">
        <v>45000000</v>
      </c>
    </row>
    <row r="196" spans="1:16" ht="9" customHeight="1" x14ac:dyDescent="0.25">
      <c r="A196" s="373"/>
      <c r="B196" s="349"/>
      <c r="C196" s="344"/>
      <c r="D196" s="301"/>
      <c r="E196" s="302"/>
      <c r="F196" s="302"/>
      <c r="G196" s="302"/>
      <c r="H196" s="302"/>
      <c r="I196" s="303"/>
      <c r="J196" s="419"/>
      <c r="K196" s="420"/>
      <c r="L196" s="337"/>
      <c r="M196" s="339"/>
      <c r="N196" s="414"/>
      <c r="O196" s="411"/>
      <c r="P196" s="413"/>
    </row>
    <row r="197" spans="1:16" ht="9" customHeight="1" x14ac:dyDescent="0.25">
      <c r="A197" s="373"/>
      <c r="B197" s="349"/>
      <c r="C197" s="344"/>
      <c r="D197" s="301"/>
      <c r="E197" s="302"/>
      <c r="F197" s="302"/>
      <c r="G197" s="302"/>
      <c r="H197" s="302"/>
      <c r="I197" s="303"/>
      <c r="J197" s="415"/>
      <c r="K197" s="416"/>
      <c r="L197" s="331" t="s">
        <v>336</v>
      </c>
      <c r="M197" s="333"/>
      <c r="N197" s="408">
        <v>3</v>
      </c>
      <c r="O197" s="144" t="s">
        <v>222</v>
      </c>
      <c r="P197" s="213" t="s">
        <v>222</v>
      </c>
    </row>
    <row r="198" spans="1:16" ht="18" customHeight="1" x14ac:dyDescent="0.25">
      <c r="A198" s="373"/>
      <c r="B198" s="349"/>
      <c r="C198" s="344"/>
      <c r="D198" s="301"/>
      <c r="E198" s="302"/>
      <c r="F198" s="302"/>
      <c r="G198" s="302"/>
      <c r="H198" s="302"/>
      <c r="I198" s="303"/>
      <c r="J198" s="417"/>
      <c r="K198" s="418"/>
      <c r="L198" s="334"/>
      <c r="M198" s="336"/>
      <c r="N198" s="409"/>
      <c r="O198" s="410">
        <v>1500000</v>
      </c>
      <c r="P198" s="412">
        <v>4500000</v>
      </c>
    </row>
    <row r="199" spans="1:16" ht="9" customHeight="1" x14ac:dyDescent="0.25">
      <c r="A199" s="373"/>
      <c r="B199" s="349"/>
      <c r="C199" s="344"/>
      <c r="D199" s="301"/>
      <c r="E199" s="302"/>
      <c r="F199" s="302"/>
      <c r="G199" s="302"/>
      <c r="H199" s="302"/>
      <c r="I199" s="303"/>
      <c r="J199" s="419"/>
      <c r="K199" s="420"/>
      <c r="L199" s="337"/>
      <c r="M199" s="339"/>
      <c r="N199" s="414"/>
      <c r="O199" s="411"/>
      <c r="P199" s="413"/>
    </row>
    <row r="200" spans="1:16" ht="9" customHeight="1" x14ac:dyDescent="0.25">
      <c r="A200" s="373"/>
      <c r="B200" s="349"/>
      <c r="C200" s="344"/>
      <c r="D200" s="301"/>
      <c r="E200" s="302"/>
      <c r="F200" s="302"/>
      <c r="G200" s="302"/>
      <c r="H200" s="302"/>
      <c r="I200" s="303"/>
      <c r="J200" s="415"/>
      <c r="K200" s="416"/>
      <c r="L200" s="331" t="s">
        <v>337</v>
      </c>
      <c r="M200" s="333"/>
      <c r="N200" s="408">
        <v>1</v>
      </c>
      <c r="O200" s="144" t="s">
        <v>222</v>
      </c>
      <c r="P200" s="213" t="s">
        <v>222</v>
      </c>
    </row>
    <row r="201" spans="1:16" ht="18" customHeight="1" x14ac:dyDescent="0.25">
      <c r="A201" s="373"/>
      <c r="B201" s="349"/>
      <c r="C201" s="344"/>
      <c r="D201" s="301"/>
      <c r="E201" s="302"/>
      <c r="F201" s="302"/>
      <c r="G201" s="302"/>
      <c r="H201" s="302"/>
      <c r="I201" s="303"/>
      <c r="J201" s="417"/>
      <c r="K201" s="418"/>
      <c r="L201" s="334" t="s">
        <v>338</v>
      </c>
      <c r="M201" s="336"/>
      <c r="N201" s="409"/>
      <c r="O201" s="410">
        <v>5000000</v>
      </c>
      <c r="P201" s="412">
        <v>5000000</v>
      </c>
    </row>
    <row r="202" spans="1:16" ht="9" customHeight="1" x14ac:dyDescent="0.25">
      <c r="A202" s="373"/>
      <c r="B202" s="349"/>
      <c r="C202" s="344"/>
      <c r="D202" s="304"/>
      <c r="E202" s="305"/>
      <c r="F202" s="305"/>
      <c r="G202" s="305"/>
      <c r="H202" s="305"/>
      <c r="I202" s="306"/>
      <c r="J202" s="419"/>
      <c r="K202" s="420"/>
      <c r="L202" s="337"/>
      <c r="M202" s="339"/>
      <c r="N202" s="414"/>
      <c r="O202" s="411"/>
      <c r="P202" s="413"/>
    </row>
    <row r="203" spans="1:16" ht="9" customHeight="1" x14ac:dyDescent="0.25">
      <c r="A203" s="373"/>
      <c r="B203" s="349"/>
      <c r="C203" s="344"/>
      <c r="D203" s="313" t="s">
        <v>683</v>
      </c>
      <c r="E203" s="314"/>
      <c r="F203" s="314"/>
      <c r="G203" s="314"/>
      <c r="H203" s="314"/>
      <c r="I203" s="315"/>
      <c r="J203" s="415"/>
      <c r="K203" s="416"/>
      <c r="L203" s="331" t="s">
        <v>339</v>
      </c>
      <c r="M203" s="333"/>
      <c r="N203" s="408">
        <v>2</v>
      </c>
      <c r="O203" s="144" t="s">
        <v>222</v>
      </c>
      <c r="P203" s="213" t="s">
        <v>222</v>
      </c>
    </row>
    <row r="204" spans="1:16" ht="9" customHeight="1" x14ac:dyDescent="0.25">
      <c r="A204" s="373"/>
      <c r="B204" s="349"/>
      <c r="C204" s="344"/>
      <c r="D204" s="316"/>
      <c r="E204" s="317"/>
      <c r="F204" s="317"/>
      <c r="G204" s="317"/>
      <c r="H204" s="317"/>
      <c r="I204" s="318"/>
      <c r="J204" s="417"/>
      <c r="K204" s="418"/>
      <c r="L204" s="334"/>
      <c r="M204" s="336"/>
      <c r="N204" s="409"/>
      <c r="O204" s="410">
        <v>3500000</v>
      </c>
      <c r="P204" s="412">
        <v>7000000</v>
      </c>
    </row>
    <row r="205" spans="1:16" ht="18" customHeight="1" x14ac:dyDescent="0.25">
      <c r="A205" s="373"/>
      <c r="B205" s="349"/>
      <c r="C205" s="344"/>
      <c r="D205" s="316"/>
      <c r="E205" s="317"/>
      <c r="F205" s="317"/>
      <c r="G205" s="317"/>
      <c r="H205" s="317"/>
      <c r="I205" s="318"/>
      <c r="J205" s="417"/>
      <c r="K205" s="418"/>
      <c r="L205" s="334"/>
      <c r="M205" s="336"/>
      <c r="N205" s="409"/>
      <c r="O205" s="410"/>
      <c r="P205" s="412"/>
    </row>
    <row r="206" spans="1:16" ht="9" customHeight="1" x14ac:dyDescent="0.25">
      <c r="A206" s="373"/>
      <c r="B206" s="349"/>
      <c r="C206" s="344"/>
      <c r="D206" s="316"/>
      <c r="E206" s="317"/>
      <c r="F206" s="317"/>
      <c r="G206" s="317"/>
      <c r="H206" s="317"/>
      <c r="I206" s="318"/>
      <c r="J206" s="417"/>
      <c r="K206" s="418"/>
      <c r="L206" s="334"/>
      <c r="M206" s="336"/>
      <c r="N206" s="409"/>
      <c r="O206" s="410"/>
      <c r="P206" s="412"/>
    </row>
    <row r="207" spans="1:16" ht="9" customHeight="1" x14ac:dyDescent="0.25">
      <c r="A207" s="373"/>
      <c r="B207" s="349"/>
      <c r="C207" s="344"/>
      <c r="D207" s="316"/>
      <c r="E207" s="317"/>
      <c r="F207" s="317"/>
      <c r="G207" s="317"/>
      <c r="H207" s="317"/>
      <c r="I207" s="318"/>
      <c r="J207" s="419"/>
      <c r="K207" s="420"/>
      <c r="L207" s="337"/>
      <c r="M207" s="339"/>
      <c r="N207" s="414"/>
      <c r="O207" s="411"/>
      <c r="P207" s="413"/>
    </row>
    <row r="208" spans="1:16" ht="9" customHeight="1" x14ac:dyDescent="0.25">
      <c r="A208" s="373"/>
      <c r="B208" s="349"/>
      <c r="C208" s="344"/>
      <c r="D208" s="316"/>
      <c r="E208" s="317"/>
      <c r="F208" s="317"/>
      <c r="G208" s="317"/>
      <c r="H208" s="317"/>
      <c r="I208" s="318"/>
      <c r="J208" s="415"/>
      <c r="K208" s="416"/>
      <c r="L208" s="331" t="s">
        <v>340</v>
      </c>
      <c r="M208" s="333"/>
      <c r="N208" s="408">
        <v>1</v>
      </c>
      <c r="O208" s="144" t="s">
        <v>222</v>
      </c>
      <c r="P208" s="213" t="s">
        <v>222</v>
      </c>
    </row>
    <row r="209" spans="1:16" ht="9" customHeight="1" x14ac:dyDescent="0.25">
      <c r="A209" s="373"/>
      <c r="B209" s="349"/>
      <c r="C209" s="344"/>
      <c r="D209" s="316"/>
      <c r="E209" s="317"/>
      <c r="F209" s="317"/>
      <c r="G209" s="317"/>
      <c r="H209" s="317"/>
      <c r="I209" s="318"/>
      <c r="J209" s="417"/>
      <c r="K209" s="418"/>
      <c r="L209" s="334"/>
      <c r="M209" s="336"/>
      <c r="N209" s="409"/>
      <c r="O209" s="410">
        <v>3500000</v>
      </c>
      <c r="P209" s="412">
        <v>3500000</v>
      </c>
    </row>
    <row r="210" spans="1:16" ht="18" customHeight="1" x14ac:dyDescent="0.25">
      <c r="A210" s="373"/>
      <c r="B210" s="349"/>
      <c r="C210" s="344"/>
      <c r="D210" s="316"/>
      <c r="E210" s="317"/>
      <c r="F210" s="317"/>
      <c r="G210" s="317"/>
      <c r="H210" s="317"/>
      <c r="I210" s="318"/>
      <c r="J210" s="417"/>
      <c r="K210" s="418"/>
      <c r="L210" s="334"/>
      <c r="M210" s="336"/>
      <c r="N210" s="409"/>
      <c r="O210" s="410"/>
      <c r="P210" s="412"/>
    </row>
    <row r="211" spans="1:16" ht="9" customHeight="1" x14ac:dyDescent="0.25">
      <c r="A211" s="373"/>
      <c r="B211" s="349"/>
      <c r="C211" s="344"/>
      <c r="D211" s="316"/>
      <c r="E211" s="317"/>
      <c r="F211" s="317"/>
      <c r="G211" s="317"/>
      <c r="H211" s="317"/>
      <c r="I211" s="318"/>
      <c r="J211" s="417"/>
      <c r="K211" s="418"/>
      <c r="L211" s="334"/>
      <c r="M211" s="336"/>
      <c r="N211" s="409"/>
      <c r="O211" s="410"/>
      <c r="P211" s="412"/>
    </row>
    <row r="212" spans="1:16" ht="9" customHeight="1" x14ac:dyDescent="0.25">
      <c r="A212" s="373"/>
      <c r="B212" s="349"/>
      <c r="C212" s="344"/>
      <c r="D212" s="316"/>
      <c r="E212" s="317"/>
      <c r="F212" s="317"/>
      <c r="G212" s="317"/>
      <c r="H212" s="317"/>
      <c r="I212" s="318"/>
      <c r="J212" s="419"/>
      <c r="K212" s="420"/>
      <c r="L212" s="337"/>
      <c r="M212" s="339"/>
      <c r="N212" s="414"/>
      <c r="O212" s="411"/>
      <c r="P212" s="413"/>
    </row>
    <row r="213" spans="1:16" ht="54.95" customHeight="1" x14ac:dyDescent="0.25">
      <c r="A213" s="373"/>
      <c r="B213" s="349"/>
      <c r="C213" s="344"/>
      <c r="D213" s="316"/>
      <c r="E213" s="317"/>
      <c r="F213" s="317"/>
      <c r="G213" s="317"/>
      <c r="H213" s="317"/>
      <c r="I213" s="318"/>
      <c r="J213" s="406"/>
      <c r="K213" s="347"/>
      <c r="L213" s="355" t="s">
        <v>341</v>
      </c>
      <c r="M213" s="356"/>
      <c r="N213" s="139">
        <v>1</v>
      </c>
      <c r="O213" s="147" t="s">
        <v>524</v>
      </c>
      <c r="P213" s="214">
        <v>1500000</v>
      </c>
    </row>
    <row r="214" spans="1:16" ht="54.95" customHeight="1" x14ac:dyDescent="0.25">
      <c r="A214" s="373"/>
      <c r="B214" s="349"/>
      <c r="C214" s="344"/>
      <c r="D214" s="316"/>
      <c r="E214" s="317"/>
      <c r="F214" s="317"/>
      <c r="G214" s="317"/>
      <c r="H214" s="317"/>
      <c r="I214" s="318"/>
      <c r="J214" s="406"/>
      <c r="K214" s="347"/>
      <c r="L214" s="359" t="s">
        <v>525</v>
      </c>
      <c r="M214" s="361"/>
      <c r="N214" s="135">
        <v>1</v>
      </c>
      <c r="O214" s="130" t="s">
        <v>526</v>
      </c>
      <c r="P214" s="207">
        <v>2500000</v>
      </c>
    </row>
    <row r="215" spans="1:16" ht="54.95" customHeight="1" x14ac:dyDescent="0.25">
      <c r="A215" s="373"/>
      <c r="B215" s="349"/>
      <c r="C215" s="344"/>
      <c r="D215" s="316"/>
      <c r="E215" s="317"/>
      <c r="F215" s="317"/>
      <c r="G215" s="317"/>
      <c r="H215" s="317"/>
      <c r="I215" s="318"/>
      <c r="J215" s="406"/>
      <c r="K215" s="347"/>
      <c r="L215" s="359" t="s">
        <v>527</v>
      </c>
      <c r="M215" s="361"/>
      <c r="N215" s="135">
        <v>1</v>
      </c>
      <c r="O215" s="130" t="s">
        <v>528</v>
      </c>
      <c r="P215" s="207">
        <v>1000000</v>
      </c>
    </row>
    <row r="216" spans="1:16" ht="54.95" customHeight="1" x14ac:dyDescent="0.25">
      <c r="A216" s="373"/>
      <c r="B216" s="349"/>
      <c r="C216" s="345"/>
      <c r="D216" s="319"/>
      <c r="E216" s="320"/>
      <c r="F216" s="320"/>
      <c r="G216" s="320"/>
      <c r="H216" s="320"/>
      <c r="I216" s="321"/>
      <c r="J216" s="406"/>
      <c r="K216" s="347"/>
      <c r="L216" s="359" t="s">
        <v>529</v>
      </c>
      <c r="M216" s="361"/>
      <c r="N216" s="135">
        <v>2</v>
      </c>
      <c r="O216" s="130" t="s">
        <v>530</v>
      </c>
      <c r="P216" s="207">
        <v>5800000</v>
      </c>
    </row>
    <row r="217" spans="1:16" ht="110.1" customHeight="1" x14ac:dyDescent="0.25">
      <c r="A217" s="373"/>
      <c r="B217" s="349"/>
      <c r="C217" s="343" t="s">
        <v>20</v>
      </c>
      <c r="D217" s="298" t="s">
        <v>531</v>
      </c>
      <c r="E217" s="308"/>
      <c r="F217" s="308"/>
      <c r="G217" s="308"/>
      <c r="H217" s="308"/>
      <c r="I217" s="309"/>
      <c r="J217" s="346" t="s">
        <v>35</v>
      </c>
      <c r="K217" s="354"/>
      <c r="L217" s="355" t="s">
        <v>342</v>
      </c>
      <c r="M217" s="356"/>
      <c r="N217" s="135">
        <v>1</v>
      </c>
      <c r="O217" s="130"/>
      <c r="P217" s="207" t="s">
        <v>517</v>
      </c>
    </row>
    <row r="218" spans="1:16" ht="9" customHeight="1" x14ac:dyDescent="0.25">
      <c r="A218" s="373"/>
      <c r="B218" s="349"/>
      <c r="C218" s="344"/>
      <c r="D218" s="322"/>
      <c r="E218" s="323"/>
      <c r="F218" s="323"/>
      <c r="G218" s="323"/>
      <c r="H218" s="323"/>
      <c r="I218" s="324"/>
      <c r="J218" s="292" t="s">
        <v>35</v>
      </c>
      <c r="K218" s="293"/>
      <c r="L218" s="331" t="s">
        <v>343</v>
      </c>
      <c r="M218" s="333"/>
      <c r="N218" s="408">
        <v>1</v>
      </c>
      <c r="O218" s="144" t="s">
        <v>222</v>
      </c>
      <c r="P218" s="213" t="s">
        <v>222</v>
      </c>
    </row>
    <row r="219" spans="1:16" ht="9" customHeight="1" x14ac:dyDescent="0.25">
      <c r="A219" s="373"/>
      <c r="B219" s="349"/>
      <c r="C219" s="344"/>
      <c r="D219" s="322"/>
      <c r="E219" s="323"/>
      <c r="F219" s="323"/>
      <c r="G219" s="323"/>
      <c r="H219" s="323"/>
      <c r="I219" s="324"/>
      <c r="J219" s="294"/>
      <c r="K219" s="295"/>
      <c r="L219" s="334"/>
      <c r="M219" s="336"/>
      <c r="N219" s="409"/>
      <c r="O219" s="148">
        <v>30000000</v>
      </c>
      <c r="P219" s="215">
        <v>300000000</v>
      </c>
    </row>
    <row r="220" spans="1:16" ht="9" customHeight="1" x14ac:dyDescent="0.25">
      <c r="A220" s="373"/>
      <c r="B220" s="349"/>
      <c r="C220" s="344"/>
      <c r="D220" s="322"/>
      <c r="E220" s="323"/>
      <c r="F220" s="323"/>
      <c r="G220" s="323"/>
      <c r="H220" s="323"/>
      <c r="I220" s="324"/>
      <c r="J220" s="294"/>
      <c r="K220" s="295"/>
      <c r="L220" s="334"/>
      <c r="M220" s="336"/>
      <c r="N220" s="409"/>
      <c r="O220" s="435">
        <v>0</v>
      </c>
      <c r="P220" s="412">
        <v>0</v>
      </c>
    </row>
    <row r="221" spans="1:16" ht="9" customHeight="1" x14ac:dyDescent="0.25">
      <c r="A221" s="373"/>
      <c r="B221" s="349"/>
      <c r="C221" s="344"/>
      <c r="D221" s="322"/>
      <c r="E221" s="323"/>
      <c r="F221" s="323"/>
      <c r="G221" s="323"/>
      <c r="H221" s="323"/>
      <c r="I221" s="324"/>
      <c r="J221" s="294"/>
      <c r="K221" s="295"/>
      <c r="L221" s="334"/>
      <c r="M221" s="336"/>
      <c r="N221" s="409"/>
      <c r="O221" s="435"/>
      <c r="P221" s="412"/>
    </row>
    <row r="222" spans="1:16" ht="9" customHeight="1" x14ac:dyDescent="0.25">
      <c r="A222" s="373"/>
      <c r="B222" s="349"/>
      <c r="C222" s="344"/>
      <c r="D222" s="322"/>
      <c r="E222" s="323"/>
      <c r="F222" s="323"/>
      <c r="G222" s="323"/>
      <c r="H222" s="323"/>
      <c r="I222" s="324"/>
      <c r="J222" s="294"/>
      <c r="K222" s="295"/>
      <c r="L222" s="334"/>
      <c r="M222" s="336"/>
      <c r="N222" s="409"/>
      <c r="O222" s="435"/>
      <c r="P222" s="412"/>
    </row>
    <row r="223" spans="1:16" ht="9" customHeight="1" x14ac:dyDescent="0.25">
      <c r="A223" s="373"/>
      <c r="B223" s="349"/>
      <c r="C223" s="344"/>
      <c r="D223" s="322"/>
      <c r="E223" s="323"/>
      <c r="F223" s="323"/>
      <c r="G223" s="323"/>
      <c r="H223" s="323"/>
      <c r="I223" s="324"/>
      <c r="J223" s="294"/>
      <c r="K223" s="295"/>
      <c r="L223" s="334"/>
      <c r="M223" s="336"/>
      <c r="N223" s="409"/>
      <c r="O223" s="435"/>
      <c r="P223" s="412"/>
    </row>
    <row r="224" spans="1:16" ht="9" customHeight="1" x14ac:dyDescent="0.25">
      <c r="A224" s="373"/>
      <c r="B224" s="349"/>
      <c r="C224" s="344"/>
      <c r="D224" s="322"/>
      <c r="E224" s="323"/>
      <c r="F224" s="323"/>
      <c r="G224" s="323"/>
      <c r="H224" s="323"/>
      <c r="I224" s="324"/>
      <c r="J224" s="294"/>
      <c r="K224" s="295"/>
      <c r="L224" s="334"/>
      <c r="M224" s="336"/>
      <c r="N224" s="409"/>
      <c r="O224" s="435"/>
      <c r="P224" s="412"/>
    </row>
    <row r="225" spans="1:16" ht="9" customHeight="1" x14ac:dyDescent="0.25">
      <c r="A225" s="373"/>
      <c r="B225" s="349"/>
      <c r="C225" s="344"/>
      <c r="D225" s="322"/>
      <c r="E225" s="323"/>
      <c r="F225" s="323"/>
      <c r="G225" s="323"/>
      <c r="H225" s="323"/>
      <c r="I225" s="324"/>
      <c r="J225" s="294"/>
      <c r="K225" s="295"/>
      <c r="L225" s="334"/>
      <c r="M225" s="336"/>
      <c r="N225" s="409"/>
      <c r="O225" s="435"/>
      <c r="P225" s="412"/>
    </row>
    <row r="226" spans="1:16" ht="9" customHeight="1" x14ac:dyDescent="0.25">
      <c r="A226" s="373"/>
      <c r="B226" s="349"/>
      <c r="C226" s="344"/>
      <c r="D226" s="322"/>
      <c r="E226" s="323"/>
      <c r="F226" s="323"/>
      <c r="G226" s="323"/>
      <c r="H226" s="323"/>
      <c r="I226" s="324"/>
      <c r="J226" s="294"/>
      <c r="K226" s="295"/>
      <c r="L226" s="334"/>
      <c r="M226" s="336"/>
      <c r="N226" s="409"/>
      <c r="O226" s="435"/>
      <c r="P226" s="412"/>
    </row>
    <row r="227" spans="1:16" ht="9" customHeight="1" x14ac:dyDescent="0.25">
      <c r="A227" s="373"/>
      <c r="B227" s="349"/>
      <c r="C227" s="344"/>
      <c r="D227" s="322"/>
      <c r="E227" s="323"/>
      <c r="F227" s="323"/>
      <c r="G227" s="323"/>
      <c r="H227" s="323"/>
      <c r="I227" s="324"/>
      <c r="J227" s="294"/>
      <c r="K227" s="295"/>
      <c r="L227" s="334"/>
      <c r="M227" s="336"/>
      <c r="N227" s="409"/>
      <c r="O227" s="435"/>
      <c r="P227" s="412"/>
    </row>
    <row r="228" spans="1:16" ht="9" customHeight="1" x14ac:dyDescent="0.25">
      <c r="A228" s="373"/>
      <c r="B228" s="349"/>
      <c r="C228" s="344"/>
      <c r="D228" s="310"/>
      <c r="E228" s="311"/>
      <c r="F228" s="311"/>
      <c r="G228" s="311"/>
      <c r="H228" s="311"/>
      <c r="I228" s="312"/>
      <c r="J228" s="296"/>
      <c r="K228" s="297"/>
      <c r="L228" s="337"/>
      <c r="M228" s="339"/>
      <c r="N228" s="414"/>
      <c r="O228" s="436"/>
      <c r="P228" s="413"/>
    </row>
    <row r="229" spans="1:16" ht="27.95" customHeight="1" x14ac:dyDescent="0.25">
      <c r="A229" s="373"/>
      <c r="B229" s="349"/>
      <c r="C229" s="343" t="s">
        <v>16</v>
      </c>
      <c r="D229" s="298" t="s">
        <v>682</v>
      </c>
      <c r="E229" s="308"/>
      <c r="F229" s="308"/>
      <c r="G229" s="308"/>
      <c r="H229" s="308"/>
      <c r="I229" s="309"/>
      <c r="J229" s="346" t="s">
        <v>35</v>
      </c>
      <c r="K229" s="354"/>
      <c r="L229" s="355" t="s">
        <v>344</v>
      </c>
      <c r="M229" s="356"/>
      <c r="N229" s="135">
        <v>1</v>
      </c>
      <c r="O229" s="130" t="s">
        <v>532</v>
      </c>
      <c r="P229" s="207">
        <v>2000000</v>
      </c>
    </row>
    <row r="230" spans="1:16" ht="27.95" customHeight="1" x14ac:dyDescent="0.25">
      <c r="A230" s="373"/>
      <c r="B230" s="349"/>
      <c r="C230" s="345"/>
      <c r="D230" s="310"/>
      <c r="E230" s="311"/>
      <c r="F230" s="311"/>
      <c r="G230" s="311"/>
      <c r="H230" s="311"/>
      <c r="I230" s="312"/>
      <c r="J230" s="406"/>
      <c r="K230" s="347"/>
      <c r="L230" s="359" t="s">
        <v>533</v>
      </c>
      <c r="M230" s="361"/>
      <c r="N230" s="135">
        <v>1</v>
      </c>
      <c r="O230" s="130" t="s">
        <v>534</v>
      </c>
      <c r="P230" s="207">
        <v>500000</v>
      </c>
    </row>
    <row r="231" spans="1:16" ht="9" customHeight="1" x14ac:dyDescent="0.25">
      <c r="A231" s="373"/>
      <c r="B231" s="349"/>
      <c r="C231" s="343" t="s">
        <v>77</v>
      </c>
      <c r="D231" s="429" t="s">
        <v>508</v>
      </c>
      <c r="E231" s="430"/>
      <c r="F231" s="430"/>
      <c r="G231" s="430"/>
      <c r="H231" s="430"/>
      <c r="I231" s="431"/>
      <c r="J231" s="415"/>
      <c r="K231" s="416"/>
      <c r="L231" s="331" t="s">
        <v>345</v>
      </c>
      <c r="M231" s="333"/>
      <c r="N231" s="408">
        <v>4</v>
      </c>
      <c r="O231" s="144" t="s">
        <v>222</v>
      </c>
      <c r="P231" s="213" t="s">
        <v>222</v>
      </c>
    </row>
    <row r="232" spans="1:16" ht="9" customHeight="1" x14ac:dyDescent="0.25">
      <c r="A232" s="373"/>
      <c r="B232" s="349"/>
      <c r="C232" s="344"/>
      <c r="D232" s="334" t="s">
        <v>294</v>
      </c>
      <c r="E232" s="335"/>
      <c r="F232" s="335"/>
      <c r="G232" s="335"/>
      <c r="H232" s="335"/>
      <c r="I232" s="336"/>
      <c r="J232" s="417"/>
      <c r="K232" s="418"/>
      <c r="L232" s="334" t="s">
        <v>346</v>
      </c>
      <c r="M232" s="336"/>
      <c r="N232" s="409"/>
      <c r="O232" s="149">
        <v>6000000</v>
      </c>
      <c r="P232" s="215">
        <v>24000000</v>
      </c>
    </row>
    <row r="233" spans="1:16" ht="18" customHeight="1" x14ac:dyDescent="0.25">
      <c r="A233" s="373"/>
      <c r="B233" s="349"/>
      <c r="C233" s="344"/>
      <c r="D233" s="432" t="s">
        <v>509</v>
      </c>
      <c r="E233" s="433"/>
      <c r="F233" s="433"/>
      <c r="G233" s="433"/>
      <c r="H233" s="433"/>
      <c r="I233" s="127" t="s">
        <v>510</v>
      </c>
      <c r="J233" s="417"/>
      <c r="K233" s="418"/>
      <c r="L233" s="334"/>
      <c r="M233" s="336"/>
      <c r="N233" s="409"/>
      <c r="O233" s="407">
        <v>0</v>
      </c>
      <c r="P233" s="412">
        <v>0</v>
      </c>
    </row>
    <row r="234" spans="1:16" ht="9" customHeight="1" x14ac:dyDescent="0.25">
      <c r="A234" s="373"/>
      <c r="B234" s="349"/>
      <c r="C234" s="344"/>
      <c r="D234" s="334" t="s">
        <v>347</v>
      </c>
      <c r="E234" s="335"/>
      <c r="F234" s="335"/>
      <c r="G234" s="335"/>
      <c r="H234" s="335"/>
      <c r="I234" s="336"/>
      <c r="J234" s="417"/>
      <c r="K234" s="418"/>
      <c r="L234" s="334"/>
      <c r="M234" s="336"/>
      <c r="N234" s="409"/>
      <c r="O234" s="407"/>
      <c r="P234" s="412"/>
    </row>
    <row r="235" spans="1:16" ht="9" customHeight="1" x14ac:dyDescent="0.25">
      <c r="A235" s="373"/>
      <c r="B235" s="349"/>
      <c r="C235" s="345"/>
      <c r="D235" s="337" t="s">
        <v>299</v>
      </c>
      <c r="E235" s="338"/>
      <c r="F235" s="338"/>
      <c r="G235" s="338"/>
      <c r="H235" s="338"/>
      <c r="I235" s="339"/>
      <c r="J235" s="419"/>
      <c r="K235" s="420"/>
      <c r="L235" s="337"/>
      <c r="M235" s="339"/>
      <c r="N235" s="414"/>
      <c r="O235" s="434"/>
      <c r="P235" s="413"/>
    </row>
    <row r="236" spans="1:16" ht="9" customHeight="1" x14ac:dyDescent="0.25">
      <c r="A236" s="373"/>
      <c r="B236" s="349"/>
      <c r="C236" s="343" t="s">
        <v>16</v>
      </c>
      <c r="D236" s="313" t="s">
        <v>683</v>
      </c>
      <c r="E236" s="314"/>
      <c r="F236" s="314"/>
      <c r="G236" s="314"/>
      <c r="H236" s="314"/>
      <c r="I236" s="315"/>
      <c r="J236" s="415"/>
      <c r="K236" s="416"/>
      <c r="L236" s="331" t="s">
        <v>348</v>
      </c>
      <c r="M236" s="333"/>
      <c r="N236" s="408">
        <v>2</v>
      </c>
      <c r="O236" s="144" t="s">
        <v>222</v>
      </c>
      <c r="P236" s="213" t="s">
        <v>222</v>
      </c>
    </row>
    <row r="237" spans="1:16" ht="9" customHeight="1" x14ac:dyDescent="0.25">
      <c r="A237" s="373"/>
      <c r="B237" s="349"/>
      <c r="C237" s="344"/>
      <c r="D237" s="316"/>
      <c r="E237" s="317"/>
      <c r="F237" s="317"/>
      <c r="G237" s="317"/>
      <c r="H237" s="317"/>
      <c r="I237" s="318"/>
      <c r="J237" s="417"/>
      <c r="K237" s="418"/>
      <c r="L237" s="334" t="s">
        <v>349</v>
      </c>
      <c r="M237" s="336"/>
      <c r="N237" s="409"/>
      <c r="O237" s="410">
        <v>800000</v>
      </c>
      <c r="P237" s="412">
        <v>1600000</v>
      </c>
    </row>
    <row r="238" spans="1:16" ht="18" customHeight="1" x14ac:dyDescent="0.25">
      <c r="A238" s="373"/>
      <c r="B238" s="349"/>
      <c r="C238" s="344"/>
      <c r="D238" s="316"/>
      <c r="E238" s="317"/>
      <c r="F238" s="317"/>
      <c r="G238" s="317"/>
      <c r="H238" s="317"/>
      <c r="I238" s="318"/>
      <c r="J238" s="417"/>
      <c r="K238" s="418"/>
      <c r="L238" s="334"/>
      <c r="M238" s="336"/>
      <c r="N238" s="409"/>
      <c r="O238" s="410"/>
      <c r="P238" s="412"/>
    </row>
    <row r="239" spans="1:16" ht="9" customHeight="1" x14ac:dyDescent="0.25">
      <c r="A239" s="373"/>
      <c r="B239" s="349"/>
      <c r="C239" s="344"/>
      <c r="D239" s="316"/>
      <c r="E239" s="317"/>
      <c r="F239" s="317"/>
      <c r="G239" s="317"/>
      <c r="H239" s="317"/>
      <c r="I239" s="318"/>
      <c r="J239" s="417"/>
      <c r="K239" s="418"/>
      <c r="L239" s="334"/>
      <c r="M239" s="336"/>
      <c r="N239" s="409"/>
      <c r="O239" s="410"/>
      <c r="P239" s="412"/>
    </row>
    <row r="240" spans="1:16" ht="9" customHeight="1" x14ac:dyDescent="0.25">
      <c r="A240" s="373"/>
      <c r="B240" s="349"/>
      <c r="C240" s="344"/>
      <c r="D240" s="319"/>
      <c r="E240" s="320"/>
      <c r="F240" s="320"/>
      <c r="G240" s="320"/>
      <c r="H240" s="320"/>
      <c r="I240" s="321"/>
      <c r="J240" s="419"/>
      <c r="K240" s="420"/>
      <c r="L240" s="337"/>
      <c r="M240" s="339"/>
      <c r="N240" s="414"/>
      <c r="O240" s="411"/>
      <c r="P240" s="413"/>
    </row>
    <row r="241" spans="1:16" ht="9" customHeight="1" x14ac:dyDescent="0.25">
      <c r="A241" s="373"/>
      <c r="B241" s="349"/>
      <c r="C241" s="344"/>
      <c r="D241" s="429" t="s">
        <v>535</v>
      </c>
      <c r="E241" s="430"/>
      <c r="F241" s="430"/>
      <c r="G241" s="430"/>
      <c r="H241" s="430"/>
      <c r="I241" s="431"/>
      <c r="J241" s="415"/>
      <c r="K241" s="416"/>
      <c r="L241" s="331" t="s">
        <v>350</v>
      </c>
      <c r="M241" s="333"/>
      <c r="N241" s="408">
        <v>2</v>
      </c>
      <c r="O241" s="144" t="s">
        <v>222</v>
      </c>
      <c r="P241" s="213" t="s">
        <v>222</v>
      </c>
    </row>
    <row r="242" spans="1:16" ht="9" customHeight="1" x14ac:dyDescent="0.25">
      <c r="A242" s="373"/>
      <c r="B242" s="349"/>
      <c r="C242" s="344"/>
      <c r="D242" s="334" t="s">
        <v>351</v>
      </c>
      <c r="E242" s="335"/>
      <c r="F242" s="428" t="s">
        <v>352</v>
      </c>
      <c r="G242" s="428"/>
      <c r="H242" s="428"/>
      <c r="I242" s="336"/>
      <c r="J242" s="417"/>
      <c r="K242" s="418"/>
      <c r="L242" s="334"/>
      <c r="M242" s="336"/>
      <c r="N242" s="409"/>
      <c r="O242" s="410">
        <v>1000000</v>
      </c>
      <c r="P242" s="412">
        <v>2000000</v>
      </c>
    </row>
    <row r="243" spans="1:16" ht="9" customHeight="1" x14ac:dyDescent="0.25">
      <c r="A243" s="373"/>
      <c r="B243" s="349"/>
      <c r="C243" s="344"/>
      <c r="D243" s="337" t="s">
        <v>353</v>
      </c>
      <c r="E243" s="338"/>
      <c r="F243" s="338"/>
      <c r="G243" s="338"/>
      <c r="H243" s="338"/>
      <c r="I243" s="339"/>
      <c r="J243" s="419"/>
      <c r="K243" s="420"/>
      <c r="L243" s="337"/>
      <c r="M243" s="339"/>
      <c r="N243" s="414"/>
      <c r="O243" s="411"/>
      <c r="P243" s="413"/>
    </row>
    <row r="244" spans="1:16" ht="9" customHeight="1" x14ac:dyDescent="0.25">
      <c r="A244" s="373"/>
      <c r="B244" s="349"/>
      <c r="C244" s="344"/>
      <c r="D244" s="331" t="s">
        <v>631</v>
      </c>
      <c r="E244" s="332"/>
      <c r="F244" s="332"/>
      <c r="G244" s="332"/>
      <c r="H244" s="332"/>
      <c r="I244" s="333"/>
      <c r="J244" s="415"/>
      <c r="K244" s="416"/>
      <c r="L244" s="331" t="s">
        <v>354</v>
      </c>
      <c r="M244" s="333"/>
      <c r="N244" s="408">
        <v>2</v>
      </c>
      <c r="O244" s="144" t="s">
        <v>222</v>
      </c>
      <c r="P244" s="213" t="s">
        <v>222</v>
      </c>
    </row>
    <row r="245" spans="1:16" ht="9" customHeight="1" x14ac:dyDescent="0.25">
      <c r="A245" s="373"/>
      <c r="B245" s="349"/>
      <c r="C245" s="344"/>
      <c r="D245" s="334"/>
      <c r="E245" s="335"/>
      <c r="F245" s="335"/>
      <c r="G245" s="335"/>
      <c r="H245" s="335"/>
      <c r="I245" s="336"/>
      <c r="J245" s="417"/>
      <c r="K245" s="418"/>
      <c r="L245" s="334" t="s">
        <v>355</v>
      </c>
      <c r="M245" s="336"/>
      <c r="N245" s="409"/>
      <c r="O245" s="410">
        <v>700000</v>
      </c>
      <c r="P245" s="412">
        <v>1400000</v>
      </c>
    </row>
    <row r="246" spans="1:16" ht="18" customHeight="1" x14ac:dyDescent="0.25">
      <c r="A246" s="373"/>
      <c r="B246" s="349"/>
      <c r="C246" s="344"/>
      <c r="D246" s="334"/>
      <c r="E246" s="335"/>
      <c r="F246" s="335"/>
      <c r="G246" s="335"/>
      <c r="H246" s="335"/>
      <c r="I246" s="336"/>
      <c r="J246" s="417"/>
      <c r="K246" s="418"/>
      <c r="L246" s="334"/>
      <c r="M246" s="336"/>
      <c r="N246" s="409"/>
      <c r="O246" s="410"/>
      <c r="P246" s="412"/>
    </row>
    <row r="247" spans="1:16" ht="9" customHeight="1" x14ac:dyDescent="0.25">
      <c r="A247" s="373"/>
      <c r="B247" s="349"/>
      <c r="C247" s="344"/>
      <c r="D247" s="334"/>
      <c r="E247" s="335"/>
      <c r="F247" s="335"/>
      <c r="G247" s="335"/>
      <c r="H247" s="335"/>
      <c r="I247" s="336"/>
      <c r="J247" s="417"/>
      <c r="K247" s="418"/>
      <c r="L247" s="334"/>
      <c r="M247" s="336"/>
      <c r="N247" s="409"/>
      <c r="O247" s="410"/>
      <c r="P247" s="412"/>
    </row>
    <row r="248" spans="1:16" ht="9" customHeight="1" x14ac:dyDescent="0.25">
      <c r="A248" s="373"/>
      <c r="B248" s="349"/>
      <c r="C248" s="344"/>
      <c r="D248" s="337"/>
      <c r="E248" s="338"/>
      <c r="F248" s="338"/>
      <c r="G248" s="338"/>
      <c r="H248" s="338"/>
      <c r="I248" s="339"/>
      <c r="J248" s="419"/>
      <c r="K248" s="420"/>
      <c r="L248" s="337"/>
      <c r="M248" s="339"/>
      <c r="N248" s="414"/>
      <c r="O248" s="411"/>
      <c r="P248" s="413"/>
    </row>
    <row r="249" spans="1:16" ht="9" customHeight="1" x14ac:dyDescent="0.25">
      <c r="A249" s="373"/>
      <c r="B249" s="349"/>
      <c r="C249" s="344"/>
      <c r="D249" s="425" t="s">
        <v>224</v>
      </c>
      <c r="E249" s="426"/>
      <c r="F249" s="426"/>
      <c r="G249" s="426"/>
      <c r="H249" s="426"/>
      <c r="I249" s="427"/>
      <c r="J249" s="415"/>
      <c r="K249" s="416"/>
      <c r="L249" s="331" t="s">
        <v>356</v>
      </c>
      <c r="M249" s="333"/>
      <c r="N249" s="408">
        <v>1</v>
      </c>
      <c r="O249" s="144" t="s">
        <v>222</v>
      </c>
      <c r="P249" s="213" t="s">
        <v>222</v>
      </c>
    </row>
    <row r="250" spans="1:16" ht="9" customHeight="1" x14ac:dyDescent="0.25">
      <c r="A250" s="373"/>
      <c r="B250" s="349"/>
      <c r="C250" s="344"/>
      <c r="D250" s="334" t="s">
        <v>225</v>
      </c>
      <c r="E250" s="335"/>
      <c r="F250" s="335"/>
      <c r="G250" s="335"/>
      <c r="H250" s="335"/>
      <c r="I250" s="336"/>
      <c r="J250" s="417"/>
      <c r="K250" s="418"/>
      <c r="L250" s="334" t="s">
        <v>357</v>
      </c>
      <c r="M250" s="336"/>
      <c r="N250" s="409"/>
      <c r="O250" s="410">
        <v>5000000</v>
      </c>
      <c r="P250" s="412">
        <v>5000000</v>
      </c>
    </row>
    <row r="251" spans="1:16" ht="9" customHeight="1" x14ac:dyDescent="0.25">
      <c r="A251" s="373"/>
      <c r="B251" s="350"/>
      <c r="C251" s="345"/>
      <c r="D251" s="337" t="s">
        <v>226</v>
      </c>
      <c r="E251" s="338"/>
      <c r="F251" s="338"/>
      <c r="G251" s="338"/>
      <c r="H251" s="338"/>
      <c r="I251" s="339"/>
      <c r="J251" s="419"/>
      <c r="K251" s="420"/>
      <c r="L251" s="337"/>
      <c r="M251" s="339"/>
      <c r="N251" s="414"/>
      <c r="O251" s="411"/>
      <c r="P251" s="413"/>
    </row>
    <row r="252" spans="1:16" ht="9" customHeight="1" x14ac:dyDescent="0.25">
      <c r="A252" s="373"/>
      <c r="B252" s="162"/>
      <c r="C252" s="165"/>
      <c r="D252" s="179"/>
      <c r="E252" s="181"/>
      <c r="F252" s="181"/>
      <c r="G252" s="181"/>
      <c r="H252" s="181"/>
      <c r="I252" s="180"/>
      <c r="J252" s="340" t="s">
        <v>23</v>
      </c>
      <c r="K252" s="341"/>
      <c r="L252" s="341"/>
      <c r="M252" s="341"/>
      <c r="N252" s="341"/>
      <c r="O252" s="342"/>
      <c r="P252" s="226">
        <f>+SUM(P130:P251)</f>
        <v>537373400</v>
      </c>
    </row>
    <row r="253" spans="1:16" ht="36.950000000000003" customHeight="1" x14ac:dyDescent="0.25">
      <c r="A253" s="373"/>
      <c r="B253" s="348" t="s">
        <v>644</v>
      </c>
      <c r="C253" s="192" t="s">
        <v>16</v>
      </c>
      <c r="D253" s="359" t="s">
        <v>474</v>
      </c>
      <c r="E253" s="360"/>
      <c r="F253" s="360"/>
      <c r="G253" s="360"/>
      <c r="H253" s="360"/>
      <c r="I253" s="361"/>
      <c r="J253" s="223" t="s">
        <v>662</v>
      </c>
      <c r="K253" s="224" t="s">
        <v>663</v>
      </c>
      <c r="L253" s="359" t="s">
        <v>536</v>
      </c>
      <c r="M253" s="361"/>
      <c r="N253" s="135">
        <v>11</v>
      </c>
      <c r="O253" s="126" t="s">
        <v>220</v>
      </c>
      <c r="P253" s="206">
        <v>34650000</v>
      </c>
    </row>
    <row r="254" spans="1:16" ht="92.1" customHeight="1" x14ac:dyDescent="0.25">
      <c r="A254" s="373"/>
      <c r="B254" s="349"/>
      <c r="C254" s="343" t="s">
        <v>20</v>
      </c>
      <c r="D254" s="298" t="s">
        <v>681</v>
      </c>
      <c r="E254" s="299"/>
      <c r="F254" s="299"/>
      <c r="G254" s="299"/>
      <c r="H254" s="299"/>
      <c r="I254" s="300"/>
      <c r="J254" s="346" t="s">
        <v>35</v>
      </c>
      <c r="K254" s="354"/>
      <c r="L254" s="359" t="s">
        <v>537</v>
      </c>
      <c r="M254" s="361"/>
      <c r="N254" s="135">
        <v>1</v>
      </c>
      <c r="O254" s="130"/>
      <c r="P254" s="207">
        <v>500000000</v>
      </c>
    </row>
    <row r="255" spans="1:16" ht="27.95" customHeight="1" x14ac:dyDescent="0.25">
      <c r="A255" s="373"/>
      <c r="B255" s="349"/>
      <c r="C255" s="345"/>
      <c r="D255" s="304"/>
      <c r="E255" s="305"/>
      <c r="F255" s="305"/>
      <c r="G255" s="305"/>
      <c r="H255" s="305"/>
      <c r="I255" s="306"/>
      <c r="J255" s="406"/>
      <c r="K255" s="347"/>
      <c r="L255" s="359" t="s">
        <v>538</v>
      </c>
      <c r="M255" s="361"/>
      <c r="N255" s="137"/>
      <c r="O255" s="130"/>
      <c r="P255" s="207"/>
    </row>
    <row r="256" spans="1:16" ht="110.1" customHeight="1" x14ac:dyDescent="0.25">
      <c r="A256" s="373"/>
      <c r="B256" s="349"/>
      <c r="C256" s="191" t="s">
        <v>77</v>
      </c>
      <c r="D256" s="355" t="s">
        <v>531</v>
      </c>
      <c r="E256" s="360"/>
      <c r="F256" s="360"/>
      <c r="G256" s="360"/>
      <c r="H256" s="360"/>
      <c r="I256" s="361"/>
      <c r="J256" s="346" t="s">
        <v>35</v>
      </c>
      <c r="K256" s="354"/>
      <c r="L256" s="359" t="s">
        <v>539</v>
      </c>
      <c r="M256" s="361"/>
      <c r="N256" s="137"/>
      <c r="O256" s="130"/>
      <c r="P256" s="207">
        <v>100000000</v>
      </c>
    </row>
    <row r="257" spans="1:17" ht="63.95" customHeight="1" x14ac:dyDescent="0.25">
      <c r="A257" s="373"/>
      <c r="B257" s="349"/>
      <c r="C257" s="343" t="s">
        <v>16</v>
      </c>
      <c r="D257" s="359" t="s">
        <v>518</v>
      </c>
      <c r="E257" s="360"/>
      <c r="F257" s="360"/>
      <c r="G257" s="360"/>
      <c r="H257" s="360"/>
      <c r="I257" s="361"/>
      <c r="J257" s="406"/>
      <c r="K257" s="347"/>
      <c r="L257" s="359" t="s">
        <v>540</v>
      </c>
      <c r="M257" s="361"/>
      <c r="N257" s="137"/>
      <c r="O257" s="130"/>
      <c r="P257" s="206">
        <v>20000000</v>
      </c>
    </row>
    <row r="258" spans="1:17" ht="36.950000000000003" customHeight="1" x14ac:dyDescent="0.25">
      <c r="A258" s="373"/>
      <c r="B258" s="349"/>
      <c r="C258" s="344"/>
      <c r="D258" s="325" t="s">
        <v>677</v>
      </c>
      <c r="E258" s="326"/>
      <c r="F258" s="326"/>
      <c r="G258" s="326"/>
      <c r="H258" s="326"/>
      <c r="I258" s="327"/>
      <c r="J258" s="406"/>
      <c r="K258" s="347"/>
      <c r="L258" s="359" t="s">
        <v>542</v>
      </c>
      <c r="M258" s="361"/>
      <c r="N258" s="137"/>
      <c r="O258" s="130"/>
      <c r="P258" s="206">
        <v>15000000</v>
      </c>
    </row>
    <row r="259" spans="1:17" ht="36.950000000000003" customHeight="1" x14ac:dyDescent="0.25">
      <c r="A259" s="373"/>
      <c r="B259" s="349"/>
      <c r="C259" s="345"/>
      <c r="D259" s="328"/>
      <c r="E259" s="329"/>
      <c r="F259" s="329"/>
      <c r="G259" s="329"/>
      <c r="H259" s="329"/>
      <c r="I259" s="330"/>
      <c r="J259" s="406"/>
      <c r="K259" s="347"/>
      <c r="L259" s="359" t="s">
        <v>543</v>
      </c>
      <c r="M259" s="361"/>
      <c r="N259" s="137"/>
      <c r="O259" s="130"/>
      <c r="P259" s="206">
        <v>10000000</v>
      </c>
    </row>
    <row r="260" spans="1:17" ht="110.1" customHeight="1" x14ac:dyDescent="0.25">
      <c r="A260" s="373"/>
      <c r="B260" s="349"/>
      <c r="C260" s="343" t="s">
        <v>20</v>
      </c>
      <c r="D260" s="298" t="s">
        <v>680</v>
      </c>
      <c r="E260" s="308"/>
      <c r="F260" s="308"/>
      <c r="G260" s="308"/>
      <c r="H260" s="308"/>
      <c r="I260" s="309"/>
      <c r="J260" s="346" t="s">
        <v>35</v>
      </c>
      <c r="K260" s="354"/>
      <c r="L260" s="359" t="s">
        <v>544</v>
      </c>
      <c r="M260" s="361"/>
      <c r="N260" s="137"/>
      <c r="O260" s="130"/>
      <c r="P260" s="206">
        <v>20000000</v>
      </c>
    </row>
    <row r="261" spans="1:17" ht="27.95" customHeight="1" x14ac:dyDescent="0.25">
      <c r="A261" s="373"/>
      <c r="B261" s="349"/>
      <c r="C261" s="344"/>
      <c r="D261" s="322"/>
      <c r="E261" s="323"/>
      <c r="F261" s="323"/>
      <c r="G261" s="323"/>
      <c r="H261" s="323"/>
      <c r="I261" s="324"/>
      <c r="J261" s="406"/>
      <c r="K261" s="347"/>
      <c r="L261" s="359" t="s">
        <v>545</v>
      </c>
      <c r="M261" s="361"/>
      <c r="N261" s="137"/>
      <c r="O261" s="130"/>
      <c r="P261" s="206">
        <v>2000000</v>
      </c>
    </row>
    <row r="262" spans="1:17" ht="36.950000000000003" customHeight="1" x14ac:dyDescent="0.25">
      <c r="A262" s="373"/>
      <c r="B262" s="350"/>
      <c r="C262" s="345"/>
      <c r="D262" s="310"/>
      <c r="E262" s="311"/>
      <c r="F262" s="311"/>
      <c r="G262" s="311"/>
      <c r="H262" s="311"/>
      <c r="I262" s="312"/>
      <c r="J262" s="406"/>
      <c r="K262" s="347"/>
      <c r="L262" s="359" t="s">
        <v>546</v>
      </c>
      <c r="M262" s="361"/>
      <c r="N262" s="137"/>
      <c r="O262" s="130"/>
      <c r="P262" s="206">
        <v>50000000</v>
      </c>
    </row>
    <row r="263" spans="1:17" x14ac:dyDescent="0.25">
      <c r="A263" s="373"/>
      <c r="B263" s="162"/>
      <c r="C263" s="164"/>
      <c r="D263" s="172"/>
      <c r="E263" s="173"/>
      <c r="F263" s="173"/>
      <c r="G263" s="173"/>
      <c r="H263" s="173"/>
      <c r="I263" s="174"/>
      <c r="J263" s="340" t="s">
        <v>23</v>
      </c>
      <c r="K263" s="341"/>
      <c r="L263" s="341"/>
      <c r="M263" s="341"/>
      <c r="N263" s="341"/>
      <c r="O263" s="342"/>
      <c r="P263" s="208">
        <f>+SUM(P255:P262)</f>
        <v>217000000</v>
      </c>
      <c r="Q263" s="227">
        <f>+SUM(P253:P262)</f>
        <v>751650000</v>
      </c>
    </row>
    <row r="264" spans="1:17" ht="36.950000000000003" customHeight="1" x14ac:dyDescent="0.25">
      <c r="A264" s="373"/>
      <c r="B264" s="348" t="s">
        <v>645</v>
      </c>
      <c r="C264" s="343" t="s">
        <v>16</v>
      </c>
      <c r="D264" s="359" t="s">
        <v>474</v>
      </c>
      <c r="E264" s="360"/>
      <c r="F264" s="360"/>
      <c r="G264" s="360"/>
      <c r="H264" s="360"/>
      <c r="I264" s="361"/>
      <c r="J264" s="406" t="s">
        <v>661</v>
      </c>
      <c r="K264" s="347"/>
      <c r="L264" s="359" t="s">
        <v>547</v>
      </c>
      <c r="M264" s="361"/>
      <c r="N264" s="135">
        <v>11</v>
      </c>
      <c r="O264" s="126" t="s">
        <v>220</v>
      </c>
      <c r="P264" s="206">
        <v>34650000</v>
      </c>
    </row>
    <row r="265" spans="1:17" ht="63.75" customHeight="1" x14ac:dyDescent="0.25">
      <c r="A265" s="373"/>
      <c r="B265" s="349"/>
      <c r="C265" s="344"/>
      <c r="D265" s="355" t="s">
        <v>679</v>
      </c>
      <c r="E265" s="360"/>
      <c r="F265" s="360"/>
      <c r="G265" s="360"/>
      <c r="H265" s="360"/>
      <c r="I265" s="361"/>
      <c r="J265" s="406"/>
      <c r="K265" s="347"/>
      <c r="L265" s="357" t="s">
        <v>358</v>
      </c>
      <c r="M265" s="405"/>
      <c r="N265" s="137"/>
      <c r="O265" s="130"/>
      <c r="P265" s="207" t="s">
        <v>517</v>
      </c>
    </row>
    <row r="266" spans="1:17" ht="27.95" customHeight="1" x14ac:dyDescent="0.25">
      <c r="A266" s="373"/>
      <c r="B266" s="349"/>
      <c r="C266" s="344"/>
      <c r="D266" s="359" t="s">
        <v>548</v>
      </c>
      <c r="E266" s="360"/>
      <c r="F266" s="360"/>
      <c r="G266" s="360"/>
      <c r="H266" s="360"/>
      <c r="I266" s="361"/>
      <c r="J266" s="406"/>
      <c r="K266" s="347"/>
      <c r="L266" s="359" t="s">
        <v>549</v>
      </c>
      <c r="M266" s="361"/>
      <c r="N266" s="137"/>
      <c r="O266" s="130"/>
      <c r="P266" s="207">
        <v>1000000</v>
      </c>
    </row>
    <row r="267" spans="1:17" ht="54.95" customHeight="1" x14ac:dyDescent="0.25">
      <c r="A267" s="373"/>
      <c r="B267" s="349"/>
      <c r="C267" s="344"/>
      <c r="D267" s="355" t="s">
        <v>678</v>
      </c>
      <c r="E267" s="360"/>
      <c r="F267" s="360"/>
      <c r="G267" s="360"/>
      <c r="H267" s="360"/>
      <c r="I267" s="361"/>
      <c r="J267" s="406"/>
      <c r="K267" s="347"/>
      <c r="L267" s="359" t="s">
        <v>550</v>
      </c>
      <c r="M267" s="361"/>
      <c r="N267" s="137"/>
      <c r="O267" s="130"/>
      <c r="P267" s="206">
        <v>20000000</v>
      </c>
    </row>
    <row r="268" spans="1:17" ht="36.950000000000003" customHeight="1" x14ac:dyDescent="0.25">
      <c r="A268" s="373"/>
      <c r="B268" s="349"/>
      <c r="C268" s="345"/>
      <c r="D268" s="359" t="s">
        <v>496</v>
      </c>
      <c r="E268" s="360"/>
      <c r="F268" s="360"/>
      <c r="G268" s="360"/>
      <c r="H268" s="360"/>
      <c r="I268" s="361"/>
      <c r="J268" s="406"/>
      <c r="K268" s="347"/>
      <c r="L268" s="359" t="s">
        <v>551</v>
      </c>
      <c r="M268" s="361"/>
      <c r="N268" s="137"/>
      <c r="O268" s="130"/>
      <c r="P268" s="206">
        <v>15000000</v>
      </c>
    </row>
    <row r="269" spans="1:17" ht="110.1" customHeight="1" x14ac:dyDescent="0.25">
      <c r="A269" s="373"/>
      <c r="B269" s="349"/>
      <c r="C269" s="343" t="s">
        <v>20</v>
      </c>
      <c r="D269" s="313" t="s">
        <v>673</v>
      </c>
      <c r="E269" s="314"/>
      <c r="F269" s="314"/>
      <c r="G269" s="314"/>
      <c r="H269" s="314"/>
      <c r="I269" s="315"/>
      <c r="J269" s="346" t="s">
        <v>35</v>
      </c>
      <c r="K269" s="354"/>
      <c r="L269" s="355" t="s">
        <v>359</v>
      </c>
      <c r="M269" s="356"/>
      <c r="N269" s="137"/>
      <c r="O269" s="130"/>
      <c r="P269" s="206">
        <v>90000000</v>
      </c>
    </row>
    <row r="270" spans="1:17" ht="74.099999999999994" customHeight="1" x14ac:dyDescent="0.25">
      <c r="A270" s="373"/>
      <c r="B270" s="349"/>
      <c r="C270" s="344"/>
      <c r="D270" s="316"/>
      <c r="E270" s="317"/>
      <c r="F270" s="317"/>
      <c r="G270" s="317"/>
      <c r="H270" s="317"/>
      <c r="I270" s="318"/>
      <c r="J270" s="346" t="s">
        <v>35</v>
      </c>
      <c r="K270" s="354"/>
      <c r="L270" s="359" t="s">
        <v>552</v>
      </c>
      <c r="M270" s="361"/>
      <c r="N270" s="137"/>
      <c r="O270" s="130"/>
      <c r="P270" s="206">
        <v>15000000</v>
      </c>
    </row>
    <row r="271" spans="1:17" ht="110.1" customHeight="1" x14ac:dyDescent="0.25">
      <c r="A271" s="373"/>
      <c r="B271" s="349"/>
      <c r="C271" s="345"/>
      <c r="D271" s="319"/>
      <c r="E271" s="320"/>
      <c r="F271" s="320"/>
      <c r="G271" s="320"/>
      <c r="H271" s="320"/>
      <c r="I271" s="321"/>
      <c r="J271" s="346" t="s">
        <v>35</v>
      </c>
      <c r="K271" s="354"/>
      <c r="L271" s="359" t="s">
        <v>553</v>
      </c>
      <c r="M271" s="361"/>
      <c r="N271" s="137"/>
      <c r="O271" s="130"/>
      <c r="P271" s="206">
        <v>15000000</v>
      </c>
    </row>
    <row r="272" spans="1:17" ht="36.950000000000003" customHeight="1" x14ac:dyDescent="0.25">
      <c r="A272" s="373"/>
      <c r="B272" s="349"/>
      <c r="C272" s="343" t="s">
        <v>16</v>
      </c>
      <c r="D272" s="298" t="s">
        <v>677</v>
      </c>
      <c r="E272" s="299"/>
      <c r="F272" s="299"/>
      <c r="G272" s="299"/>
      <c r="H272" s="299"/>
      <c r="I272" s="300"/>
      <c r="J272" s="406"/>
      <c r="K272" s="347"/>
      <c r="L272" s="355" t="s">
        <v>360</v>
      </c>
      <c r="M272" s="356"/>
      <c r="N272" s="137"/>
      <c r="O272" s="130"/>
      <c r="P272" s="206">
        <v>12000000</v>
      </c>
    </row>
    <row r="273" spans="1:16" ht="36.950000000000003" customHeight="1" x14ac:dyDescent="0.25">
      <c r="A273" s="373"/>
      <c r="B273" s="349"/>
      <c r="C273" s="344"/>
      <c r="D273" s="301"/>
      <c r="E273" s="302"/>
      <c r="F273" s="302"/>
      <c r="G273" s="302"/>
      <c r="H273" s="302"/>
      <c r="I273" s="303"/>
      <c r="J273" s="406"/>
      <c r="K273" s="347"/>
      <c r="L273" s="355" t="s">
        <v>361</v>
      </c>
      <c r="M273" s="356"/>
      <c r="N273" s="137"/>
      <c r="O273" s="130"/>
      <c r="P273" s="206">
        <v>30000000</v>
      </c>
    </row>
    <row r="274" spans="1:16" ht="36.950000000000003" customHeight="1" x14ac:dyDescent="0.25">
      <c r="A274" s="373"/>
      <c r="B274" s="349"/>
      <c r="C274" s="344"/>
      <c r="D274" s="301"/>
      <c r="E274" s="302"/>
      <c r="F274" s="302"/>
      <c r="G274" s="302"/>
      <c r="H274" s="302"/>
      <c r="I274" s="303"/>
      <c r="J274" s="406"/>
      <c r="K274" s="347"/>
      <c r="L274" s="355" t="s">
        <v>362</v>
      </c>
      <c r="M274" s="356"/>
      <c r="N274" s="137"/>
      <c r="O274" s="130"/>
      <c r="P274" s="207">
        <v>6000000</v>
      </c>
    </row>
    <row r="275" spans="1:16" ht="36.950000000000003" customHeight="1" x14ac:dyDescent="0.25">
      <c r="A275" s="373"/>
      <c r="B275" s="349"/>
      <c r="C275" s="344"/>
      <c r="D275" s="301"/>
      <c r="E275" s="302"/>
      <c r="F275" s="302"/>
      <c r="G275" s="302"/>
      <c r="H275" s="302"/>
      <c r="I275" s="303"/>
      <c r="J275" s="406"/>
      <c r="K275" s="347"/>
      <c r="L275" s="355" t="s">
        <v>363</v>
      </c>
      <c r="M275" s="356"/>
      <c r="N275" s="137"/>
      <c r="O275" s="130"/>
      <c r="P275" s="207">
        <v>8000000</v>
      </c>
    </row>
    <row r="276" spans="1:16" ht="36.950000000000003" customHeight="1" x14ac:dyDescent="0.25">
      <c r="A276" s="373"/>
      <c r="B276" s="349"/>
      <c r="C276" s="344"/>
      <c r="D276" s="301"/>
      <c r="E276" s="302"/>
      <c r="F276" s="302"/>
      <c r="G276" s="302"/>
      <c r="H276" s="302"/>
      <c r="I276" s="303"/>
      <c r="J276" s="406"/>
      <c r="K276" s="347"/>
      <c r="L276" s="359" t="s">
        <v>555</v>
      </c>
      <c r="M276" s="361"/>
      <c r="N276" s="137"/>
      <c r="O276" s="130"/>
      <c r="P276" s="207">
        <v>2100000</v>
      </c>
    </row>
    <row r="277" spans="1:16" ht="36.950000000000003" customHeight="1" x14ac:dyDescent="0.25">
      <c r="A277" s="373"/>
      <c r="B277" s="349"/>
      <c r="C277" s="344"/>
      <c r="D277" s="301"/>
      <c r="E277" s="302"/>
      <c r="F277" s="302"/>
      <c r="G277" s="302"/>
      <c r="H277" s="302"/>
      <c r="I277" s="303"/>
      <c r="J277" s="406"/>
      <c r="K277" s="347"/>
      <c r="L277" s="355" t="s">
        <v>364</v>
      </c>
      <c r="M277" s="356"/>
      <c r="N277" s="137"/>
      <c r="O277" s="130"/>
      <c r="P277" s="207">
        <v>2000000</v>
      </c>
    </row>
    <row r="278" spans="1:16" ht="36.950000000000003" customHeight="1" x14ac:dyDescent="0.25">
      <c r="A278" s="373"/>
      <c r="B278" s="349"/>
      <c r="C278" s="345"/>
      <c r="D278" s="304"/>
      <c r="E278" s="305"/>
      <c r="F278" s="305"/>
      <c r="G278" s="305"/>
      <c r="H278" s="305"/>
      <c r="I278" s="306"/>
      <c r="J278" s="406"/>
      <c r="K278" s="347"/>
      <c r="L278" s="355" t="s">
        <v>365</v>
      </c>
      <c r="M278" s="356"/>
      <c r="N278" s="137"/>
      <c r="O278" s="130"/>
      <c r="P278" s="207">
        <v>8000000</v>
      </c>
    </row>
    <row r="279" spans="1:16" ht="126" customHeight="1" x14ac:dyDescent="0.25">
      <c r="A279" s="373"/>
      <c r="B279" s="349"/>
      <c r="C279" s="163" t="s">
        <v>20</v>
      </c>
      <c r="D279" s="298" t="s">
        <v>563</v>
      </c>
      <c r="E279" s="299"/>
      <c r="F279" s="299"/>
      <c r="G279" s="299"/>
      <c r="H279" s="299"/>
      <c r="I279" s="300"/>
      <c r="J279" s="346" t="s">
        <v>35</v>
      </c>
      <c r="K279" s="354"/>
      <c r="L279" s="355" t="s">
        <v>366</v>
      </c>
      <c r="M279" s="356"/>
      <c r="N279" s="137"/>
      <c r="O279" s="130"/>
      <c r="P279" s="206">
        <v>50000000</v>
      </c>
    </row>
    <row r="280" spans="1:16" ht="36.950000000000003" customHeight="1" x14ac:dyDescent="0.25">
      <c r="A280" s="373"/>
      <c r="B280" s="349"/>
      <c r="C280" s="192" t="s">
        <v>16</v>
      </c>
      <c r="D280" s="359" t="s">
        <v>541</v>
      </c>
      <c r="E280" s="360"/>
      <c r="F280" s="360"/>
      <c r="G280" s="360"/>
      <c r="H280" s="360"/>
      <c r="I280" s="361"/>
      <c r="J280" s="406"/>
      <c r="K280" s="347"/>
      <c r="L280" s="355" t="s">
        <v>367</v>
      </c>
      <c r="M280" s="356"/>
      <c r="N280" s="137"/>
      <c r="O280" s="130"/>
      <c r="P280" s="207">
        <v>6000000</v>
      </c>
    </row>
    <row r="281" spans="1:16" ht="63.95" customHeight="1" x14ac:dyDescent="0.25">
      <c r="A281" s="373"/>
      <c r="B281" s="349"/>
      <c r="C281" s="191" t="s">
        <v>77</v>
      </c>
      <c r="D281" s="359" t="s">
        <v>556</v>
      </c>
      <c r="E281" s="360"/>
      <c r="F281" s="360"/>
      <c r="G281" s="360"/>
      <c r="H281" s="360"/>
      <c r="I281" s="361"/>
      <c r="J281" s="406"/>
      <c r="K281" s="347"/>
      <c r="L281" s="355" t="s">
        <v>368</v>
      </c>
      <c r="M281" s="356"/>
      <c r="N281" s="137"/>
      <c r="O281" s="130"/>
      <c r="P281" s="206">
        <v>10000000</v>
      </c>
    </row>
    <row r="282" spans="1:16" ht="63.95" customHeight="1" x14ac:dyDescent="0.25">
      <c r="A282" s="373"/>
      <c r="B282" s="349"/>
      <c r="C282" s="343" t="s">
        <v>16</v>
      </c>
      <c r="D282" s="307" t="s">
        <v>518</v>
      </c>
      <c r="E282" s="308"/>
      <c r="F282" s="308"/>
      <c r="G282" s="308"/>
      <c r="H282" s="308"/>
      <c r="I282" s="309"/>
      <c r="J282" s="406"/>
      <c r="K282" s="347"/>
      <c r="L282" s="359" t="s">
        <v>557</v>
      </c>
      <c r="M282" s="361"/>
      <c r="N282" s="137"/>
      <c r="O282" s="130"/>
      <c r="P282" s="206">
        <v>10000000</v>
      </c>
    </row>
    <row r="283" spans="1:16" ht="63.95" customHeight="1" x14ac:dyDescent="0.25">
      <c r="A283" s="373"/>
      <c r="B283" s="349"/>
      <c r="C283" s="345"/>
      <c r="D283" s="310"/>
      <c r="E283" s="311"/>
      <c r="F283" s="311"/>
      <c r="G283" s="311"/>
      <c r="H283" s="311"/>
      <c r="I283" s="312"/>
      <c r="J283" s="406"/>
      <c r="K283" s="347"/>
      <c r="L283" s="359" t="s">
        <v>558</v>
      </c>
      <c r="M283" s="361"/>
      <c r="N283" s="137"/>
      <c r="O283" s="130"/>
      <c r="P283" s="207">
        <v>3000000</v>
      </c>
    </row>
    <row r="284" spans="1:16" ht="65.099999999999994" customHeight="1" x14ac:dyDescent="0.25">
      <c r="A284" s="373"/>
      <c r="B284" s="350"/>
      <c r="C284" s="191" t="s">
        <v>77</v>
      </c>
      <c r="D284" s="359" t="s">
        <v>556</v>
      </c>
      <c r="E284" s="360"/>
      <c r="F284" s="360"/>
      <c r="G284" s="360"/>
      <c r="H284" s="360"/>
      <c r="I284" s="361"/>
      <c r="J284" s="406"/>
      <c r="K284" s="347"/>
      <c r="L284" s="359" t="s">
        <v>560</v>
      </c>
      <c r="M284" s="361"/>
      <c r="N284" s="137"/>
      <c r="O284" s="130"/>
      <c r="P284" s="207">
        <v>2000000</v>
      </c>
    </row>
    <row r="285" spans="1:16" x14ac:dyDescent="0.25">
      <c r="A285" s="373"/>
      <c r="B285" s="162"/>
      <c r="C285" s="163"/>
      <c r="D285" s="175"/>
      <c r="E285" s="176"/>
      <c r="F285" s="176"/>
      <c r="G285" s="176"/>
      <c r="H285" s="176"/>
      <c r="I285" s="177"/>
      <c r="J285" s="340" t="s">
        <v>23</v>
      </c>
      <c r="K285" s="341"/>
      <c r="L285" s="341"/>
      <c r="M285" s="341"/>
      <c r="N285" s="341"/>
      <c r="O285" s="342"/>
      <c r="P285" s="208">
        <f>+SUM(P264:P284)</f>
        <v>339750000</v>
      </c>
    </row>
    <row r="286" spans="1:16" ht="115.5" customHeight="1" x14ac:dyDescent="0.25">
      <c r="A286" s="373"/>
      <c r="B286" s="161" t="s">
        <v>646</v>
      </c>
      <c r="C286" s="163" t="s">
        <v>20</v>
      </c>
      <c r="D286" s="355" t="s">
        <v>563</v>
      </c>
      <c r="E286" s="360"/>
      <c r="F286" s="360"/>
      <c r="G286" s="360"/>
      <c r="H286" s="360"/>
      <c r="I286" s="361"/>
      <c r="J286" s="346" t="s">
        <v>35</v>
      </c>
      <c r="K286" s="354"/>
      <c r="L286" s="359" t="s">
        <v>561</v>
      </c>
      <c r="M286" s="361"/>
      <c r="N286" s="137"/>
      <c r="O286" s="130"/>
      <c r="P286" s="207">
        <v>280000000</v>
      </c>
    </row>
    <row r="287" spans="1:16" x14ac:dyDescent="0.25">
      <c r="A287" s="373"/>
      <c r="B287" s="161"/>
      <c r="C287" s="163"/>
      <c r="D287" s="185"/>
      <c r="E287" s="183"/>
      <c r="F287" s="183"/>
      <c r="G287" s="183"/>
      <c r="H287" s="183"/>
      <c r="I287" s="184"/>
      <c r="J287" s="340" t="s">
        <v>23</v>
      </c>
      <c r="K287" s="341"/>
      <c r="L287" s="341"/>
      <c r="M287" s="341"/>
      <c r="N287" s="341"/>
      <c r="O287" s="342"/>
      <c r="P287" s="208">
        <f>+P286</f>
        <v>280000000</v>
      </c>
    </row>
    <row r="288" spans="1:16" ht="36.950000000000003" customHeight="1" x14ac:dyDescent="0.25">
      <c r="A288" s="373"/>
      <c r="B288" s="348" t="s">
        <v>647</v>
      </c>
      <c r="C288" s="343" t="s">
        <v>16</v>
      </c>
      <c r="D288" s="307" t="s">
        <v>474</v>
      </c>
      <c r="E288" s="308"/>
      <c r="F288" s="308"/>
      <c r="G288" s="308"/>
      <c r="H288" s="308"/>
      <c r="I288" s="309"/>
      <c r="J288" s="406" t="s">
        <v>664</v>
      </c>
      <c r="K288" s="347"/>
      <c r="L288" s="359" t="s">
        <v>562</v>
      </c>
      <c r="M288" s="361"/>
      <c r="N288" s="136">
        <v>11.5</v>
      </c>
      <c r="O288" s="150">
        <v>1638000</v>
      </c>
      <c r="P288" s="206">
        <v>18837000</v>
      </c>
    </row>
    <row r="289" spans="1:16" ht="36.950000000000003" customHeight="1" x14ac:dyDescent="0.25">
      <c r="A289" s="373"/>
      <c r="B289" s="349"/>
      <c r="C289" s="345"/>
      <c r="D289" s="310"/>
      <c r="E289" s="311"/>
      <c r="F289" s="311"/>
      <c r="G289" s="311"/>
      <c r="H289" s="311"/>
      <c r="I289" s="312"/>
      <c r="J289" s="346" t="s">
        <v>676</v>
      </c>
      <c r="K289" s="347"/>
      <c r="L289" s="359" t="s">
        <v>562</v>
      </c>
      <c r="M289" s="361"/>
      <c r="N289" s="136">
        <v>11.5</v>
      </c>
      <c r="O289" s="150">
        <v>1638000</v>
      </c>
      <c r="P289" s="206">
        <v>18018000</v>
      </c>
    </row>
    <row r="290" spans="1:16" ht="111" customHeight="1" x14ac:dyDescent="0.25">
      <c r="A290" s="373"/>
      <c r="B290" s="350"/>
      <c r="C290" s="191" t="s">
        <v>20</v>
      </c>
      <c r="D290" s="355" t="s">
        <v>563</v>
      </c>
      <c r="E290" s="360"/>
      <c r="F290" s="360"/>
      <c r="G290" s="360"/>
      <c r="H290" s="360"/>
      <c r="I290" s="361"/>
      <c r="J290" s="346" t="s">
        <v>35</v>
      </c>
      <c r="K290" s="354"/>
      <c r="L290" s="355" t="s">
        <v>369</v>
      </c>
      <c r="M290" s="356"/>
      <c r="N290" s="137"/>
      <c r="O290" s="130"/>
      <c r="P290" s="206">
        <v>26500000</v>
      </c>
    </row>
    <row r="291" spans="1:16" x14ac:dyDescent="0.25">
      <c r="A291" s="373"/>
      <c r="B291" s="162"/>
      <c r="C291" s="191"/>
      <c r="D291" s="178"/>
      <c r="E291" s="176"/>
      <c r="F291" s="176"/>
      <c r="G291" s="176"/>
      <c r="H291" s="176"/>
      <c r="I291" s="177"/>
      <c r="J291" s="340" t="s">
        <v>23</v>
      </c>
      <c r="K291" s="341"/>
      <c r="L291" s="341"/>
      <c r="M291" s="341"/>
      <c r="N291" s="341"/>
      <c r="O291" s="342"/>
      <c r="P291" s="208">
        <f>+P290+P289+P288</f>
        <v>63355000</v>
      </c>
    </row>
    <row r="292" spans="1:16" ht="36.950000000000003" customHeight="1" x14ac:dyDescent="0.25">
      <c r="A292" s="373"/>
      <c r="B292" s="348" t="s">
        <v>648</v>
      </c>
      <c r="C292" s="192" t="s">
        <v>16</v>
      </c>
      <c r="D292" s="359" t="s">
        <v>474</v>
      </c>
      <c r="E292" s="360"/>
      <c r="F292" s="360"/>
      <c r="G292" s="360"/>
      <c r="H292" s="360"/>
      <c r="I292" s="361"/>
      <c r="J292" s="346" t="s">
        <v>18</v>
      </c>
      <c r="K292" s="347"/>
      <c r="L292" s="359" t="s">
        <v>564</v>
      </c>
      <c r="M292" s="361"/>
      <c r="N292" s="135">
        <v>1</v>
      </c>
      <c r="O292" s="130" t="s">
        <v>565</v>
      </c>
      <c r="P292" s="207">
        <v>20280000</v>
      </c>
    </row>
    <row r="293" spans="1:16" ht="9" customHeight="1" x14ac:dyDescent="0.25">
      <c r="A293" s="373"/>
      <c r="B293" s="349"/>
      <c r="C293" s="343" t="s">
        <v>77</v>
      </c>
      <c r="D293" s="298" t="s">
        <v>572</v>
      </c>
      <c r="E293" s="299"/>
      <c r="F293" s="299"/>
      <c r="G293" s="299"/>
      <c r="H293" s="299"/>
      <c r="I293" s="300"/>
      <c r="J293" s="292" t="s">
        <v>18</v>
      </c>
      <c r="K293" s="293"/>
      <c r="L293" s="331" t="s">
        <v>370</v>
      </c>
      <c r="M293" s="333"/>
      <c r="N293" s="408">
        <v>1</v>
      </c>
      <c r="O293" s="421" t="s">
        <v>222</v>
      </c>
      <c r="P293" s="423" t="s">
        <v>222</v>
      </c>
    </row>
    <row r="294" spans="1:16" ht="9" customHeight="1" x14ac:dyDescent="0.25">
      <c r="A294" s="373"/>
      <c r="B294" s="349"/>
      <c r="C294" s="344"/>
      <c r="D294" s="301"/>
      <c r="E294" s="302"/>
      <c r="F294" s="302"/>
      <c r="G294" s="302"/>
      <c r="H294" s="302"/>
      <c r="I294" s="303"/>
      <c r="J294" s="294"/>
      <c r="K294" s="295"/>
      <c r="L294" s="334" t="s">
        <v>371</v>
      </c>
      <c r="M294" s="336"/>
      <c r="N294" s="409"/>
      <c r="O294" s="422"/>
      <c r="P294" s="424"/>
    </row>
    <row r="295" spans="1:16" ht="9" customHeight="1" x14ac:dyDescent="0.25">
      <c r="A295" s="373"/>
      <c r="B295" s="349"/>
      <c r="C295" s="344"/>
      <c r="D295" s="301"/>
      <c r="E295" s="302"/>
      <c r="F295" s="302"/>
      <c r="G295" s="302"/>
      <c r="H295" s="302"/>
      <c r="I295" s="303"/>
      <c r="J295" s="294"/>
      <c r="K295" s="295"/>
      <c r="L295" s="334" t="s">
        <v>372</v>
      </c>
      <c r="M295" s="336"/>
      <c r="N295" s="409"/>
      <c r="O295" s="422"/>
      <c r="P295" s="424"/>
    </row>
    <row r="296" spans="1:16" ht="9" customHeight="1" x14ac:dyDescent="0.25">
      <c r="A296" s="373"/>
      <c r="B296" s="349"/>
      <c r="C296" s="344"/>
      <c r="D296" s="301"/>
      <c r="E296" s="302"/>
      <c r="F296" s="302"/>
      <c r="G296" s="302"/>
      <c r="H296" s="302"/>
      <c r="I296" s="303"/>
      <c r="J296" s="294"/>
      <c r="K296" s="295"/>
      <c r="L296" s="334" t="s">
        <v>373</v>
      </c>
      <c r="M296" s="336"/>
      <c r="N296" s="409"/>
      <c r="O296" s="422"/>
      <c r="P296" s="424"/>
    </row>
    <row r="297" spans="1:16" ht="9" customHeight="1" x14ac:dyDescent="0.25">
      <c r="A297" s="373"/>
      <c r="B297" s="349"/>
      <c r="C297" s="344"/>
      <c r="D297" s="301"/>
      <c r="E297" s="302"/>
      <c r="F297" s="302"/>
      <c r="G297" s="302"/>
      <c r="H297" s="302"/>
      <c r="I297" s="303"/>
      <c r="J297" s="294"/>
      <c r="K297" s="295"/>
      <c r="L297" s="334" t="s">
        <v>374</v>
      </c>
      <c r="M297" s="336"/>
      <c r="N297" s="409"/>
      <c r="O297" s="422"/>
      <c r="P297" s="424"/>
    </row>
    <row r="298" spans="1:16" ht="9" customHeight="1" x14ac:dyDescent="0.25">
      <c r="A298" s="373"/>
      <c r="B298" s="349"/>
      <c r="C298" s="344"/>
      <c r="D298" s="301"/>
      <c r="E298" s="302"/>
      <c r="F298" s="302"/>
      <c r="G298" s="302"/>
      <c r="H298" s="302"/>
      <c r="I298" s="303"/>
      <c r="J298" s="294"/>
      <c r="K298" s="295"/>
      <c r="L298" s="334" t="s">
        <v>375</v>
      </c>
      <c r="M298" s="336"/>
      <c r="N298" s="409"/>
      <c r="O298" s="422"/>
      <c r="P298" s="424"/>
    </row>
    <row r="299" spans="1:16" ht="9" customHeight="1" x14ac:dyDescent="0.25">
      <c r="A299" s="373"/>
      <c r="B299" s="349"/>
      <c r="C299" s="344"/>
      <c r="D299" s="301"/>
      <c r="E299" s="302"/>
      <c r="F299" s="302"/>
      <c r="G299" s="302"/>
      <c r="H299" s="302"/>
      <c r="I299" s="303"/>
      <c r="J299" s="296"/>
      <c r="K299" s="297"/>
      <c r="L299" s="337"/>
      <c r="M299" s="339"/>
      <c r="N299" s="414"/>
      <c r="O299" s="145">
        <v>3193515</v>
      </c>
      <c r="P299" s="216">
        <v>33851259</v>
      </c>
    </row>
    <row r="300" spans="1:16" ht="9" customHeight="1" x14ac:dyDescent="0.25">
      <c r="A300" s="373"/>
      <c r="B300" s="349"/>
      <c r="C300" s="344"/>
      <c r="D300" s="301"/>
      <c r="E300" s="302"/>
      <c r="F300" s="302"/>
      <c r="G300" s="302"/>
      <c r="H300" s="302"/>
      <c r="I300" s="303"/>
      <c r="J300" s="292" t="s">
        <v>18</v>
      </c>
      <c r="K300" s="293"/>
      <c r="L300" s="331" t="s">
        <v>370</v>
      </c>
      <c r="M300" s="333"/>
      <c r="N300" s="408">
        <v>1</v>
      </c>
      <c r="O300" s="421" t="s">
        <v>222</v>
      </c>
      <c r="P300" s="423" t="s">
        <v>222</v>
      </c>
    </row>
    <row r="301" spans="1:16" ht="9" customHeight="1" x14ac:dyDescent="0.25">
      <c r="A301" s="373"/>
      <c r="B301" s="349"/>
      <c r="C301" s="344"/>
      <c r="D301" s="301"/>
      <c r="E301" s="302"/>
      <c r="F301" s="302"/>
      <c r="G301" s="302"/>
      <c r="H301" s="302"/>
      <c r="I301" s="303"/>
      <c r="J301" s="294"/>
      <c r="K301" s="295"/>
      <c r="L301" s="334" t="s">
        <v>376</v>
      </c>
      <c r="M301" s="336"/>
      <c r="N301" s="409"/>
      <c r="O301" s="422"/>
      <c r="P301" s="424"/>
    </row>
    <row r="302" spans="1:16" ht="9" customHeight="1" x14ac:dyDescent="0.25">
      <c r="A302" s="373"/>
      <c r="B302" s="349"/>
      <c r="C302" s="344"/>
      <c r="D302" s="301"/>
      <c r="E302" s="302"/>
      <c r="F302" s="302"/>
      <c r="G302" s="302"/>
      <c r="H302" s="302"/>
      <c r="I302" s="303"/>
      <c r="J302" s="294"/>
      <c r="K302" s="295"/>
      <c r="L302" s="334" t="s">
        <v>377</v>
      </c>
      <c r="M302" s="336"/>
      <c r="N302" s="409"/>
      <c r="O302" s="422"/>
      <c r="P302" s="424"/>
    </row>
    <row r="303" spans="1:16" ht="9" customHeight="1" x14ac:dyDescent="0.25">
      <c r="A303" s="373"/>
      <c r="B303" s="349"/>
      <c r="C303" s="344"/>
      <c r="D303" s="301"/>
      <c r="E303" s="302"/>
      <c r="F303" s="302"/>
      <c r="G303" s="302"/>
      <c r="H303" s="302"/>
      <c r="I303" s="303"/>
      <c r="J303" s="294"/>
      <c r="K303" s="295"/>
      <c r="L303" s="334" t="s">
        <v>378</v>
      </c>
      <c r="M303" s="336"/>
      <c r="N303" s="409"/>
      <c r="O303" s="422"/>
      <c r="P303" s="424"/>
    </row>
    <row r="304" spans="1:16" ht="9" customHeight="1" x14ac:dyDescent="0.25">
      <c r="A304" s="373"/>
      <c r="B304" s="349"/>
      <c r="C304" s="344"/>
      <c r="D304" s="301"/>
      <c r="E304" s="302"/>
      <c r="F304" s="302"/>
      <c r="G304" s="302"/>
      <c r="H304" s="302"/>
      <c r="I304" s="303"/>
      <c r="J304" s="294"/>
      <c r="K304" s="295"/>
      <c r="L304" s="334" t="s">
        <v>379</v>
      </c>
      <c r="M304" s="336"/>
      <c r="N304" s="409"/>
      <c r="O304" s="422"/>
      <c r="P304" s="424"/>
    </row>
    <row r="305" spans="1:16" ht="9" customHeight="1" x14ac:dyDescent="0.25">
      <c r="A305" s="373"/>
      <c r="B305" s="349"/>
      <c r="C305" s="344"/>
      <c r="D305" s="301"/>
      <c r="E305" s="302"/>
      <c r="F305" s="302"/>
      <c r="G305" s="302"/>
      <c r="H305" s="302"/>
      <c r="I305" s="303"/>
      <c r="J305" s="294"/>
      <c r="K305" s="295"/>
      <c r="L305" s="334" t="s">
        <v>375</v>
      </c>
      <c r="M305" s="336"/>
      <c r="N305" s="409"/>
      <c r="O305" s="422"/>
      <c r="P305" s="424"/>
    </row>
    <row r="306" spans="1:16" ht="9" customHeight="1" x14ac:dyDescent="0.25">
      <c r="A306" s="373"/>
      <c r="B306" s="349"/>
      <c r="C306" s="344"/>
      <c r="D306" s="301"/>
      <c r="E306" s="302"/>
      <c r="F306" s="302"/>
      <c r="G306" s="302"/>
      <c r="H306" s="302"/>
      <c r="I306" s="303"/>
      <c r="J306" s="296"/>
      <c r="K306" s="297"/>
      <c r="L306" s="337"/>
      <c r="M306" s="339"/>
      <c r="N306" s="414"/>
      <c r="O306" s="145">
        <v>2600000</v>
      </c>
      <c r="P306" s="216">
        <v>26000000</v>
      </c>
    </row>
    <row r="307" spans="1:16" ht="9" customHeight="1" x14ac:dyDescent="0.25">
      <c r="A307" s="373"/>
      <c r="B307" s="349"/>
      <c r="C307" s="344"/>
      <c r="D307" s="301"/>
      <c r="E307" s="302"/>
      <c r="F307" s="302"/>
      <c r="G307" s="302"/>
      <c r="H307" s="302"/>
      <c r="I307" s="303"/>
      <c r="J307" s="292" t="s">
        <v>18</v>
      </c>
      <c r="K307" s="293"/>
      <c r="L307" s="331" t="s">
        <v>380</v>
      </c>
      <c r="M307" s="333"/>
      <c r="N307" s="408">
        <v>1</v>
      </c>
      <c r="O307" s="421" t="s">
        <v>222</v>
      </c>
      <c r="P307" s="423" t="s">
        <v>222</v>
      </c>
    </row>
    <row r="308" spans="1:16" ht="9" customHeight="1" x14ac:dyDescent="0.25">
      <c r="A308" s="373"/>
      <c r="B308" s="349"/>
      <c r="C308" s="344"/>
      <c r="D308" s="301"/>
      <c r="E308" s="302"/>
      <c r="F308" s="302"/>
      <c r="G308" s="302"/>
      <c r="H308" s="302"/>
      <c r="I308" s="303"/>
      <c r="J308" s="294"/>
      <c r="K308" s="295"/>
      <c r="L308" s="334" t="s">
        <v>381</v>
      </c>
      <c r="M308" s="336"/>
      <c r="N308" s="409"/>
      <c r="O308" s="422"/>
      <c r="P308" s="424"/>
    </row>
    <row r="309" spans="1:16" ht="9" customHeight="1" x14ac:dyDescent="0.25">
      <c r="A309" s="373"/>
      <c r="B309" s="349"/>
      <c r="C309" s="344"/>
      <c r="D309" s="301"/>
      <c r="E309" s="302"/>
      <c r="F309" s="302"/>
      <c r="G309" s="302"/>
      <c r="H309" s="302"/>
      <c r="I309" s="303"/>
      <c r="J309" s="294"/>
      <c r="K309" s="295"/>
      <c r="L309" s="337" t="s">
        <v>382</v>
      </c>
      <c r="M309" s="339"/>
      <c r="N309" s="414"/>
      <c r="O309" s="145">
        <v>2300000</v>
      </c>
      <c r="P309" s="216">
        <v>23000000</v>
      </c>
    </row>
    <row r="310" spans="1:16" ht="36.950000000000003" customHeight="1" x14ac:dyDescent="0.25">
      <c r="A310" s="373"/>
      <c r="B310" s="349"/>
      <c r="C310" s="344"/>
      <c r="D310" s="301"/>
      <c r="E310" s="302"/>
      <c r="F310" s="302"/>
      <c r="G310" s="302"/>
      <c r="H310" s="302"/>
      <c r="I310" s="303"/>
      <c r="J310" s="296"/>
      <c r="K310" s="297"/>
      <c r="L310" s="359" t="s">
        <v>566</v>
      </c>
      <c r="M310" s="361"/>
      <c r="N310" s="138"/>
      <c r="O310" s="146"/>
      <c r="P310" s="216"/>
    </row>
    <row r="311" spans="1:16" ht="9" customHeight="1" x14ac:dyDescent="0.25">
      <c r="A311" s="373"/>
      <c r="B311" s="349"/>
      <c r="C311" s="344"/>
      <c r="D311" s="301"/>
      <c r="E311" s="302"/>
      <c r="F311" s="302"/>
      <c r="G311" s="302"/>
      <c r="H311" s="302"/>
      <c r="I311" s="303"/>
      <c r="J311" s="292" t="s">
        <v>18</v>
      </c>
      <c r="K311" s="293"/>
      <c r="L311" s="331" t="s">
        <v>370</v>
      </c>
      <c r="M311" s="333"/>
      <c r="N311" s="408">
        <v>4</v>
      </c>
      <c r="O311" s="421" t="s">
        <v>222</v>
      </c>
      <c r="P311" s="423" t="s">
        <v>222</v>
      </c>
    </row>
    <row r="312" spans="1:16" ht="9" customHeight="1" x14ac:dyDescent="0.25">
      <c r="A312" s="373"/>
      <c r="B312" s="349"/>
      <c r="C312" s="344"/>
      <c r="D312" s="301"/>
      <c r="E312" s="302"/>
      <c r="F312" s="302"/>
      <c r="G312" s="302"/>
      <c r="H312" s="302"/>
      <c r="I312" s="303"/>
      <c r="J312" s="294"/>
      <c r="K312" s="295"/>
      <c r="L312" s="334" t="s">
        <v>383</v>
      </c>
      <c r="M312" s="336"/>
      <c r="N312" s="409"/>
      <c r="O312" s="422"/>
      <c r="P312" s="424"/>
    </row>
    <row r="313" spans="1:16" ht="9" customHeight="1" x14ac:dyDescent="0.25">
      <c r="A313" s="373"/>
      <c r="B313" s="349"/>
      <c r="C313" s="344"/>
      <c r="D313" s="301"/>
      <c r="E313" s="302"/>
      <c r="F313" s="302"/>
      <c r="G313" s="302"/>
      <c r="H313" s="302"/>
      <c r="I313" s="303"/>
      <c r="J313" s="294"/>
      <c r="K313" s="295"/>
      <c r="L313" s="334" t="s">
        <v>384</v>
      </c>
      <c r="M313" s="336"/>
      <c r="N313" s="409"/>
      <c r="O313" s="422"/>
      <c r="P313" s="424"/>
    </row>
    <row r="314" spans="1:16" ht="9" customHeight="1" x14ac:dyDescent="0.25">
      <c r="A314" s="373"/>
      <c r="B314" s="349"/>
      <c r="C314" s="344"/>
      <c r="D314" s="301"/>
      <c r="E314" s="302"/>
      <c r="F314" s="302"/>
      <c r="G314" s="302"/>
      <c r="H314" s="302"/>
      <c r="I314" s="303"/>
      <c r="J314" s="294"/>
      <c r="K314" s="295"/>
      <c r="L314" s="334" t="s">
        <v>385</v>
      </c>
      <c r="M314" s="336"/>
      <c r="N314" s="409"/>
      <c r="O314" s="422"/>
      <c r="P314" s="424"/>
    </row>
    <row r="315" spans="1:16" ht="9" customHeight="1" x14ac:dyDescent="0.25">
      <c r="A315" s="373"/>
      <c r="B315" s="349"/>
      <c r="C315" s="344"/>
      <c r="D315" s="301"/>
      <c r="E315" s="302"/>
      <c r="F315" s="302"/>
      <c r="G315" s="302"/>
      <c r="H315" s="302"/>
      <c r="I315" s="303"/>
      <c r="J315" s="294"/>
      <c r="K315" s="295"/>
      <c r="L315" s="334" t="s">
        <v>386</v>
      </c>
      <c r="M315" s="336"/>
      <c r="N315" s="409"/>
      <c r="O315" s="422"/>
      <c r="P315" s="424"/>
    </row>
    <row r="316" spans="1:16" ht="9" customHeight="1" x14ac:dyDescent="0.25">
      <c r="A316" s="373"/>
      <c r="B316" s="349"/>
      <c r="C316" s="344"/>
      <c r="D316" s="301"/>
      <c r="E316" s="302"/>
      <c r="F316" s="302"/>
      <c r="G316" s="302"/>
      <c r="H316" s="302"/>
      <c r="I316" s="303"/>
      <c r="J316" s="294"/>
      <c r="K316" s="295"/>
      <c r="L316" s="334"/>
      <c r="M316" s="336"/>
      <c r="N316" s="409"/>
      <c r="O316" s="422"/>
      <c r="P316" s="424"/>
    </row>
    <row r="317" spans="1:16" ht="9" customHeight="1" x14ac:dyDescent="0.25">
      <c r="A317" s="373"/>
      <c r="B317" s="349"/>
      <c r="C317" s="344"/>
      <c r="D317" s="301"/>
      <c r="E317" s="302"/>
      <c r="F317" s="302"/>
      <c r="G317" s="302"/>
      <c r="H317" s="302"/>
      <c r="I317" s="303"/>
      <c r="J317" s="296"/>
      <c r="K317" s="297"/>
      <c r="L317" s="337"/>
      <c r="M317" s="339"/>
      <c r="N317" s="414"/>
      <c r="O317" s="145">
        <v>1606800</v>
      </c>
      <c r="P317" s="216">
        <v>64272000</v>
      </c>
    </row>
    <row r="318" spans="1:16" ht="9" customHeight="1" x14ac:dyDescent="0.25">
      <c r="A318" s="373"/>
      <c r="B318" s="349"/>
      <c r="C318" s="344"/>
      <c r="D318" s="301"/>
      <c r="E318" s="302"/>
      <c r="F318" s="302"/>
      <c r="G318" s="302"/>
      <c r="H318" s="302"/>
      <c r="I318" s="303"/>
      <c r="J318" s="292" t="s">
        <v>18</v>
      </c>
      <c r="K318" s="293"/>
      <c r="L318" s="331" t="s">
        <v>370</v>
      </c>
      <c r="M318" s="333"/>
      <c r="N318" s="408">
        <v>1</v>
      </c>
      <c r="O318" s="421" t="s">
        <v>222</v>
      </c>
      <c r="P318" s="423" t="s">
        <v>222</v>
      </c>
    </row>
    <row r="319" spans="1:16" ht="9" customHeight="1" x14ac:dyDescent="0.25">
      <c r="A319" s="373"/>
      <c r="B319" s="349"/>
      <c r="C319" s="344"/>
      <c r="D319" s="301"/>
      <c r="E319" s="302"/>
      <c r="F319" s="302"/>
      <c r="G319" s="302"/>
      <c r="H319" s="302"/>
      <c r="I319" s="303"/>
      <c r="J319" s="294"/>
      <c r="K319" s="295"/>
      <c r="L319" s="334" t="s">
        <v>387</v>
      </c>
      <c r="M319" s="336"/>
      <c r="N319" s="409"/>
      <c r="O319" s="422"/>
      <c r="P319" s="424"/>
    </row>
    <row r="320" spans="1:16" ht="9" customHeight="1" x14ac:dyDescent="0.25">
      <c r="A320" s="373"/>
      <c r="B320" s="349"/>
      <c r="C320" s="344"/>
      <c r="D320" s="301"/>
      <c r="E320" s="302"/>
      <c r="F320" s="302"/>
      <c r="G320" s="302"/>
      <c r="H320" s="302"/>
      <c r="I320" s="303"/>
      <c r="J320" s="294"/>
      <c r="K320" s="295"/>
      <c r="L320" s="334" t="s">
        <v>388</v>
      </c>
      <c r="M320" s="336"/>
      <c r="N320" s="409"/>
      <c r="O320" s="422"/>
      <c r="P320" s="424"/>
    </row>
    <row r="321" spans="1:16" ht="9" customHeight="1" x14ac:dyDescent="0.25">
      <c r="A321" s="373"/>
      <c r="B321" s="349"/>
      <c r="C321" s="344"/>
      <c r="D321" s="301"/>
      <c r="E321" s="302"/>
      <c r="F321" s="302"/>
      <c r="G321" s="302"/>
      <c r="H321" s="302"/>
      <c r="I321" s="303"/>
      <c r="J321" s="294"/>
      <c r="K321" s="295"/>
      <c r="L321" s="334" t="s">
        <v>389</v>
      </c>
      <c r="M321" s="336"/>
      <c r="N321" s="409"/>
      <c r="O321" s="422"/>
      <c r="P321" s="424"/>
    </row>
    <row r="322" spans="1:16" ht="9" customHeight="1" x14ac:dyDescent="0.25">
      <c r="A322" s="373"/>
      <c r="B322" s="349"/>
      <c r="C322" s="344"/>
      <c r="D322" s="301"/>
      <c r="E322" s="302"/>
      <c r="F322" s="302"/>
      <c r="G322" s="302"/>
      <c r="H322" s="302"/>
      <c r="I322" s="303"/>
      <c r="J322" s="294"/>
      <c r="K322" s="295"/>
      <c r="L322" s="334" t="s">
        <v>390</v>
      </c>
      <c r="M322" s="336"/>
      <c r="N322" s="409"/>
      <c r="O322" s="422"/>
      <c r="P322" s="424"/>
    </row>
    <row r="323" spans="1:16" ht="9" customHeight="1" x14ac:dyDescent="0.25">
      <c r="A323" s="373"/>
      <c r="B323" s="349"/>
      <c r="C323" s="344"/>
      <c r="D323" s="301"/>
      <c r="E323" s="302"/>
      <c r="F323" s="302"/>
      <c r="G323" s="302"/>
      <c r="H323" s="302"/>
      <c r="I323" s="303"/>
      <c r="J323" s="294"/>
      <c r="K323" s="295"/>
      <c r="L323" s="334" t="s">
        <v>391</v>
      </c>
      <c r="M323" s="336"/>
      <c r="N323" s="409"/>
      <c r="O323" s="422"/>
      <c r="P323" s="424"/>
    </row>
    <row r="324" spans="1:16" ht="9" customHeight="1" x14ac:dyDescent="0.25">
      <c r="A324" s="373"/>
      <c r="B324" s="349"/>
      <c r="C324" s="344"/>
      <c r="D324" s="301"/>
      <c r="E324" s="302"/>
      <c r="F324" s="302"/>
      <c r="G324" s="302"/>
      <c r="H324" s="302"/>
      <c r="I324" s="303"/>
      <c r="J324" s="296"/>
      <c r="K324" s="297"/>
      <c r="L324" s="337" t="s">
        <v>392</v>
      </c>
      <c r="M324" s="339"/>
      <c r="N324" s="414"/>
      <c r="O324" s="145">
        <v>2369000</v>
      </c>
      <c r="P324" s="216">
        <v>25111400</v>
      </c>
    </row>
    <row r="325" spans="1:16" ht="9" customHeight="1" x14ac:dyDescent="0.25">
      <c r="A325" s="373"/>
      <c r="B325" s="349"/>
      <c r="C325" s="344"/>
      <c r="D325" s="301"/>
      <c r="E325" s="302"/>
      <c r="F325" s="302"/>
      <c r="G325" s="302"/>
      <c r="H325" s="302"/>
      <c r="I325" s="303"/>
      <c r="J325" s="292" t="s">
        <v>18</v>
      </c>
      <c r="K325" s="293"/>
      <c r="L325" s="331" t="s">
        <v>370</v>
      </c>
      <c r="M325" s="333"/>
      <c r="N325" s="408">
        <v>1</v>
      </c>
      <c r="O325" s="421" t="s">
        <v>222</v>
      </c>
      <c r="P325" s="423" t="s">
        <v>222</v>
      </c>
    </row>
    <row r="326" spans="1:16" ht="9" customHeight="1" x14ac:dyDescent="0.25">
      <c r="A326" s="373"/>
      <c r="B326" s="349"/>
      <c r="C326" s="344"/>
      <c r="D326" s="301"/>
      <c r="E326" s="302"/>
      <c r="F326" s="302"/>
      <c r="G326" s="302"/>
      <c r="H326" s="302"/>
      <c r="I326" s="303"/>
      <c r="J326" s="294"/>
      <c r="K326" s="295"/>
      <c r="L326" s="334" t="s">
        <v>393</v>
      </c>
      <c r="M326" s="336"/>
      <c r="N326" s="409"/>
      <c r="O326" s="422"/>
      <c r="P326" s="424"/>
    </row>
    <row r="327" spans="1:16" ht="9" customHeight="1" x14ac:dyDescent="0.25">
      <c r="A327" s="373"/>
      <c r="B327" s="349"/>
      <c r="C327" s="344"/>
      <c r="D327" s="301"/>
      <c r="E327" s="302"/>
      <c r="F327" s="302"/>
      <c r="G327" s="302"/>
      <c r="H327" s="302"/>
      <c r="I327" s="303"/>
      <c r="J327" s="294"/>
      <c r="K327" s="295"/>
      <c r="L327" s="334" t="s">
        <v>394</v>
      </c>
      <c r="M327" s="336"/>
      <c r="N327" s="409"/>
      <c r="O327" s="422"/>
      <c r="P327" s="424"/>
    </row>
    <row r="328" spans="1:16" ht="9" customHeight="1" x14ac:dyDescent="0.25">
      <c r="A328" s="373"/>
      <c r="B328" s="349"/>
      <c r="C328" s="344"/>
      <c r="D328" s="301"/>
      <c r="E328" s="302"/>
      <c r="F328" s="302"/>
      <c r="G328" s="302"/>
      <c r="H328" s="302"/>
      <c r="I328" s="303"/>
      <c r="J328" s="294"/>
      <c r="K328" s="295"/>
      <c r="L328" s="334" t="s">
        <v>395</v>
      </c>
      <c r="M328" s="336"/>
      <c r="N328" s="409"/>
      <c r="O328" s="422"/>
      <c r="P328" s="424"/>
    </row>
    <row r="329" spans="1:16" ht="9" customHeight="1" x14ac:dyDescent="0.25">
      <c r="A329" s="373"/>
      <c r="B329" s="349"/>
      <c r="C329" s="344"/>
      <c r="D329" s="301"/>
      <c r="E329" s="302"/>
      <c r="F329" s="302"/>
      <c r="G329" s="302"/>
      <c r="H329" s="302"/>
      <c r="I329" s="303"/>
      <c r="J329" s="294"/>
      <c r="K329" s="295"/>
      <c r="L329" s="334" t="s">
        <v>396</v>
      </c>
      <c r="M329" s="336"/>
      <c r="N329" s="409"/>
      <c r="O329" s="422"/>
      <c r="P329" s="424"/>
    </row>
    <row r="330" spans="1:16" ht="9" customHeight="1" x14ac:dyDescent="0.25">
      <c r="A330" s="373"/>
      <c r="B330" s="349"/>
      <c r="C330" s="344"/>
      <c r="D330" s="301"/>
      <c r="E330" s="302"/>
      <c r="F330" s="302"/>
      <c r="G330" s="302"/>
      <c r="H330" s="302"/>
      <c r="I330" s="303"/>
      <c r="J330" s="294"/>
      <c r="K330" s="295"/>
      <c r="L330" s="334"/>
      <c r="M330" s="336"/>
      <c r="N330" s="409"/>
      <c r="O330" s="422"/>
      <c r="P330" s="424"/>
    </row>
    <row r="331" spans="1:16" ht="9" customHeight="1" x14ac:dyDescent="0.25">
      <c r="A331" s="373"/>
      <c r="B331" s="349"/>
      <c r="C331" s="344"/>
      <c r="D331" s="301"/>
      <c r="E331" s="302"/>
      <c r="F331" s="302"/>
      <c r="G331" s="302"/>
      <c r="H331" s="302"/>
      <c r="I331" s="303"/>
      <c r="J331" s="296"/>
      <c r="K331" s="297"/>
      <c r="L331" s="337"/>
      <c r="M331" s="339"/>
      <c r="N331" s="414"/>
      <c r="O331" s="145">
        <v>2369000</v>
      </c>
      <c r="P331" s="216">
        <v>23690000</v>
      </c>
    </row>
    <row r="332" spans="1:16" ht="9" customHeight="1" x14ac:dyDescent="0.25">
      <c r="A332" s="373"/>
      <c r="B332" s="349"/>
      <c r="C332" s="344"/>
      <c r="D332" s="301"/>
      <c r="E332" s="302"/>
      <c r="F332" s="302"/>
      <c r="G332" s="302"/>
      <c r="H332" s="302"/>
      <c r="I332" s="303"/>
      <c r="J332" s="292" t="s">
        <v>18</v>
      </c>
      <c r="K332" s="293"/>
      <c r="L332" s="331" t="s">
        <v>370</v>
      </c>
      <c r="M332" s="333"/>
      <c r="N332" s="408">
        <v>1</v>
      </c>
      <c r="O332" s="421" t="s">
        <v>222</v>
      </c>
      <c r="P332" s="423" t="s">
        <v>222</v>
      </c>
    </row>
    <row r="333" spans="1:16" ht="9" customHeight="1" x14ac:dyDescent="0.25">
      <c r="A333" s="373"/>
      <c r="B333" s="349"/>
      <c r="C333" s="344"/>
      <c r="D333" s="301"/>
      <c r="E333" s="302"/>
      <c r="F333" s="302"/>
      <c r="G333" s="302"/>
      <c r="H333" s="302"/>
      <c r="I333" s="303"/>
      <c r="J333" s="294"/>
      <c r="K333" s="295"/>
      <c r="L333" s="334" t="s">
        <v>393</v>
      </c>
      <c r="M333" s="336"/>
      <c r="N333" s="409"/>
      <c r="O333" s="422"/>
      <c r="P333" s="424"/>
    </row>
    <row r="334" spans="1:16" ht="9" customHeight="1" x14ac:dyDescent="0.25">
      <c r="A334" s="373"/>
      <c r="B334" s="349"/>
      <c r="C334" s="344"/>
      <c r="D334" s="301"/>
      <c r="E334" s="302"/>
      <c r="F334" s="302"/>
      <c r="G334" s="302"/>
      <c r="H334" s="302"/>
      <c r="I334" s="303"/>
      <c r="J334" s="294"/>
      <c r="K334" s="295"/>
      <c r="L334" s="334" t="s">
        <v>394</v>
      </c>
      <c r="M334" s="336"/>
      <c r="N334" s="409"/>
      <c r="O334" s="422"/>
      <c r="P334" s="424"/>
    </row>
    <row r="335" spans="1:16" ht="9" customHeight="1" x14ac:dyDescent="0.25">
      <c r="A335" s="373"/>
      <c r="B335" s="349"/>
      <c r="C335" s="344"/>
      <c r="D335" s="301"/>
      <c r="E335" s="302"/>
      <c r="F335" s="302"/>
      <c r="G335" s="302"/>
      <c r="H335" s="302"/>
      <c r="I335" s="303"/>
      <c r="J335" s="294"/>
      <c r="K335" s="295"/>
      <c r="L335" s="334" t="s">
        <v>397</v>
      </c>
      <c r="M335" s="336"/>
      <c r="N335" s="409"/>
      <c r="O335" s="422"/>
      <c r="P335" s="424"/>
    </row>
    <row r="336" spans="1:16" ht="9" customHeight="1" x14ac:dyDescent="0.25">
      <c r="A336" s="373"/>
      <c r="B336" s="349"/>
      <c r="C336" s="344"/>
      <c r="D336" s="301"/>
      <c r="E336" s="302"/>
      <c r="F336" s="302"/>
      <c r="G336" s="302"/>
      <c r="H336" s="302"/>
      <c r="I336" s="303"/>
      <c r="J336" s="294"/>
      <c r="K336" s="295"/>
      <c r="L336" s="334" t="s">
        <v>375</v>
      </c>
      <c r="M336" s="336"/>
      <c r="N336" s="409"/>
      <c r="O336" s="422"/>
      <c r="P336" s="424"/>
    </row>
    <row r="337" spans="1:16" ht="9" customHeight="1" x14ac:dyDescent="0.25">
      <c r="A337" s="373"/>
      <c r="B337" s="349"/>
      <c r="C337" s="344"/>
      <c r="D337" s="301"/>
      <c r="E337" s="302"/>
      <c r="F337" s="302"/>
      <c r="G337" s="302"/>
      <c r="H337" s="302"/>
      <c r="I337" s="303"/>
      <c r="J337" s="294"/>
      <c r="K337" s="295"/>
      <c r="L337" s="334"/>
      <c r="M337" s="336"/>
      <c r="N337" s="409"/>
      <c r="O337" s="422"/>
      <c r="P337" s="424"/>
    </row>
    <row r="338" spans="1:16" ht="9" customHeight="1" x14ac:dyDescent="0.25">
      <c r="A338" s="373"/>
      <c r="B338" s="349"/>
      <c r="C338" s="344"/>
      <c r="D338" s="301"/>
      <c r="E338" s="302"/>
      <c r="F338" s="302"/>
      <c r="G338" s="302"/>
      <c r="H338" s="302"/>
      <c r="I338" s="303"/>
      <c r="J338" s="296"/>
      <c r="K338" s="297"/>
      <c r="L338" s="337"/>
      <c r="M338" s="339"/>
      <c r="N338" s="414"/>
      <c r="O338" s="145">
        <v>2369000</v>
      </c>
      <c r="P338" s="216">
        <v>23690000</v>
      </c>
    </row>
    <row r="339" spans="1:16" ht="9" customHeight="1" x14ac:dyDescent="0.25">
      <c r="A339" s="373"/>
      <c r="B339" s="349"/>
      <c r="C339" s="344"/>
      <c r="D339" s="301"/>
      <c r="E339" s="302"/>
      <c r="F339" s="302"/>
      <c r="G339" s="302"/>
      <c r="H339" s="302"/>
      <c r="I339" s="303"/>
      <c r="J339" s="292" t="s">
        <v>18</v>
      </c>
      <c r="K339" s="293"/>
      <c r="L339" s="331" t="s">
        <v>370</v>
      </c>
      <c r="M339" s="333"/>
      <c r="N339" s="408">
        <v>1</v>
      </c>
      <c r="O339" s="421" t="s">
        <v>222</v>
      </c>
      <c r="P339" s="423" t="s">
        <v>222</v>
      </c>
    </row>
    <row r="340" spans="1:16" ht="9" customHeight="1" x14ac:dyDescent="0.25">
      <c r="A340" s="373"/>
      <c r="B340" s="349"/>
      <c r="C340" s="344"/>
      <c r="D340" s="301"/>
      <c r="E340" s="302"/>
      <c r="F340" s="302"/>
      <c r="G340" s="302"/>
      <c r="H340" s="302"/>
      <c r="I340" s="303"/>
      <c r="J340" s="294"/>
      <c r="K340" s="295"/>
      <c r="L340" s="334" t="s">
        <v>393</v>
      </c>
      <c r="M340" s="336"/>
      <c r="N340" s="409"/>
      <c r="O340" s="422"/>
      <c r="P340" s="424"/>
    </row>
    <row r="341" spans="1:16" ht="9" customHeight="1" x14ac:dyDescent="0.25">
      <c r="A341" s="373"/>
      <c r="B341" s="349"/>
      <c r="C341" s="344"/>
      <c r="D341" s="301"/>
      <c r="E341" s="302"/>
      <c r="F341" s="302"/>
      <c r="G341" s="302"/>
      <c r="H341" s="302"/>
      <c r="I341" s="303"/>
      <c r="J341" s="294"/>
      <c r="K341" s="295"/>
      <c r="L341" s="334" t="s">
        <v>394</v>
      </c>
      <c r="M341" s="336"/>
      <c r="N341" s="409"/>
      <c r="O341" s="422"/>
      <c r="P341" s="424"/>
    </row>
    <row r="342" spans="1:16" ht="9" customHeight="1" x14ac:dyDescent="0.25">
      <c r="A342" s="373"/>
      <c r="B342" s="349"/>
      <c r="C342" s="344"/>
      <c r="D342" s="301"/>
      <c r="E342" s="302"/>
      <c r="F342" s="302"/>
      <c r="G342" s="302"/>
      <c r="H342" s="302"/>
      <c r="I342" s="303"/>
      <c r="J342" s="294"/>
      <c r="K342" s="295"/>
      <c r="L342" s="334" t="s">
        <v>398</v>
      </c>
      <c r="M342" s="336"/>
      <c r="N342" s="409"/>
      <c r="O342" s="422"/>
      <c r="P342" s="424"/>
    </row>
    <row r="343" spans="1:16" ht="9" customHeight="1" x14ac:dyDescent="0.25">
      <c r="A343" s="373"/>
      <c r="B343" s="349"/>
      <c r="C343" s="344"/>
      <c r="D343" s="301"/>
      <c r="E343" s="302"/>
      <c r="F343" s="302"/>
      <c r="G343" s="302"/>
      <c r="H343" s="302"/>
      <c r="I343" s="303"/>
      <c r="J343" s="294"/>
      <c r="K343" s="295"/>
      <c r="L343" s="334" t="s">
        <v>399</v>
      </c>
      <c r="M343" s="336"/>
      <c r="N343" s="409"/>
      <c r="O343" s="422"/>
      <c r="P343" s="424"/>
    </row>
    <row r="344" spans="1:16" ht="9" customHeight="1" x14ac:dyDescent="0.25">
      <c r="A344" s="373"/>
      <c r="B344" s="349"/>
      <c r="C344" s="344"/>
      <c r="D344" s="301"/>
      <c r="E344" s="302"/>
      <c r="F344" s="302"/>
      <c r="G344" s="302"/>
      <c r="H344" s="302"/>
      <c r="I344" s="303"/>
      <c r="J344" s="294"/>
      <c r="K344" s="295"/>
      <c r="L344" s="334"/>
      <c r="M344" s="336"/>
      <c r="N344" s="409"/>
      <c r="O344" s="422"/>
      <c r="P344" s="424"/>
    </row>
    <row r="345" spans="1:16" ht="9" customHeight="1" x14ac:dyDescent="0.25">
      <c r="A345" s="373"/>
      <c r="B345" s="349"/>
      <c r="C345" s="344"/>
      <c r="D345" s="301"/>
      <c r="E345" s="302"/>
      <c r="F345" s="302"/>
      <c r="G345" s="302"/>
      <c r="H345" s="302"/>
      <c r="I345" s="303"/>
      <c r="J345" s="296"/>
      <c r="K345" s="297"/>
      <c r="L345" s="337"/>
      <c r="M345" s="339"/>
      <c r="N345" s="414"/>
      <c r="O345" s="145">
        <v>2369000</v>
      </c>
      <c r="P345" s="216">
        <v>25111400</v>
      </c>
    </row>
    <row r="346" spans="1:16" ht="9" customHeight="1" x14ac:dyDescent="0.25">
      <c r="A346" s="373"/>
      <c r="B346" s="349"/>
      <c r="C346" s="344"/>
      <c r="D346" s="301"/>
      <c r="E346" s="302"/>
      <c r="F346" s="302"/>
      <c r="G346" s="302"/>
      <c r="H346" s="302"/>
      <c r="I346" s="303"/>
      <c r="J346" s="292" t="s">
        <v>18</v>
      </c>
      <c r="K346" s="293"/>
      <c r="L346" s="331" t="s">
        <v>370</v>
      </c>
      <c r="M346" s="333"/>
      <c r="N346" s="408">
        <v>1</v>
      </c>
      <c r="O346" s="421" t="s">
        <v>222</v>
      </c>
      <c r="P346" s="423" t="s">
        <v>222</v>
      </c>
    </row>
    <row r="347" spans="1:16" ht="9" customHeight="1" x14ac:dyDescent="0.25">
      <c r="A347" s="373"/>
      <c r="B347" s="349"/>
      <c r="C347" s="344"/>
      <c r="D347" s="301"/>
      <c r="E347" s="302"/>
      <c r="F347" s="302"/>
      <c r="G347" s="302"/>
      <c r="H347" s="302"/>
      <c r="I347" s="303"/>
      <c r="J347" s="294"/>
      <c r="K347" s="295"/>
      <c r="L347" s="334" t="s">
        <v>393</v>
      </c>
      <c r="M347" s="336"/>
      <c r="N347" s="409"/>
      <c r="O347" s="422"/>
      <c r="P347" s="424"/>
    </row>
    <row r="348" spans="1:16" ht="9" customHeight="1" x14ac:dyDescent="0.25">
      <c r="A348" s="373"/>
      <c r="B348" s="349"/>
      <c r="C348" s="344"/>
      <c r="D348" s="301"/>
      <c r="E348" s="302"/>
      <c r="F348" s="302"/>
      <c r="G348" s="302"/>
      <c r="H348" s="302"/>
      <c r="I348" s="303"/>
      <c r="J348" s="294"/>
      <c r="K348" s="295"/>
      <c r="L348" s="334" t="s">
        <v>394</v>
      </c>
      <c r="M348" s="336"/>
      <c r="N348" s="409"/>
      <c r="O348" s="422"/>
      <c r="P348" s="424"/>
    </row>
    <row r="349" spans="1:16" ht="9" customHeight="1" x14ac:dyDescent="0.25">
      <c r="A349" s="373"/>
      <c r="B349" s="349"/>
      <c r="C349" s="344"/>
      <c r="D349" s="301"/>
      <c r="E349" s="302"/>
      <c r="F349" s="302"/>
      <c r="G349" s="302"/>
      <c r="H349" s="302"/>
      <c r="I349" s="303"/>
      <c r="J349" s="294"/>
      <c r="K349" s="295"/>
      <c r="L349" s="334" t="s">
        <v>400</v>
      </c>
      <c r="M349" s="336"/>
      <c r="N349" s="409"/>
      <c r="O349" s="422"/>
      <c r="P349" s="424"/>
    </row>
    <row r="350" spans="1:16" ht="9" customHeight="1" x14ac:dyDescent="0.25">
      <c r="A350" s="373"/>
      <c r="B350" s="349"/>
      <c r="C350" s="344"/>
      <c r="D350" s="301"/>
      <c r="E350" s="302"/>
      <c r="F350" s="302"/>
      <c r="G350" s="302"/>
      <c r="H350" s="302"/>
      <c r="I350" s="303"/>
      <c r="J350" s="294"/>
      <c r="K350" s="295"/>
      <c r="L350" s="334" t="s">
        <v>396</v>
      </c>
      <c r="M350" s="336"/>
      <c r="N350" s="409"/>
      <c r="O350" s="422"/>
      <c r="P350" s="424"/>
    </row>
    <row r="351" spans="1:16" ht="9" customHeight="1" x14ac:dyDescent="0.25">
      <c r="A351" s="373"/>
      <c r="B351" s="349"/>
      <c r="C351" s="344"/>
      <c r="D351" s="301"/>
      <c r="E351" s="302"/>
      <c r="F351" s="302"/>
      <c r="G351" s="302"/>
      <c r="H351" s="302"/>
      <c r="I351" s="303"/>
      <c r="J351" s="294"/>
      <c r="K351" s="295"/>
      <c r="L351" s="334"/>
      <c r="M351" s="336"/>
      <c r="N351" s="409"/>
      <c r="O351" s="422"/>
      <c r="P351" s="424"/>
    </row>
    <row r="352" spans="1:16" ht="9" customHeight="1" x14ac:dyDescent="0.25">
      <c r="A352" s="373"/>
      <c r="B352" s="349"/>
      <c r="C352" s="345"/>
      <c r="D352" s="304"/>
      <c r="E352" s="305"/>
      <c r="F352" s="305"/>
      <c r="G352" s="305"/>
      <c r="H352" s="305"/>
      <c r="I352" s="306"/>
      <c r="J352" s="296"/>
      <c r="K352" s="297"/>
      <c r="L352" s="337"/>
      <c r="M352" s="339"/>
      <c r="N352" s="414"/>
      <c r="O352" s="145">
        <v>2369000</v>
      </c>
      <c r="P352" s="216">
        <v>23690000</v>
      </c>
    </row>
    <row r="353" spans="1:16" ht="45.95" customHeight="1" x14ac:dyDescent="0.25">
      <c r="A353" s="373"/>
      <c r="B353" s="349"/>
      <c r="C353" s="343" t="s">
        <v>16</v>
      </c>
      <c r="D353" s="307" t="s">
        <v>567</v>
      </c>
      <c r="E353" s="308"/>
      <c r="F353" s="308"/>
      <c r="G353" s="308"/>
      <c r="H353" s="308"/>
      <c r="I353" s="309"/>
      <c r="J353" s="346" t="s">
        <v>18</v>
      </c>
      <c r="K353" s="347"/>
      <c r="L353" s="359" t="s">
        <v>568</v>
      </c>
      <c r="M353" s="361"/>
      <c r="N353" s="135">
        <v>1</v>
      </c>
      <c r="O353" s="130" t="s">
        <v>569</v>
      </c>
      <c r="P353" s="207">
        <v>17850000</v>
      </c>
    </row>
    <row r="354" spans="1:16" ht="45.95" customHeight="1" x14ac:dyDescent="0.25">
      <c r="A354" s="373"/>
      <c r="B354" s="349"/>
      <c r="C354" s="345"/>
      <c r="D354" s="310"/>
      <c r="E354" s="311"/>
      <c r="F354" s="311"/>
      <c r="G354" s="311"/>
      <c r="H354" s="311"/>
      <c r="I354" s="312"/>
      <c r="J354" s="346" t="s">
        <v>18</v>
      </c>
      <c r="K354" s="347"/>
      <c r="L354" s="359" t="s">
        <v>570</v>
      </c>
      <c r="M354" s="361"/>
      <c r="N354" s="135">
        <v>1</v>
      </c>
      <c r="O354" s="130" t="s">
        <v>532</v>
      </c>
      <c r="P354" s="207">
        <v>20000000</v>
      </c>
    </row>
    <row r="355" spans="1:16" ht="63.95" customHeight="1" x14ac:dyDescent="0.25">
      <c r="A355" s="373"/>
      <c r="B355" s="349"/>
      <c r="C355" s="343" t="s">
        <v>77</v>
      </c>
      <c r="D355" s="298" t="s">
        <v>572</v>
      </c>
      <c r="E355" s="308"/>
      <c r="F355" s="308"/>
      <c r="G355" s="308"/>
      <c r="H355" s="308"/>
      <c r="I355" s="309"/>
      <c r="J355" s="346" t="s">
        <v>18</v>
      </c>
      <c r="K355" s="347"/>
      <c r="L355" s="359" t="s">
        <v>573</v>
      </c>
      <c r="M355" s="361"/>
      <c r="N355" s="135">
        <v>2</v>
      </c>
      <c r="O355" s="130" t="s">
        <v>574</v>
      </c>
      <c r="P355" s="207">
        <v>56650000</v>
      </c>
    </row>
    <row r="356" spans="1:16" ht="63.95" customHeight="1" x14ac:dyDescent="0.25">
      <c r="A356" s="373"/>
      <c r="B356" s="349"/>
      <c r="C356" s="345"/>
      <c r="D356" s="310"/>
      <c r="E356" s="311"/>
      <c r="F356" s="311"/>
      <c r="G356" s="311"/>
      <c r="H356" s="311"/>
      <c r="I356" s="312"/>
      <c r="J356" s="346" t="s">
        <v>18</v>
      </c>
      <c r="K356" s="347"/>
      <c r="L356" s="359" t="s">
        <v>575</v>
      </c>
      <c r="M356" s="361"/>
      <c r="N356" s="135">
        <v>1</v>
      </c>
      <c r="O356" s="130" t="s">
        <v>565</v>
      </c>
      <c r="P356" s="207">
        <v>18000000</v>
      </c>
    </row>
    <row r="357" spans="1:16" ht="9" customHeight="1" x14ac:dyDescent="0.25">
      <c r="A357" s="373"/>
      <c r="B357" s="349"/>
      <c r="C357" s="343" t="s">
        <v>20</v>
      </c>
      <c r="D357" s="313" t="s">
        <v>673</v>
      </c>
      <c r="E357" s="314"/>
      <c r="F357" s="314"/>
      <c r="G357" s="314"/>
      <c r="H357" s="314"/>
      <c r="I357" s="315"/>
      <c r="J357" s="292" t="s">
        <v>191</v>
      </c>
      <c r="K357" s="293"/>
      <c r="L357" s="331" t="s">
        <v>401</v>
      </c>
      <c r="M357" s="333"/>
      <c r="N357" s="408">
        <v>1</v>
      </c>
      <c r="O357" s="144" t="s">
        <v>222</v>
      </c>
      <c r="P357" s="213" t="s">
        <v>222</v>
      </c>
    </row>
    <row r="358" spans="1:16" ht="9" customHeight="1" x14ac:dyDescent="0.25">
      <c r="A358" s="373"/>
      <c r="B358" s="349"/>
      <c r="C358" s="344"/>
      <c r="D358" s="316"/>
      <c r="E358" s="317"/>
      <c r="F358" s="317"/>
      <c r="G358" s="317"/>
      <c r="H358" s="317"/>
      <c r="I358" s="318"/>
      <c r="J358" s="294"/>
      <c r="K358" s="295"/>
      <c r="L358" s="334" t="s">
        <v>402</v>
      </c>
      <c r="M358" s="336"/>
      <c r="N358" s="409"/>
      <c r="O358" s="410">
        <v>7000000</v>
      </c>
      <c r="P358" s="412">
        <v>7000000</v>
      </c>
    </row>
    <row r="359" spans="1:16" ht="9" customHeight="1" x14ac:dyDescent="0.25">
      <c r="A359" s="373"/>
      <c r="B359" s="349"/>
      <c r="C359" s="344"/>
      <c r="D359" s="316"/>
      <c r="E359" s="317"/>
      <c r="F359" s="317"/>
      <c r="G359" s="317"/>
      <c r="H359" s="317"/>
      <c r="I359" s="318"/>
      <c r="J359" s="294"/>
      <c r="K359" s="295"/>
      <c r="L359" s="334" t="s">
        <v>403</v>
      </c>
      <c r="M359" s="336"/>
      <c r="N359" s="409"/>
      <c r="O359" s="410"/>
      <c r="P359" s="412"/>
    </row>
    <row r="360" spans="1:16" ht="9" customHeight="1" x14ac:dyDescent="0.25">
      <c r="A360" s="373"/>
      <c r="B360" s="349"/>
      <c r="C360" s="344"/>
      <c r="D360" s="316"/>
      <c r="E360" s="317"/>
      <c r="F360" s="317"/>
      <c r="G360" s="317"/>
      <c r="H360" s="317"/>
      <c r="I360" s="318"/>
      <c r="J360" s="294"/>
      <c r="K360" s="295"/>
      <c r="L360" s="334" t="s">
        <v>404</v>
      </c>
      <c r="M360" s="336"/>
      <c r="N360" s="409"/>
      <c r="O360" s="410"/>
      <c r="P360" s="412"/>
    </row>
    <row r="361" spans="1:16" ht="9" customHeight="1" x14ac:dyDescent="0.25">
      <c r="A361" s="373"/>
      <c r="B361" s="349"/>
      <c r="C361" s="344"/>
      <c r="D361" s="316"/>
      <c r="E361" s="317"/>
      <c r="F361" s="317"/>
      <c r="G361" s="317"/>
      <c r="H361" s="317"/>
      <c r="I361" s="318"/>
      <c r="J361" s="294"/>
      <c r="K361" s="295"/>
      <c r="L361" s="334"/>
      <c r="M361" s="336"/>
      <c r="N361" s="409"/>
      <c r="O361" s="410"/>
      <c r="P361" s="412"/>
    </row>
    <row r="362" spans="1:16" ht="18" customHeight="1" x14ac:dyDescent="0.25">
      <c r="A362" s="373"/>
      <c r="B362" s="349"/>
      <c r="C362" s="344"/>
      <c r="D362" s="316"/>
      <c r="E362" s="317"/>
      <c r="F362" s="317"/>
      <c r="G362" s="317"/>
      <c r="H362" s="317"/>
      <c r="I362" s="318"/>
      <c r="J362" s="294"/>
      <c r="K362" s="295"/>
      <c r="L362" s="334"/>
      <c r="M362" s="336"/>
      <c r="N362" s="409"/>
      <c r="O362" s="410"/>
      <c r="P362" s="412"/>
    </row>
    <row r="363" spans="1:16" ht="9" customHeight="1" x14ac:dyDescent="0.25">
      <c r="A363" s="373"/>
      <c r="B363" s="349"/>
      <c r="C363" s="344"/>
      <c r="D363" s="316"/>
      <c r="E363" s="317"/>
      <c r="F363" s="317"/>
      <c r="G363" s="317"/>
      <c r="H363" s="317"/>
      <c r="I363" s="318"/>
      <c r="J363" s="294"/>
      <c r="K363" s="295"/>
      <c r="L363" s="334"/>
      <c r="M363" s="336"/>
      <c r="N363" s="409"/>
      <c r="O363" s="410"/>
      <c r="P363" s="412"/>
    </row>
    <row r="364" spans="1:16" ht="9" customHeight="1" x14ac:dyDescent="0.25">
      <c r="A364" s="373"/>
      <c r="B364" s="349"/>
      <c r="C364" s="344"/>
      <c r="D364" s="316"/>
      <c r="E364" s="317"/>
      <c r="F364" s="317"/>
      <c r="G364" s="317"/>
      <c r="H364" s="317"/>
      <c r="I364" s="318"/>
      <c r="J364" s="294"/>
      <c r="K364" s="295"/>
      <c r="L364" s="334"/>
      <c r="M364" s="336"/>
      <c r="N364" s="409"/>
      <c r="O364" s="410"/>
      <c r="P364" s="412"/>
    </row>
    <row r="365" spans="1:16" ht="9" customHeight="1" x14ac:dyDescent="0.25">
      <c r="A365" s="373"/>
      <c r="B365" s="349"/>
      <c r="C365" s="344"/>
      <c r="D365" s="316"/>
      <c r="E365" s="317"/>
      <c r="F365" s="317"/>
      <c r="G365" s="317"/>
      <c r="H365" s="317"/>
      <c r="I365" s="318"/>
      <c r="J365" s="294"/>
      <c r="K365" s="295"/>
      <c r="L365" s="334"/>
      <c r="M365" s="336"/>
      <c r="N365" s="409"/>
      <c r="O365" s="410"/>
      <c r="P365" s="412"/>
    </row>
    <row r="366" spans="1:16" ht="9" customHeight="1" x14ac:dyDescent="0.25">
      <c r="A366" s="373"/>
      <c r="B366" s="349"/>
      <c r="C366" s="344"/>
      <c r="D366" s="316"/>
      <c r="E366" s="317"/>
      <c r="F366" s="317"/>
      <c r="G366" s="317"/>
      <c r="H366" s="317"/>
      <c r="I366" s="318"/>
      <c r="J366" s="294"/>
      <c r="K366" s="295"/>
      <c r="L366" s="334"/>
      <c r="M366" s="336"/>
      <c r="N366" s="409"/>
      <c r="O366" s="410"/>
      <c r="P366" s="412"/>
    </row>
    <row r="367" spans="1:16" ht="9" customHeight="1" x14ac:dyDescent="0.25">
      <c r="A367" s="373"/>
      <c r="B367" s="349"/>
      <c r="C367" s="344"/>
      <c r="D367" s="316"/>
      <c r="E367" s="317"/>
      <c r="F367" s="317"/>
      <c r="G367" s="317"/>
      <c r="H367" s="317"/>
      <c r="I367" s="318"/>
      <c r="J367" s="296"/>
      <c r="K367" s="297"/>
      <c r="L367" s="337"/>
      <c r="M367" s="339"/>
      <c r="N367" s="414"/>
      <c r="O367" s="411"/>
      <c r="P367" s="413"/>
    </row>
    <row r="368" spans="1:16" ht="9" customHeight="1" x14ac:dyDescent="0.25">
      <c r="A368" s="373"/>
      <c r="B368" s="349"/>
      <c r="C368" s="344"/>
      <c r="D368" s="316"/>
      <c r="E368" s="317"/>
      <c r="F368" s="317"/>
      <c r="G368" s="317"/>
      <c r="H368" s="317"/>
      <c r="I368" s="318"/>
      <c r="J368" s="292" t="s">
        <v>191</v>
      </c>
      <c r="K368" s="293"/>
      <c r="L368" s="331" t="s">
        <v>405</v>
      </c>
      <c r="M368" s="333"/>
      <c r="N368" s="408">
        <v>3</v>
      </c>
      <c r="O368" s="144" t="s">
        <v>222</v>
      </c>
      <c r="P368" s="213" t="s">
        <v>222</v>
      </c>
    </row>
    <row r="369" spans="1:16" ht="9" customHeight="1" x14ac:dyDescent="0.25">
      <c r="A369" s="373"/>
      <c r="B369" s="349"/>
      <c r="C369" s="344"/>
      <c r="D369" s="316"/>
      <c r="E369" s="317"/>
      <c r="F369" s="317"/>
      <c r="G369" s="317"/>
      <c r="H369" s="317"/>
      <c r="I369" s="318"/>
      <c r="J369" s="294"/>
      <c r="K369" s="295"/>
      <c r="L369" s="334" t="s">
        <v>406</v>
      </c>
      <c r="M369" s="336"/>
      <c r="N369" s="409"/>
      <c r="O369" s="410">
        <v>3000000</v>
      </c>
      <c r="P369" s="412">
        <v>9000000</v>
      </c>
    </row>
    <row r="370" spans="1:16" ht="9" customHeight="1" x14ac:dyDescent="0.25">
      <c r="A370" s="373"/>
      <c r="B370" s="349"/>
      <c r="C370" s="344"/>
      <c r="D370" s="316"/>
      <c r="E370" s="317"/>
      <c r="F370" s="317"/>
      <c r="G370" s="317"/>
      <c r="H370" s="317"/>
      <c r="I370" s="318"/>
      <c r="J370" s="294"/>
      <c r="K370" s="295"/>
      <c r="L370" s="334" t="s">
        <v>407</v>
      </c>
      <c r="M370" s="336"/>
      <c r="N370" s="409"/>
      <c r="O370" s="410"/>
      <c r="P370" s="412"/>
    </row>
    <row r="371" spans="1:16" ht="9" customHeight="1" x14ac:dyDescent="0.25">
      <c r="A371" s="373"/>
      <c r="B371" s="349"/>
      <c r="C371" s="344"/>
      <c r="D371" s="316"/>
      <c r="E371" s="317"/>
      <c r="F371" s="317"/>
      <c r="G371" s="317"/>
      <c r="H371" s="317"/>
      <c r="I371" s="318"/>
      <c r="J371" s="294"/>
      <c r="K371" s="295"/>
      <c r="L371" s="334" t="s">
        <v>408</v>
      </c>
      <c r="M371" s="336"/>
      <c r="N371" s="409"/>
      <c r="O371" s="410"/>
      <c r="P371" s="412"/>
    </row>
    <row r="372" spans="1:16" ht="9" customHeight="1" x14ac:dyDescent="0.25">
      <c r="A372" s="373"/>
      <c r="B372" s="349"/>
      <c r="C372" s="344"/>
      <c r="D372" s="316"/>
      <c r="E372" s="317"/>
      <c r="F372" s="317"/>
      <c r="G372" s="317"/>
      <c r="H372" s="317"/>
      <c r="I372" s="318"/>
      <c r="J372" s="294"/>
      <c r="K372" s="295"/>
      <c r="L372" s="334"/>
      <c r="M372" s="336"/>
      <c r="N372" s="409"/>
      <c r="O372" s="410"/>
      <c r="P372" s="412"/>
    </row>
    <row r="373" spans="1:16" ht="9" customHeight="1" x14ac:dyDescent="0.25">
      <c r="A373" s="373"/>
      <c r="B373" s="349"/>
      <c r="C373" s="344"/>
      <c r="D373" s="316"/>
      <c r="E373" s="317"/>
      <c r="F373" s="317"/>
      <c r="G373" s="317"/>
      <c r="H373" s="317"/>
      <c r="I373" s="318"/>
      <c r="J373" s="294"/>
      <c r="K373" s="295"/>
      <c r="L373" s="334"/>
      <c r="M373" s="336"/>
      <c r="N373" s="409"/>
      <c r="O373" s="410"/>
      <c r="P373" s="412"/>
    </row>
    <row r="374" spans="1:16" ht="9" customHeight="1" x14ac:dyDescent="0.25">
      <c r="A374" s="373"/>
      <c r="B374" s="349"/>
      <c r="C374" s="344"/>
      <c r="D374" s="316"/>
      <c r="E374" s="317"/>
      <c r="F374" s="317"/>
      <c r="G374" s="317"/>
      <c r="H374" s="317"/>
      <c r="I374" s="318"/>
      <c r="J374" s="294"/>
      <c r="K374" s="295"/>
      <c r="L374" s="334"/>
      <c r="M374" s="336"/>
      <c r="N374" s="409"/>
      <c r="O374" s="410"/>
      <c r="P374" s="412"/>
    </row>
    <row r="375" spans="1:16" ht="9" customHeight="1" x14ac:dyDescent="0.25">
      <c r="A375" s="373"/>
      <c r="B375" s="349"/>
      <c r="C375" s="344"/>
      <c r="D375" s="316"/>
      <c r="E375" s="317"/>
      <c r="F375" s="317"/>
      <c r="G375" s="317"/>
      <c r="H375" s="317"/>
      <c r="I375" s="318"/>
      <c r="J375" s="294"/>
      <c r="K375" s="295"/>
      <c r="L375" s="334"/>
      <c r="M375" s="336"/>
      <c r="N375" s="409"/>
      <c r="O375" s="410"/>
      <c r="P375" s="412"/>
    </row>
    <row r="376" spans="1:16" ht="9" customHeight="1" x14ac:dyDescent="0.25">
      <c r="A376" s="373"/>
      <c r="B376" s="349"/>
      <c r="C376" s="344"/>
      <c r="D376" s="316"/>
      <c r="E376" s="317"/>
      <c r="F376" s="317"/>
      <c r="G376" s="317"/>
      <c r="H376" s="317"/>
      <c r="I376" s="318"/>
      <c r="J376" s="294"/>
      <c r="K376" s="295"/>
      <c r="L376" s="334"/>
      <c r="M376" s="336"/>
      <c r="N376" s="409"/>
      <c r="O376" s="410"/>
      <c r="P376" s="412"/>
    </row>
    <row r="377" spans="1:16" ht="9" customHeight="1" x14ac:dyDescent="0.25">
      <c r="A377" s="373"/>
      <c r="B377" s="349"/>
      <c r="C377" s="344"/>
      <c r="D377" s="316"/>
      <c r="E377" s="317"/>
      <c r="F377" s="317"/>
      <c r="G377" s="317"/>
      <c r="H377" s="317"/>
      <c r="I377" s="318"/>
      <c r="J377" s="294"/>
      <c r="K377" s="295"/>
      <c r="L377" s="334"/>
      <c r="M377" s="336"/>
      <c r="N377" s="409"/>
      <c r="O377" s="410"/>
      <c r="P377" s="412"/>
    </row>
    <row r="378" spans="1:16" ht="9" customHeight="1" x14ac:dyDescent="0.25">
      <c r="A378" s="373"/>
      <c r="B378" s="349"/>
      <c r="C378" s="344"/>
      <c r="D378" s="319"/>
      <c r="E378" s="320"/>
      <c r="F378" s="320"/>
      <c r="G378" s="320"/>
      <c r="H378" s="320"/>
      <c r="I378" s="321"/>
      <c r="J378" s="296"/>
      <c r="K378" s="297"/>
      <c r="L378" s="337"/>
      <c r="M378" s="339"/>
      <c r="N378" s="414"/>
      <c r="O378" s="411"/>
      <c r="P378" s="413"/>
    </row>
    <row r="379" spans="1:16" ht="63.95" customHeight="1" x14ac:dyDescent="0.25">
      <c r="A379" s="373"/>
      <c r="B379" s="349"/>
      <c r="C379" s="343" t="s">
        <v>77</v>
      </c>
      <c r="D379" s="307" t="s">
        <v>572</v>
      </c>
      <c r="E379" s="308"/>
      <c r="F379" s="308"/>
      <c r="G379" s="308"/>
      <c r="H379" s="308"/>
      <c r="I379" s="309"/>
      <c r="J379" s="346" t="s">
        <v>191</v>
      </c>
      <c r="K379" s="354"/>
      <c r="L379" s="359" t="s">
        <v>576</v>
      </c>
      <c r="M379" s="361"/>
      <c r="N379" s="135">
        <v>200</v>
      </c>
      <c r="O379" s="130" t="s">
        <v>577</v>
      </c>
      <c r="P379" s="207">
        <v>25000000</v>
      </c>
    </row>
    <row r="380" spans="1:16" ht="63.95" customHeight="1" x14ac:dyDescent="0.25">
      <c r="A380" s="373"/>
      <c r="B380" s="349"/>
      <c r="C380" s="345"/>
      <c r="D380" s="310"/>
      <c r="E380" s="311"/>
      <c r="F380" s="311"/>
      <c r="G380" s="311"/>
      <c r="H380" s="311"/>
      <c r="I380" s="312"/>
      <c r="J380" s="346" t="s">
        <v>191</v>
      </c>
      <c r="K380" s="354"/>
      <c r="L380" s="359" t="s">
        <v>578</v>
      </c>
      <c r="M380" s="361"/>
      <c r="N380" s="135">
        <v>100</v>
      </c>
      <c r="O380" s="130" t="s">
        <v>579</v>
      </c>
      <c r="P380" s="207">
        <v>1300000</v>
      </c>
    </row>
    <row r="381" spans="1:16" ht="111" customHeight="1" x14ac:dyDescent="0.25">
      <c r="A381" s="373"/>
      <c r="B381" s="349"/>
      <c r="C381" s="343" t="s">
        <v>20</v>
      </c>
      <c r="D381" s="307" t="s">
        <v>563</v>
      </c>
      <c r="E381" s="308"/>
      <c r="F381" s="308"/>
      <c r="G381" s="308"/>
      <c r="H381" s="308"/>
      <c r="I381" s="309"/>
      <c r="J381" s="346" t="s">
        <v>191</v>
      </c>
      <c r="K381" s="354"/>
      <c r="L381" s="359" t="s">
        <v>580</v>
      </c>
      <c r="M381" s="361"/>
      <c r="N381" s="135">
        <v>20</v>
      </c>
      <c r="O381" s="130" t="s">
        <v>581</v>
      </c>
      <c r="P381" s="207">
        <v>1000000</v>
      </c>
    </row>
    <row r="382" spans="1:16" ht="9" customHeight="1" x14ac:dyDescent="0.25">
      <c r="A382" s="373"/>
      <c r="B382" s="349"/>
      <c r="C382" s="344"/>
      <c r="D382" s="322"/>
      <c r="E382" s="323"/>
      <c r="F382" s="323"/>
      <c r="G382" s="323"/>
      <c r="H382" s="323"/>
      <c r="I382" s="324"/>
      <c r="J382" s="292" t="s">
        <v>191</v>
      </c>
      <c r="K382" s="293"/>
      <c r="L382" s="331" t="s">
        <v>409</v>
      </c>
      <c r="M382" s="333"/>
      <c r="N382" s="408">
        <v>20</v>
      </c>
      <c r="O382" s="144" t="s">
        <v>222</v>
      </c>
      <c r="P382" s="213" t="s">
        <v>222</v>
      </c>
    </row>
    <row r="383" spans="1:16" ht="9" customHeight="1" x14ac:dyDescent="0.25">
      <c r="A383" s="373"/>
      <c r="B383" s="349"/>
      <c r="C383" s="344"/>
      <c r="D383" s="322"/>
      <c r="E383" s="323"/>
      <c r="F383" s="323"/>
      <c r="G383" s="323"/>
      <c r="H383" s="323"/>
      <c r="I383" s="324"/>
      <c r="J383" s="294"/>
      <c r="K383" s="295"/>
      <c r="L383" s="334"/>
      <c r="M383" s="336"/>
      <c r="N383" s="409"/>
      <c r="O383" s="410">
        <v>50000000</v>
      </c>
      <c r="P383" s="412">
        <v>1000000</v>
      </c>
    </row>
    <row r="384" spans="1:16" ht="9" customHeight="1" x14ac:dyDescent="0.25">
      <c r="A384" s="373"/>
      <c r="B384" s="349"/>
      <c r="C384" s="344"/>
      <c r="D384" s="322"/>
      <c r="E384" s="323"/>
      <c r="F384" s="323"/>
      <c r="G384" s="323"/>
      <c r="H384" s="323"/>
      <c r="I384" s="324"/>
      <c r="J384" s="294"/>
      <c r="K384" s="295"/>
      <c r="L384" s="334"/>
      <c r="M384" s="336"/>
      <c r="N384" s="409"/>
      <c r="O384" s="410"/>
      <c r="P384" s="412"/>
    </row>
    <row r="385" spans="1:16" ht="9" customHeight="1" x14ac:dyDescent="0.25">
      <c r="A385" s="373"/>
      <c r="B385" s="349"/>
      <c r="C385" s="344"/>
      <c r="D385" s="322"/>
      <c r="E385" s="323"/>
      <c r="F385" s="323"/>
      <c r="G385" s="323"/>
      <c r="H385" s="323"/>
      <c r="I385" s="324"/>
      <c r="J385" s="294"/>
      <c r="K385" s="295"/>
      <c r="L385" s="334"/>
      <c r="M385" s="336"/>
      <c r="N385" s="409"/>
      <c r="O385" s="410"/>
      <c r="P385" s="412"/>
    </row>
    <row r="386" spans="1:16" ht="9" customHeight="1" x14ac:dyDescent="0.25">
      <c r="A386" s="373"/>
      <c r="B386" s="349"/>
      <c r="C386" s="344"/>
      <c r="D386" s="322"/>
      <c r="E386" s="323"/>
      <c r="F386" s="323"/>
      <c r="G386" s="323"/>
      <c r="H386" s="323"/>
      <c r="I386" s="324"/>
      <c r="J386" s="294"/>
      <c r="K386" s="295"/>
      <c r="L386" s="334"/>
      <c r="M386" s="336"/>
      <c r="N386" s="409"/>
      <c r="O386" s="410"/>
      <c r="P386" s="412"/>
    </row>
    <row r="387" spans="1:16" ht="9" customHeight="1" x14ac:dyDescent="0.25">
      <c r="A387" s="373"/>
      <c r="B387" s="349"/>
      <c r="C387" s="344"/>
      <c r="D387" s="322"/>
      <c r="E387" s="323"/>
      <c r="F387" s="323"/>
      <c r="G387" s="323"/>
      <c r="H387" s="323"/>
      <c r="I387" s="324"/>
      <c r="J387" s="294"/>
      <c r="K387" s="295"/>
      <c r="L387" s="334"/>
      <c r="M387" s="336"/>
      <c r="N387" s="409"/>
      <c r="O387" s="410"/>
      <c r="P387" s="412"/>
    </row>
    <row r="388" spans="1:16" ht="9" customHeight="1" x14ac:dyDescent="0.25">
      <c r="A388" s="373"/>
      <c r="B388" s="349"/>
      <c r="C388" s="344"/>
      <c r="D388" s="322"/>
      <c r="E388" s="323"/>
      <c r="F388" s="323"/>
      <c r="G388" s="323"/>
      <c r="H388" s="323"/>
      <c r="I388" s="324"/>
      <c r="J388" s="294"/>
      <c r="K388" s="295"/>
      <c r="L388" s="334"/>
      <c r="M388" s="336"/>
      <c r="N388" s="409"/>
      <c r="O388" s="410"/>
      <c r="P388" s="412"/>
    </row>
    <row r="389" spans="1:16" ht="9" customHeight="1" x14ac:dyDescent="0.25">
      <c r="A389" s="373"/>
      <c r="B389" s="349"/>
      <c r="C389" s="344"/>
      <c r="D389" s="322"/>
      <c r="E389" s="323"/>
      <c r="F389" s="323"/>
      <c r="G389" s="323"/>
      <c r="H389" s="323"/>
      <c r="I389" s="324"/>
      <c r="J389" s="294"/>
      <c r="K389" s="295"/>
      <c r="L389" s="334"/>
      <c r="M389" s="336"/>
      <c r="N389" s="409"/>
      <c r="O389" s="410"/>
      <c r="P389" s="412"/>
    </row>
    <row r="390" spans="1:16" ht="9" customHeight="1" x14ac:dyDescent="0.25">
      <c r="A390" s="373"/>
      <c r="B390" s="349"/>
      <c r="C390" s="344"/>
      <c r="D390" s="322"/>
      <c r="E390" s="323"/>
      <c r="F390" s="323"/>
      <c r="G390" s="323"/>
      <c r="H390" s="323"/>
      <c r="I390" s="324"/>
      <c r="J390" s="294"/>
      <c r="K390" s="295"/>
      <c r="L390" s="334"/>
      <c r="M390" s="336"/>
      <c r="N390" s="409"/>
      <c r="O390" s="410"/>
      <c r="P390" s="412"/>
    </row>
    <row r="391" spans="1:16" ht="9" customHeight="1" x14ac:dyDescent="0.25">
      <c r="A391" s="373"/>
      <c r="B391" s="349"/>
      <c r="C391" s="344"/>
      <c r="D391" s="322"/>
      <c r="E391" s="323"/>
      <c r="F391" s="323"/>
      <c r="G391" s="323"/>
      <c r="H391" s="323"/>
      <c r="I391" s="324"/>
      <c r="J391" s="294"/>
      <c r="K391" s="295"/>
      <c r="L391" s="334"/>
      <c r="M391" s="336"/>
      <c r="N391" s="409"/>
      <c r="O391" s="410"/>
      <c r="P391" s="412"/>
    </row>
    <row r="392" spans="1:16" ht="9" customHeight="1" x14ac:dyDescent="0.25">
      <c r="A392" s="373"/>
      <c r="B392" s="349"/>
      <c r="C392" s="344"/>
      <c r="D392" s="322"/>
      <c r="E392" s="323"/>
      <c r="F392" s="323"/>
      <c r="G392" s="323"/>
      <c r="H392" s="323"/>
      <c r="I392" s="324"/>
      <c r="J392" s="294"/>
      <c r="K392" s="295"/>
      <c r="L392" s="334"/>
      <c r="M392" s="336"/>
      <c r="N392" s="409"/>
      <c r="O392" s="410"/>
      <c r="P392" s="412"/>
    </row>
    <row r="393" spans="1:16" ht="9" customHeight="1" x14ac:dyDescent="0.25">
      <c r="A393" s="373"/>
      <c r="B393" s="349"/>
      <c r="C393" s="344"/>
      <c r="D393" s="322"/>
      <c r="E393" s="323"/>
      <c r="F393" s="323"/>
      <c r="G393" s="323"/>
      <c r="H393" s="323"/>
      <c r="I393" s="324"/>
      <c r="J393" s="296"/>
      <c r="K393" s="297"/>
      <c r="L393" s="337"/>
      <c r="M393" s="339"/>
      <c r="N393" s="414"/>
      <c r="O393" s="411"/>
      <c r="P393" s="413"/>
    </row>
    <row r="394" spans="1:16" ht="9" customHeight="1" x14ac:dyDescent="0.25">
      <c r="A394" s="373"/>
      <c r="B394" s="349"/>
      <c r="C394" s="344"/>
      <c r="D394" s="322"/>
      <c r="E394" s="323"/>
      <c r="F394" s="323"/>
      <c r="G394" s="323"/>
      <c r="H394" s="323"/>
      <c r="I394" s="324"/>
      <c r="J394" s="292" t="s">
        <v>191</v>
      </c>
      <c r="K394" s="293"/>
      <c r="L394" s="331" t="s">
        <v>410</v>
      </c>
      <c r="M394" s="333"/>
      <c r="N394" s="408">
        <v>1</v>
      </c>
      <c r="O394" s="144" t="s">
        <v>222</v>
      </c>
      <c r="P394" s="213" t="s">
        <v>222</v>
      </c>
    </row>
    <row r="395" spans="1:16" ht="9" customHeight="1" x14ac:dyDescent="0.25">
      <c r="A395" s="373"/>
      <c r="B395" s="349"/>
      <c r="C395" s="344"/>
      <c r="D395" s="322"/>
      <c r="E395" s="323"/>
      <c r="F395" s="323"/>
      <c r="G395" s="323"/>
      <c r="H395" s="323"/>
      <c r="I395" s="324"/>
      <c r="J395" s="294"/>
      <c r="K395" s="295"/>
      <c r="L395" s="334"/>
      <c r="M395" s="336"/>
      <c r="N395" s="409"/>
      <c r="O395" s="410">
        <v>15000000</v>
      </c>
      <c r="P395" s="412">
        <v>15000000</v>
      </c>
    </row>
    <row r="396" spans="1:16" ht="9" customHeight="1" x14ac:dyDescent="0.25">
      <c r="A396" s="373"/>
      <c r="B396" s="349"/>
      <c r="C396" s="344"/>
      <c r="D396" s="322"/>
      <c r="E396" s="323"/>
      <c r="F396" s="323"/>
      <c r="G396" s="323"/>
      <c r="H396" s="323"/>
      <c r="I396" s="324"/>
      <c r="J396" s="294"/>
      <c r="K396" s="295"/>
      <c r="L396" s="334"/>
      <c r="M396" s="336"/>
      <c r="N396" s="409"/>
      <c r="O396" s="410"/>
      <c r="P396" s="412"/>
    </row>
    <row r="397" spans="1:16" ht="9" customHeight="1" x14ac:dyDescent="0.25">
      <c r="A397" s="373"/>
      <c r="B397" s="349"/>
      <c r="C397" s="344"/>
      <c r="D397" s="322"/>
      <c r="E397" s="323"/>
      <c r="F397" s="323"/>
      <c r="G397" s="323"/>
      <c r="H397" s="323"/>
      <c r="I397" s="324"/>
      <c r="J397" s="294"/>
      <c r="K397" s="295"/>
      <c r="L397" s="334"/>
      <c r="M397" s="336"/>
      <c r="N397" s="409"/>
      <c r="O397" s="410"/>
      <c r="P397" s="412"/>
    </row>
    <row r="398" spans="1:16" ht="9" customHeight="1" x14ac:dyDescent="0.25">
      <c r="A398" s="373"/>
      <c r="B398" s="349"/>
      <c r="C398" s="344"/>
      <c r="D398" s="322"/>
      <c r="E398" s="323"/>
      <c r="F398" s="323"/>
      <c r="G398" s="323"/>
      <c r="H398" s="323"/>
      <c r="I398" s="324"/>
      <c r="J398" s="294"/>
      <c r="K398" s="295"/>
      <c r="L398" s="334"/>
      <c r="M398" s="336"/>
      <c r="N398" s="409"/>
      <c r="O398" s="410"/>
      <c r="P398" s="412"/>
    </row>
    <row r="399" spans="1:16" ht="9" customHeight="1" x14ac:dyDescent="0.25">
      <c r="A399" s="373"/>
      <c r="B399" s="349"/>
      <c r="C399" s="344"/>
      <c r="D399" s="322"/>
      <c r="E399" s="323"/>
      <c r="F399" s="323"/>
      <c r="G399" s="323"/>
      <c r="H399" s="323"/>
      <c r="I399" s="324"/>
      <c r="J399" s="296"/>
      <c r="K399" s="297"/>
      <c r="L399" s="337"/>
      <c r="M399" s="339"/>
      <c r="N399" s="414"/>
      <c r="O399" s="411"/>
      <c r="P399" s="413"/>
    </row>
    <row r="400" spans="1:16" ht="63.95" customHeight="1" x14ac:dyDescent="0.25">
      <c r="A400" s="373"/>
      <c r="B400" s="349"/>
      <c r="C400" s="343" t="s">
        <v>77</v>
      </c>
      <c r="D400" s="307" t="s">
        <v>572</v>
      </c>
      <c r="E400" s="308"/>
      <c r="F400" s="308"/>
      <c r="G400" s="308"/>
      <c r="H400" s="308"/>
      <c r="I400" s="309"/>
      <c r="J400" s="346" t="s">
        <v>191</v>
      </c>
      <c r="K400" s="354"/>
      <c r="L400" s="355" t="s">
        <v>411</v>
      </c>
      <c r="M400" s="356"/>
      <c r="N400" s="135">
        <v>2</v>
      </c>
      <c r="O400" s="130" t="s">
        <v>532</v>
      </c>
      <c r="P400" s="207">
        <v>4000000</v>
      </c>
    </row>
    <row r="401" spans="1:16" ht="63.95" customHeight="1" x14ac:dyDescent="0.25">
      <c r="A401" s="373"/>
      <c r="B401" s="349"/>
      <c r="C401" s="345"/>
      <c r="D401" s="310"/>
      <c r="E401" s="311"/>
      <c r="F401" s="311"/>
      <c r="G401" s="311"/>
      <c r="H401" s="311"/>
      <c r="I401" s="312"/>
      <c r="J401" s="346" t="s">
        <v>191</v>
      </c>
      <c r="K401" s="354"/>
      <c r="L401" s="355" t="s">
        <v>412</v>
      </c>
      <c r="M401" s="356"/>
      <c r="N401" s="135">
        <v>5</v>
      </c>
      <c r="O401" s="130" t="s">
        <v>528</v>
      </c>
      <c r="P401" s="207">
        <v>5000000</v>
      </c>
    </row>
    <row r="402" spans="1:16" ht="111" customHeight="1" x14ac:dyDescent="0.25">
      <c r="A402" s="373"/>
      <c r="B402" s="349"/>
      <c r="C402" s="343" t="s">
        <v>20</v>
      </c>
      <c r="D402" s="307" t="s">
        <v>563</v>
      </c>
      <c r="E402" s="308"/>
      <c r="F402" s="308"/>
      <c r="G402" s="308"/>
      <c r="H402" s="308"/>
      <c r="I402" s="309"/>
      <c r="J402" s="346" t="s">
        <v>35</v>
      </c>
      <c r="K402" s="354"/>
      <c r="L402" s="359" t="s">
        <v>582</v>
      </c>
      <c r="M402" s="361"/>
      <c r="N402" s="135">
        <v>1</v>
      </c>
      <c r="O402" s="130" t="s">
        <v>554</v>
      </c>
      <c r="P402" s="207">
        <v>6000000</v>
      </c>
    </row>
    <row r="403" spans="1:16" ht="9" customHeight="1" x14ac:dyDescent="0.25">
      <c r="A403" s="373"/>
      <c r="B403" s="349"/>
      <c r="C403" s="344"/>
      <c r="D403" s="322"/>
      <c r="E403" s="323"/>
      <c r="F403" s="323"/>
      <c r="G403" s="323"/>
      <c r="H403" s="323"/>
      <c r="I403" s="324"/>
      <c r="J403" s="292" t="s">
        <v>35</v>
      </c>
      <c r="K403" s="293"/>
      <c r="L403" s="331" t="s">
        <v>413</v>
      </c>
      <c r="M403" s="333"/>
      <c r="N403" s="408">
        <v>2</v>
      </c>
      <c r="O403" s="144" t="s">
        <v>222</v>
      </c>
      <c r="P403" s="213" t="s">
        <v>222</v>
      </c>
    </row>
    <row r="404" spans="1:16" ht="9" customHeight="1" x14ac:dyDescent="0.25">
      <c r="A404" s="373"/>
      <c r="B404" s="349"/>
      <c r="C404" s="344"/>
      <c r="D404" s="322"/>
      <c r="E404" s="323"/>
      <c r="F404" s="323"/>
      <c r="G404" s="323"/>
      <c r="H404" s="323"/>
      <c r="I404" s="324"/>
      <c r="J404" s="294"/>
      <c r="K404" s="295"/>
      <c r="L404" s="334"/>
      <c r="M404" s="336"/>
      <c r="N404" s="409"/>
      <c r="O404" s="410">
        <v>3000000</v>
      </c>
      <c r="P404" s="412">
        <v>6000000</v>
      </c>
    </row>
    <row r="405" spans="1:16" ht="9" customHeight="1" x14ac:dyDescent="0.25">
      <c r="A405" s="373"/>
      <c r="B405" s="349"/>
      <c r="C405" s="344"/>
      <c r="D405" s="322"/>
      <c r="E405" s="323"/>
      <c r="F405" s="323"/>
      <c r="G405" s="323"/>
      <c r="H405" s="323"/>
      <c r="I405" s="324"/>
      <c r="J405" s="294"/>
      <c r="K405" s="295"/>
      <c r="L405" s="334"/>
      <c r="M405" s="336"/>
      <c r="N405" s="409"/>
      <c r="O405" s="410"/>
      <c r="P405" s="412"/>
    </row>
    <row r="406" spans="1:16" ht="9" customHeight="1" x14ac:dyDescent="0.25">
      <c r="A406" s="373"/>
      <c r="B406" s="349"/>
      <c r="C406" s="344"/>
      <c r="D406" s="322"/>
      <c r="E406" s="323"/>
      <c r="F406" s="323"/>
      <c r="G406" s="323"/>
      <c r="H406" s="323"/>
      <c r="I406" s="324"/>
      <c r="J406" s="294"/>
      <c r="K406" s="295"/>
      <c r="L406" s="334"/>
      <c r="M406" s="336"/>
      <c r="N406" s="409"/>
      <c r="O406" s="410"/>
      <c r="P406" s="412"/>
    </row>
    <row r="407" spans="1:16" ht="9" customHeight="1" x14ac:dyDescent="0.25">
      <c r="A407" s="373"/>
      <c r="B407" s="349"/>
      <c r="C407" s="344"/>
      <c r="D407" s="322"/>
      <c r="E407" s="323"/>
      <c r="F407" s="323"/>
      <c r="G407" s="323"/>
      <c r="H407" s="323"/>
      <c r="I407" s="324"/>
      <c r="J407" s="294"/>
      <c r="K407" s="295"/>
      <c r="L407" s="334"/>
      <c r="M407" s="336"/>
      <c r="N407" s="409"/>
      <c r="O407" s="410"/>
      <c r="P407" s="412"/>
    </row>
    <row r="408" spans="1:16" ht="9" customHeight="1" x14ac:dyDescent="0.25">
      <c r="A408" s="373"/>
      <c r="B408" s="349"/>
      <c r="C408" s="344"/>
      <c r="D408" s="322"/>
      <c r="E408" s="323"/>
      <c r="F408" s="323"/>
      <c r="G408" s="323"/>
      <c r="H408" s="323"/>
      <c r="I408" s="324"/>
      <c r="J408" s="294"/>
      <c r="K408" s="295"/>
      <c r="L408" s="334"/>
      <c r="M408" s="336"/>
      <c r="N408" s="409"/>
      <c r="O408" s="410"/>
      <c r="P408" s="412"/>
    </row>
    <row r="409" spans="1:16" ht="9" customHeight="1" x14ac:dyDescent="0.25">
      <c r="A409" s="373"/>
      <c r="B409" s="349"/>
      <c r="C409" s="344"/>
      <c r="D409" s="322"/>
      <c r="E409" s="323"/>
      <c r="F409" s="323"/>
      <c r="G409" s="323"/>
      <c r="H409" s="323"/>
      <c r="I409" s="324"/>
      <c r="J409" s="294"/>
      <c r="K409" s="295"/>
      <c r="L409" s="334"/>
      <c r="M409" s="336"/>
      <c r="N409" s="409"/>
      <c r="O409" s="410"/>
      <c r="P409" s="412"/>
    </row>
    <row r="410" spans="1:16" ht="9" customHeight="1" x14ac:dyDescent="0.25">
      <c r="A410" s="373"/>
      <c r="B410" s="349"/>
      <c r="C410" s="344"/>
      <c r="D410" s="322"/>
      <c r="E410" s="323"/>
      <c r="F410" s="323"/>
      <c r="G410" s="323"/>
      <c r="H410" s="323"/>
      <c r="I410" s="324"/>
      <c r="J410" s="294"/>
      <c r="K410" s="295"/>
      <c r="L410" s="334"/>
      <c r="M410" s="336"/>
      <c r="N410" s="409"/>
      <c r="O410" s="410"/>
      <c r="P410" s="412"/>
    </row>
    <row r="411" spans="1:16" ht="9" customHeight="1" x14ac:dyDescent="0.25">
      <c r="A411" s="373"/>
      <c r="B411" s="349"/>
      <c r="C411" s="344"/>
      <c r="D411" s="322"/>
      <c r="E411" s="323"/>
      <c r="F411" s="323"/>
      <c r="G411" s="323"/>
      <c r="H411" s="323"/>
      <c r="I411" s="324"/>
      <c r="J411" s="294"/>
      <c r="K411" s="295"/>
      <c r="L411" s="334"/>
      <c r="M411" s="336"/>
      <c r="N411" s="409"/>
      <c r="O411" s="410"/>
      <c r="P411" s="412"/>
    </row>
    <row r="412" spans="1:16" ht="9" customHeight="1" x14ac:dyDescent="0.25">
      <c r="A412" s="373"/>
      <c r="B412" s="349"/>
      <c r="C412" s="344"/>
      <c r="D412" s="322"/>
      <c r="E412" s="323"/>
      <c r="F412" s="323"/>
      <c r="G412" s="323"/>
      <c r="H412" s="323"/>
      <c r="I412" s="324"/>
      <c r="J412" s="294"/>
      <c r="K412" s="295"/>
      <c r="L412" s="334"/>
      <c r="M412" s="336"/>
      <c r="N412" s="409"/>
      <c r="O412" s="410"/>
      <c r="P412" s="412"/>
    </row>
    <row r="413" spans="1:16" ht="9" customHeight="1" x14ac:dyDescent="0.25">
      <c r="A413" s="373"/>
      <c r="B413" s="349"/>
      <c r="C413" s="344"/>
      <c r="D413" s="322"/>
      <c r="E413" s="323"/>
      <c r="F413" s="323"/>
      <c r="G413" s="323"/>
      <c r="H413" s="323"/>
      <c r="I413" s="324"/>
      <c r="J413" s="294"/>
      <c r="K413" s="295"/>
      <c r="L413" s="334"/>
      <c r="M413" s="336"/>
      <c r="N413" s="409"/>
      <c r="O413" s="410"/>
      <c r="P413" s="412"/>
    </row>
    <row r="414" spans="1:16" ht="9" customHeight="1" x14ac:dyDescent="0.25">
      <c r="A414" s="373"/>
      <c r="B414" s="349"/>
      <c r="C414" s="344"/>
      <c r="D414" s="322"/>
      <c r="E414" s="323"/>
      <c r="F414" s="323"/>
      <c r="G414" s="323"/>
      <c r="H414" s="323"/>
      <c r="I414" s="324"/>
      <c r="J414" s="296"/>
      <c r="K414" s="297"/>
      <c r="L414" s="337"/>
      <c r="M414" s="339"/>
      <c r="N414" s="414"/>
      <c r="O414" s="411"/>
      <c r="P414" s="413"/>
    </row>
    <row r="415" spans="1:16" ht="9" customHeight="1" x14ac:dyDescent="0.25">
      <c r="A415" s="373"/>
      <c r="B415" s="349"/>
      <c r="C415" s="344"/>
      <c r="D415" s="322"/>
      <c r="E415" s="323"/>
      <c r="F415" s="323"/>
      <c r="G415" s="323"/>
      <c r="H415" s="323"/>
      <c r="I415" s="324"/>
      <c r="J415" s="292" t="s">
        <v>35</v>
      </c>
      <c r="K415" s="293"/>
      <c r="L415" s="331" t="s">
        <v>414</v>
      </c>
      <c r="M415" s="333"/>
      <c r="N415" s="408">
        <v>1</v>
      </c>
      <c r="O415" s="144" t="s">
        <v>222</v>
      </c>
      <c r="P415" s="213" t="s">
        <v>222</v>
      </c>
    </row>
    <row r="416" spans="1:16" ht="9" customHeight="1" x14ac:dyDescent="0.25">
      <c r="A416" s="373"/>
      <c r="B416" s="349"/>
      <c r="C416" s="344"/>
      <c r="D416" s="322"/>
      <c r="E416" s="323"/>
      <c r="F416" s="323"/>
      <c r="G416" s="323"/>
      <c r="H416" s="323"/>
      <c r="I416" s="324"/>
      <c r="J416" s="294"/>
      <c r="K416" s="295"/>
      <c r="L416" s="334" t="s">
        <v>415</v>
      </c>
      <c r="M416" s="336"/>
      <c r="N416" s="409"/>
      <c r="O416" s="410">
        <v>10000000</v>
      </c>
      <c r="P416" s="412">
        <v>10000000</v>
      </c>
    </row>
    <row r="417" spans="1:16" ht="9" customHeight="1" x14ac:dyDescent="0.25">
      <c r="A417" s="373"/>
      <c r="B417" s="349"/>
      <c r="C417" s="344"/>
      <c r="D417" s="322"/>
      <c r="E417" s="323"/>
      <c r="F417" s="323"/>
      <c r="G417" s="323"/>
      <c r="H417" s="323"/>
      <c r="I417" s="324"/>
      <c r="J417" s="296"/>
      <c r="K417" s="297"/>
      <c r="L417" s="337" t="s">
        <v>416</v>
      </c>
      <c r="M417" s="339"/>
      <c r="N417" s="414"/>
      <c r="O417" s="411"/>
      <c r="P417" s="413"/>
    </row>
    <row r="418" spans="1:16" ht="9" customHeight="1" x14ac:dyDescent="0.25">
      <c r="A418" s="373"/>
      <c r="B418" s="349"/>
      <c r="C418" s="344"/>
      <c r="D418" s="322"/>
      <c r="E418" s="323"/>
      <c r="F418" s="323"/>
      <c r="G418" s="323"/>
      <c r="H418" s="323"/>
      <c r="I418" s="324"/>
      <c r="J418" s="292" t="s">
        <v>35</v>
      </c>
      <c r="K418" s="293"/>
      <c r="L418" s="331" t="s">
        <v>417</v>
      </c>
      <c r="M418" s="333"/>
      <c r="N418" s="408">
        <v>20</v>
      </c>
      <c r="O418" s="144" t="s">
        <v>222</v>
      </c>
      <c r="P418" s="213" t="s">
        <v>222</v>
      </c>
    </row>
    <row r="419" spans="1:16" ht="9" customHeight="1" x14ac:dyDescent="0.25">
      <c r="A419" s="373"/>
      <c r="B419" s="349"/>
      <c r="C419" s="344"/>
      <c r="D419" s="322"/>
      <c r="E419" s="323"/>
      <c r="F419" s="323"/>
      <c r="G419" s="323"/>
      <c r="H419" s="323"/>
      <c r="I419" s="324"/>
      <c r="J419" s="294"/>
      <c r="K419" s="295"/>
      <c r="L419" s="334"/>
      <c r="M419" s="336"/>
      <c r="N419" s="409"/>
      <c r="O419" s="410">
        <v>100000</v>
      </c>
      <c r="P419" s="412">
        <v>2000000</v>
      </c>
    </row>
    <row r="420" spans="1:16" ht="9" customHeight="1" x14ac:dyDescent="0.25">
      <c r="A420" s="373"/>
      <c r="B420" s="349"/>
      <c r="C420" s="344"/>
      <c r="D420" s="322"/>
      <c r="E420" s="323"/>
      <c r="F420" s="323"/>
      <c r="G420" s="323"/>
      <c r="H420" s="323"/>
      <c r="I420" s="324"/>
      <c r="J420" s="294"/>
      <c r="K420" s="295"/>
      <c r="L420" s="334"/>
      <c r="M420" s="336"/>
      <c r="N420" s="409"/>
      <c r="O420" s="410"/>
      <c r="P420" s="412"/>
    </row>
    <row r="421" spans="1:16" ht="9" customHeight="1" x14ac:dyDescent="0.25">
      <c r="A421" s="373"/>
      <c r="B421" s="349"/>
      <c r="C421" s="344"/>
      <c r="D421" s="322"/>
      <c r="E421" s="323"/>
      <c r="F421" s="323"/>
      <c r="G421" s="323"/>
      <c r="H421" s="323"/>
      <c r="I421" s="324"/>
      <c r="J421" s="294"/>
      <c r="K421" s="295"/>
      <c r="L421" s="334"/>
      <c r="M421" s="336"/>
      <c r="N421" s="409"/>
      <c r="O421" s="410"/>
      <c r="P421" s="412"/>
    </row>
    <row r="422" spans="1:16" ht="9" customHeight="1" x14ac:dyDescent="0.25">
      <c r="A422" s="373"/>
      <c r="B422" s="349"/>
      <c r="C422" s="344"/>
      <c r="D422" s="322"/>
      <c r="E422" s="323"/>
      <c r="F422" s="323"/>
      <c r="G422" s="323"/>
      <c r="H422" s="323"/>
      <c r="I422" s="324"/>
      <c r="J422" s="294"/>
      <c r="K422" s="295"/>
      <c r="L422" s="334"/>
      <c r="M422" s="336"/>
      <c r="N422" s="409"/>
      <c r="O422" s="410"/>
      <c r="P422" s="412"/>
    </row>
    <row r="423" spans="1:16" ht="9" customHeight="1" x14ac:dyDescent="0.25">
      <c r="A423" s="373"/>
      <c r="B423" s="349"/>
      <c r="C423" s="344"/>
      <c r="D423" s="322"/>
      <c r="E423" s="323"/>
      <c r="F423" s="323"/>
      <c r="G423" s="323"/>
      <c r="H423" s="323"/>
      <c r="I423" s="324"/>
      <c r="J423" s="294"/>
      <c r="K423" s="295"/>
      <c r="L423" s="334"/>
      <c r="M423" s="336"/>
      <c r="N423" s="409"/>
      <c r="O423" s="410"/>
      <c r="P423" s="412"/>
    </row>
    <row r="424" spans="1:16" ht="9" customHeight="1" x14ac:dyDescent="0.25">
      <c r="A424" s="373"/>
      <c r="B424" s="349"/>
      <c r="C424" s="344"/>
      <c r="D424" s="322"/>
      <c r="E424" s="323"/>
      <c r="F424" s="323"/>
      <c r="G424" s="323"/>
      <c r="H424" s="323"/>
      <c r="I424" s="324"/>
      <c r="J424" s="294"/>
      <c r="K424" s="295"/>
      <c r="L424" s="334"/>
      <c r="M424" s="336"/>
      <c r="N424" s="409"/>
      <c r="O424" s="410"/>
      <c r="P424" s="412"/>
    </row>
    <row r="425" spans="1:16" ht="9" customHeight="1" x14ac:dyDescent="0.25">
      <c r="A425" s="373"/>
      <c r="B425" s="349"/>
      <c r="C425" s="344"/>
      <c r="D425" s="322"/>
      <c r="E425" s="323"/>
      <c r="F425" s="323"/>
      <c r="G425" s="323"/>
      <c r="H425" s="323"/>
      <c r="I425" s="324"/>
      <c r="J425" s="294"/>
      <c r="K425" s="295"/>
      <c r="L425" s="334"/>
      <c r="M425" s="336"/>
      <c r="N425" s="409"/>
      <c r="O425" s="410"/>
      <c r="P425" s="412"/>
    </row>
    <row r="426" spans="1:16" ht="9" customHeight="1" x14ac:dyDescent="0.25">
      <c r="A426" s="373"/>
      <c r="B426" s="349"/>
      <c r="C426" s="344"/>
      <c r="D426" s="322"/>
      <c r="E426" s="323"/>
      <c r="F426" s="323"/>
      <c r="G426" s="323"/>
      <c r="H426" s="323"/>
      <c r="I426" s="324"/>
      <c r="J426" s="294"/>
      <c r="K426" s="295"/>
      <c r="L426" s="334"/>
      <c r="M426" s="336"/>
      <c r="N426" s="409"/>
      <c r="O426" s="410"/>
      <c r="P426" s="412"/>
    </row>
    <row r="427" spans="1:16" ht="9" customHeight="1" x14ac:dyDescent="0.25">
      <c r="A427" s="373"/>
      <c r="B427" s="349"/>
      <c r="C427" s="344"/>
      <c r="D427" s="322"/>
      <c r="E427" s="323"/>
      <c r="F427" s="323"/>
      <c r="G427" s="323"/>
      <c r="H427" s="323"/>
      <c r="I427" s="324"/>
      <c r="J427" s="294"/>
      <c r="K427" s="295"/>
      <c r="L427" s="334"/>
      <c r="M427" s="336"/>
      <c r="N427" s="409"/>
      <c r="O427" s="410"/>
      <c r="P427" s="412"/>
    </row>
    <row r="428" spans="1:16" ht="9" customHeight="1" x14ac:dyDescent="0.25">
      <c r="A428" s="373"/>
      <c r="B428" s="349"/>
      <c r="C428" s="344"/>
      <c r="D428" s="322"/>
      <c r="E428" s="323"/>
      <c r="F428" s="323"/>
      <c r="G428" s="323"/>
      <c r="H428" s="323"/>
      <c r="I428" s="324"/>
      <c r="J428" s="294"/>
      <c r="K428" s="295"/>
      <c r="L428" s="334"/>
      <c r="M428" s="336"/>
      <c r="N428" s="409"/>
      <c r="O428" s="410"/>
      <c r="P428" s="412"/>
    </row>
    <row r="429" spans="1:16" ht="9" customHeight="1" x14ac:dyDescent="0.25">
      <c r="A429" s="373"/>
      <c r="B429" s="349"/>
      <c r="C429" s="345"/>
      <c r="D429" s="310"/>
      <c r="E429" s="311"/>
      <c r="F429" s="311"/>
      <c r="G429" s="311"/>
      <c r="H429" s="311"/>
      <c r="I429" s="312"/>
      <c r="J429" s="296"/>
      <c r="K429" s="297"/>
      <c r="L429" s="337"/>
      <c r="M429" s="339"/>
      <c r="N429" s="414"/>
      <c r="O429" s="411"/>
      <c r="P429" s="413"/>
    </row>
    <row r="430" spans="1:16" ht="9" customHeight="1" x14ac:dyDescent="0.25">
      <c r="A430" s="373"/>
      <c r="B430" s="349"/>
      <c r="C430" s="343" t="s">
        <v>77</v>
      </c>
      <c r="D430" s="313" t="s">
        <v>674</v>
      </c>
      <c r="E430" s="314"/>
      <c r="F430" s="314"/>
      <c r="G430" s="314"/>
      <c r="H430" s="314"/>
      <c r="I430" s="315"/>
      <c r="J430" s="415"/>
      <c r="K430" s="416"/>
      <c r="L430" s="331" t="s">
        <v>418</v>
      </c>
      <c r="M430" s="333"/>
      <c r="N430" s="408">
        <v>2</v>
      </c>
      <c r="O430" s="144" t="s">
        <v>222</v>
      </c>
      <c r="P430" s="213" t="s">
        <v>222</v>
      </c>
    </row>
    <row r="431" spans="1:16" ht="9" customHeight="1" x14ac:dyDescent="0.25">
      <c r="A431" s="373"/>
      <c r="B431" s="349"/>
      <c r="C431" s="344"/>
      <c r="D431" s="316"/>
      <c r="E431" s="317"/>
      <c r="F431" s="317"/>
      <c r="G431" s="317"/>
      <c r="H431" s="317"/>
      <c r="I431" s="318"/>
      <c r="J431" s="417"/>
      <c r="K431" s="418"/>
      <c r="L431" s="334" t="s">
        <v>419</v>
      </c>
      <c r="M431" s="336"/>
      <c r="N431" s="409"/>
      <c r="O431" s="410">
        <v>3000000</v>
      </c>
      <c r="P431" s="412">
        <v>6000000</v>
      </c>
    </row>
    <row r="432" spans="1:16" ht="9" customHeight="1" x14ac:dyDescent="0.25">
      <c r="A432" s="373"/>
      <c r="B432" s="349"/>
      <c r="C432" s="344"/>
      <c r="D432" s="316"/>
      <c r="E432" s="317"/>
      <c r="F432" s="317"/>
      <c r="G432" s="317"/>
      <c r="H432" s="317"/>
      <c r="I432" s="318"/>
      <c r="J432" s="417"/>
      <c r="K432" s="418"/>
      <c r="L432" s="334"/>
      <c r="M432" s="336"/>
      <c r="N432" s="409"/>
      <c r="O432" s="410"/>
      <c r="P432" s="412"/>
    </row>
    <row r="433" spans="1:16" ht="9" customHeight="1" x14ac:dyDescent="0.25">
      <c r="A433" s="373"/>
      <c r="B433" s="349"/>
      <c r="C433" s="344"/>
      <c r="D433" s="316"/>
      <c r="E433" s="317"/>
      <c r="F433" s="317"/>
      <c r="G433" s="317"/>
      <c r="H433" s="317"/>
      <c r="I433" s="318"/>
      <c r="J433" s="417"/>
      <c r="K433" s="418"/>
      <c r="L433" s="334"/>
      <c r="M433" s="336"/>
      <c r="N433" s="409"/>
      <c r="O433" s="410"/>
      <c r="P433" s="412"/>
    </row>
    <row r="434" spans="1:16" ht="9" customHeight="1" x14ac:dyDescent="0.25">
      <c r="A434" s="373"/>
      <c r="B434" s="349"/>
      <c r="C434" s="344"/>
      <c r="D434" s="316"/>
      <c r="E434" s="317"/>
      <c r="F434" s="317"/>
      <c r="G434" s="317"/>
      <c r="H434" s="317"/>
      <c r="I434" s="318"/>
      <c r="J434" s="417"/>
      <c r="K434" s="418"/>
      <c r="L434" s="334"/>
      <c r="M434" s="336"/>
      <c r="N434" s="409"/>
      <c r="O434" s="410"/>
      <c r="P434" s="412"/>
    </row>
    <row r="435" spans="1:16" ht="9" customHeight="1" x14ac:dyDescent="0.25">
      <c r="A435" s="373"/>
      <c r="B435" s="349"/>
      <c r="C435" s="344"/>
      <c r="D435" s="316"/>
      <c r="E435" s="317"/>
      <c r="F435" s="317"/>
      <c r="G435" s="317"/>
      <c r="H435" s="317"/>
      <c r="I435" s="318"/>
      <c r="J435" s="417"/>
      <c r="K435" s="418"/>
      <c r="L435" s="334"/>
      <c r="M435" s="336"/>
      <c r="N435" s="409"/>
      <c r="O435" s="410"/>
      <c r="P435" s="412"/>
    </row>
    <row r="436" spans="1:16" ht="9" customHeight="1" x14ac:dyDescent="0.25">
      <c r="A436" s="373"/>
      <c r="B436" s="349"/>
      <c r="C436" s="345"/>
      <c r="D436" s="319"/>
      <c r="E436" s="320"/>
      <c r="F436" s="320"/>
      <c r="G436" s="320"/>
      <c r="H436" s="320"/>
      <c r="I436" s="321"/>
      <c r="J436" s="419"/>
      <c r="K436" s="420"/>
      <c r="L436" s="337"/>
      <c r="M436" s="339"/>
      <c r="N436" s="414"/>
      <c r="O436" s="411"/>
      <c r="P436" s="413"/>
    </row>
    <row r="437" spans="1:16" ht="9" customHeight="1" x14ac:dyDescent="0.25">
      <c r="A437" s="373"/>
      <c r="B437" s="349"/>
      <c r="C437" s="343" t="s">
        <v>20</v>
      </c>
      <c r="D437" s="313" t="s">
        <v>673</v>
      </c>
      <c r="E437" s="314"/>
      <c r="F437" s="314"/>
      <c r="G437" s="314"/>
      <c r="H437" s="314"/>
      <c r="I437" s="315"/>
      <c r="J437" s="292" t="s">
        <v>35</v>
      </c>
      <c r="K437" s="293"/>
      <c r="L437" s="331" t="s">
        <v>420</v>
      </c>
      <c r="M437" s="333"/>
      <c r="N437" s="408">
        <v>1</v>
      </c>
      <c r="O437" s="144" t="s">
        <v>222</v>
      </c>
      <c r="P437" s="213" t="s">
        <v>222</v>
      </c>
    </row>
    <row r="438" spans="1:16" ht="9" customHeight="1" x14ac:dyDescent="0.25">
      <c r="A438" s="373"/>
      <c r="B438" s="349"/>
      <c r="C438" s="344"/>
      <c r="D438" s="316"/>
      <c r="E438" s="317"/>
      <c r="F438" s="317"/>
      <c r="G438" s="317"/>
      <c r="H438" s="317"/>
      <c r="I438" s="318"/>
      <c r="J438" s="294"/>
      <c r="K438" s="295"/>
      <c r="L438" s="334"/>
      <c r="M438" s="336"/>
      <c r="N438" s="409"/>
      <c r="O438" s="410">
        <v>10000000</v>
      </c>
      <c r="P438" s="412">
        <v>10000000</v>
      </c>
    </row>
    <row r="439" spans="1:16" ht="9" customHeight="1" x14ac:dyDescent="0.25">
      <c r="A439" s="373"/>
      <c r="B439" s="349"/>
      <c r="C439" s="344"/>
      <c r="D439" s="316"/>
      <c r="E439" s="317"/>
      <c r="F439" s="317"/>
      <c r="G439" s="317"/>
      <c r="H439" s="317"/>
      <c r="I439" s="318"/>
      <c r="J439" s="294"/>
      <c r="K439" s="295"/>
      <c r="L439" s="334"/>
      <c r="M439" s="336"/>
      <c r="N439" s="409"/>
      <c r="O439" s="410"/>
      <c r="P439" s="412"/>
    </row>
    <row r="440" spans="1:16" ht="9" customHeight="1" x14ac:dyDescent="0.25">
      <c r="A440" s="373"/>
      <c r="B440" s="349"/>
      <c r="C440" s="344"/>
      <c r="D440" s="316"/>
      <c r="E440" s="317"/>
      <c r="F440" s="317"/>
      <c r="G440" s="317"/>
      <c r="H440" s="317"/>
      <c r="I440" s="318"/>
      <c r="J440" s="294"/>
      <c r="K440" s="295"/>
      <c r="L440" s="334"/>
      <c r="M440" s="336"/>
      <c r="N440" s="409"/>
      <c r="O440" s="410"/>
      <c r="P440" s="412"/>
    </row>
    <row r="441" spans="1:16" ht="9" customHeight="1" x14ac:dyDescent="0.25">
      <c r="A441" s="373"/>
      <c r="B441" s="349"/>
      <c r="C441" s="344"/>
      <c r="D441" s="316"/>
      <c r="E441" s="317"/>
      <c r="F441" s="317"/>
      <c r="G441" s="317"/>
      <c r="H441" s="317"/>
      <c r="I441" s="318"/>
      <c r="J441" s="294"/>
      <c r="K441" s="295"/>
      <c r="L441" s="334"/>
      <c r="M441" s="336"/>
      <c r="N441" s="409"/>
      <c r="O441" s="410"/>
      <c r="P441" s="412"/>
    </row>
    <row r="442" spans="1:16" ht="9" customHeight="1" x14ac:dyDescent="0.25">
      <c r="A442" s="373"/>
      <c r="B442" s="349"/>
      <c r="C442" s="344"/>
      <c r="D442" s="316"/>
      <c r="E442" s="317"/>
      <c r="F442" s="317"/>
      <c r="G442" s="317"/>
      <c r="H442" s="317"/>
      <c r="I442" s="318"/>
      <c r="J442" s="294"/>
      <c r="K442" s="295"/>
      <c r="L442" s="334"/>
      <c r="M442" s="336"/>
      <c r="N442" s="409"/>
      <c r="O442" s="410"/>
      <c r="P442" s="412"/>
    </row>
    <row r="443" spans="1:16" ht="9" customHeight="1" x14ac:dyDescent="0.25">
      <c r="A443" s="373"/>
      <c r="B443" s="349"/>
      <c r="C443" s="344"/>
      <c r="D443" s="316"/>
      <c r="E443" s="317"/>
      <c r="F443" s="317"/>
      <c r="G443" s="317"/>
      <c r="H443" s="317"/>
      <c r="I443" s="318"/>
      <c r="J443" s="294"/>
      <c r="K443" s="295"/>
      <c r="L443" s="334"/>
      <c r="M443" s="336"/>
      <c r="N443" s="409"/>
      <c r="O443" s="410"/>
      <c r="P443" s="412"/>
    </row>
    <row r="444" spans="1:16" ht="9" customHeight="1" x14ac:dyDescent="0.25">
      <c r="A444" s="373"/>
      <c r="B444" s="349"/>
      <c r="C444" s="344"/>
      <c r="D444" s="316"/>
      <c r="E444" s="317"/>
      <c r="F444" s="317"/>
      <c r="G444" s="317"/>
      <c r="H444" s="317"/>
      <c r="I444" s="318"/>
      <c r="J444" s="294"/>
      <c r="K444" s="295"/>
      <c r="L444" s="334"/>
      <c r="M444" s="336"/>
      <c r="N444" s="409"/>
      <c r="O444" s="410"/>
      <c r="P444" s="412"/>
    </row>
    <row r="445" spans="1:16" ht="9" customHeight="1" x14ac:dyDescent="0.25">
      <c r="A445" s="373"/>
      <c r="B445" s="349"/>
      <c r="C445" s="344"/>
      <c r="D445" s="316"/>
      <c r="E445" s="317"/>
      <c r="F445" s="317"/>
      <c r="G445" s="317"/>
      <c r="H445" s="317"/>
      <c r="I445" s="318"/>
      <c r="J445" s="294"/>
      <c r="K445" s="295"/>
      <c r="L445" s="334"/>
      <c r="M445" s="336"/>
      <c r="N445" s="409"/>
      <c r="O445" s="410"/>
      <c r="P445" s="412"/>
    </row>
    <row r="446" spans="1:16" ht="9" customHeight="1" x14ac:dyDescent="0.25">
      <c r="A446" s="373"/>
      <c r="B446" s="349"/>
      <c r="C446" s="344"/>
      <c r="D446" s="316"/>
      <c r="E446" s="317"/>
      <c r="F446" s="317"/>
      <c r="G446" s="317"/>
      <c r="H446" s="317"/>
      <c r="I446" s="318"/>
      <c r="J446" s="294"/>
      <c r="K446" s="295"/>
      <c r="L446" s="334"/>
      <c r="M446" s="336"/>
      <c r="N446" s="409"/>
      <c r="O446" s="410"/>
      <c r="P446" s="412"/>
    </row>
    <row r="447" spans="1:16" ht="9" customHeight="1" x14ac:dyDescent="0.25">
      <c r="A447" s="373"/>
      <c r="B447" s="349"/>
      <c r="C447" s="344"/>
      <c r="D447" s="316"/>
      <c r="E447" s="317"/>
      <c r="F447" s="317"/>
      <c r="G447" s="317"/>
      <c r="H447" s="317"/>
      <c r="I447" s="318"/>
      <c r="J447" s="294"/>
      <c r="K447" s="295"/>
      <c r="L447" s="334"/>
      <c r="M447" s="336"/>
      <c r="N447" s="409"/>
      <c r="O447" s="410"/>
      <c r="P447" s="412"/>
    </row>
    <row r="448" spans="1:16" ht="9" customHeight="1" x14ac:dyDescent="0.25">
      <c r="A448" s="373"/>
      <c r="B448" s="349"/>
      <c r="C448" s="344"/>
      <c r="D448" s="316"/>
      <c r="E448" s="317"/>
      <c r="F448" s="317"/>
      <c r="G448" s="317"/>
      <c r="H448" s="317"/>
      <c r="I448" s="318"/>
      <c r="J448" s="296"/>
      <c r="K448" s="297"/>
      <c r="L448" s="337"/>
      <c r="M448" s="339"/>
      <c r="N448" s="414"/>
      <c r="O448" s="411"/>
      <c r="P448" s="413"/>
    </row>
    <row r="449" spans="1:16" ht="9" customHeight="1" x14ac:dyDescent="0.25">
      <c r="A449" s="373"/>
      <c r="B449" s="349"/>
      <c r="C449" s="344"/>
      <c r="D449" s="316"/>
      <c r="E449" s="317"/>
      <c r="F449" s="317"/>
      <c r="G449" s="317"/>
      <c r="H449" s="317"/>
      <c r="I449" s="318"/>
      <c r="J449" s="292" t="s">
        <v>191</v>
      </c>
      <c r="K449" s="293"/>
      <c r="L449" s="331" t="s">
        <v>421</v>
      </c>
      <c r="M449" s="333"/>
      <c r="N449" s="408">
        <v>1</v>
      </c>
      <c r="O449" s="144" t="s">
        <v>222</v>
      </c>
      <c r="P449" s="213" t="s">
        <v>222</v>
      </c>
    </row>
    <row r="450" spans="1:16" ht="9" customHeight="1" x14ac:dyDescent="0.25">
      <c r="A450" s="373"/>
      <c r="B450" s="349"/>
      <c r="C450" s="344"/>
      <c r="D450" s="316"/>
      <c r="E450" s="317"/>
      <c r="F450" s="317"/>
      <c r="G450" s="317"/>
      <c r="H450" s="317"/>
      <c r="I450" s="318"/>
      <c r="J450" s="294"/>
      <c r="K450" s="295"/>
      <c r="L450" s="334" t="s">
        <v>422</v>
      </c>
      <c r="M450" s="336"/>
      <c r="N450" s="409"/>
      <c r="O450" s="410">
        <v>5000000</v>
      </c>
      <c r="P450" s="412">
        <v>5000000</v>
      </c>
    </row>
    <row r="451" spans="1:16" ht="9" customHeight="1" x14ac:dyDescent="0.25">
      <c r="A451" s="373"/>
      <c r="B451" s="349"/>
      <c r="C451" s="344"/>
      <c r="D451" s="316"/>
      <c r="E451" s="317"/>
      <c r="F451" s="317"/>
      <c r="G451" s="317"/>
      <c r="H451" s="317"/>
      <c r="I451" s="318"/>
      <c r="J451" s="294"/>
      <c r="K451" s="295"/>
      <c r="L451" s="334"/>
      <c r="M451" s="336"/>
      <c r="N451" s="409"/>
      <c r="O451" s="410"/>
      <c r="P451" s="412"/>
    </row>
    <row r="452" spans="1:16" ht="9" customHeight="1" x14ac:dyDescent="0.25">
      <c r="A452" s="373"/>
      <c r="B452" s="349"/>
      <c r="C452" s="344"/>
      <c r="D452" s="316"/>
      <c r="E452" s="317"/>
      <c r="F452" s="317"/>
      <c r="G452" s="317"/>
      <c r="H452" s="317"/>
      <c r="I452" s="318"/>
      <c r="J452" s="294"/>
      <c r="K452" s="295"/>
      <c r="L452" s="334"/>
      <c r="M452" s="336"/>
      <c r="N452" s="409"/>
      <c r="O452" s="410"/>
      <c r="P452" s="412"/>
    </row>
    <row r="453" spans="1:16" ht="9" customHeight="1" x14ac:dyDescent="0.25">
      <c r="A453" s="373"/>
      <c r="B453" s="349"/>
      <c r="C453" s="344"/>
      <c r="D453" s="316"/>
      <c r="E453" s="317"/>
      <c r="F453" s="317"/>
      <c r="G453" s="317"/>
      <c r="H453" s="317"/>
      <c r="I453" s="318"/>
      <c r="J453" s="294"/>
      <c r="K453" s="295"/>
      <c r="L453" s="334"/>
      <c r="M453" s="336"/>
      <c r="N453" s="409"/>
      <c r="O453" s="410"/>
      <c r="P453" s="412"/>
    </row>
    <row r="454" spans="1:16" ht="9" customHeight="1" x14ac:dyDescent="0.25">
      <c r="A454" s="373"/>
      <c r="B454" s="349"/>
      <c r="C454" s="344"/>
      <c r="D454" s="316"/>
      <c r="E454" s="317"/>
      <c r="F454" s="317"/>
      <c r="G454" s="317"/>
      <c r="H454" s="317"/>
      <c r="I454" s="318"/>
      <c r="J454" s="294"/>
      <c r="K454" s="295"/>
      <c r="L454" s="334"/>
      <c r="M454" s="336"/>
      <c r="N454" s="409"/>
      <c r="O454" s="410"/>
      <c r="P454" s="412"/>
    </row>
    <row r="455" spans="1:16" ht="9" customHeight="1" x14ac:dyDescent="0.25">
      <c r="A455" s="373"/>
      <c r="B455" s="349"/>
      <c r="C455" s="344"/>
      <c r="D455" s="319"/>
      <c r="E455" s="320"/>
      <c r="F455" s="320"/>
      <c r="G455" s="320"/>
      <c r="H455" s="320"/>
      <c r="I455" s="321"/>
      <c r="J455" s="296"/>
      <c r="K455" s="297"/>
      <c r="L455" s="337"/>
      <c r="M455" s="339"/>
      <c r="N455" s="414"/>
      <c r="O455" s="411"/>
      <c r="P455" s="413"/>
    </row>
    <row r="456" spans="1:16" x14ac:dyDescent="0.25">
      <c r="A456" s="373"/>
      <c r="B456" s="349"/>
      <c r="C456" s="343" t="s">
        <v>77</v>
      </c>
      <c r="D456" s="298" t="s">
        <v>572</v>
      </c>
      <c r="E456" s="308"/>
      <c r="F456" s="308"/>
      <c r="G456" s="308"/>
      <c r="H456" s="308"/>
      <c r="I456" s="309"/>
      <c r="J456" s="406"/>
      <c r="K456" s="347"/>
      <c r="L456" s="355" t="s">
        <v>423</v>
      </c>
      <c r="M456" s="356"/>
      <c r="N456" s="135">
        <v>4</v>
      </c>
      <c r="O456" s="130" t="s">
        <v>583</v>
      </c>
      <c r="P456" s="207">
        <v>50000000</v>
      </c>
    </row>
    <row r="457" spans="1:16" ht="63.95" customHeight="1" x14ac:dyDescent="0.25">
      <c r="A457" s="373"/>
      <c r="B457" s="349"/>
      <c r="C457" s="345"/>
      <c r="D457" s="310"/>
      <c r="E457" s="311"/>
      <c r="F457" s="311"/>
      <c r="G457" s="311"/>
      <c r="H457" s="311"/>
      <c r="I457" s="312"/>
      <c r="J457" s="346" t="s">
        <v>191</v>
      </c>
      <c r="K457" s="354"/>
      <c r="L457" s="355" t="s">
        <v>424</v>
      </c>
      <c r="M457" s="356"/>
      <c r="N457" s="135">
        <v>2</v>
      </c>
      <c r="O457" s="130" t="s">
        <v>498</v>
      </c>
      <c r="P457" s="207">
        <v>20000000</v>
      </c>
    </row>
    <row r="458" spans="1:16" ht="110.1" customHeight="1" x14ac:dyDescent="0.25">
      <c r="A458" s="373"/>
      <c r="B458" s="349"/>
      <c r="C458" s="343" t="s">
        <v>20</v>
      </c>
      <c r="D458" s="298" t="s">
        <v>563</v>
      </c>
      <c r="E458" s="308"/>
      <c r="F458" s="308"/>
      <c r="G458" s="308"/>
      <c r="H458" s="308"/>
      <c r="I458" s="309"/>
      <c r="J458" s="346" t="s">
        <v>164</v>
      </c>
      <c r="K458" s="354"/>
      <c r="L458" s="359" t="s">
        <v>584</v>
      </c>
      <c r="M458" s="361"/>
      <c r="N458" s="135">
        <v>10</v>
      </c>
      <c r="O458" s="130" t="s">
        <v>532</v>
      </c>
      <c r="P458" s="207">
        <v>20000000</v>
      </c>
    </row>
    <row r="459" spans="1:16" ht="9" customHeight="1" x14ac:dyDescent="0.25">
      <c r="A459" s="373"/>
      <c r="B459" s="349"/>
      <c r="C459" s="344"/>
      <c r="D459" s="322"/>
      <c r="E459" s="323"/>
      <c r="F459" s="323"/>
      <c r="G459" s="323"/>
      <c r="H459" s="323"/>
      <c r="I459" s="324"/>
      <c r="J459" s="292" t="s">
        <v>35</v>
      </c>
      <c r="K459" s="293"/>
      <c r="L459" s="331" t="s">
        <v>425</v>
      </c>
      <c r="M459" s="333"/>
      <c r="N459" s="408">
        <v>2</v>
      </c>
      <c r="O459" s="144" t="s">
        <v>222</v>
      </c>
      <c r="P459" s="213" t="s">
        <v>222</v>
      </c>
    </row>
    <row r="460" spans="1:16" ht="9" customHeight="1" x14ac:dyDescent="0.25">
      <c r="A460" s="373"/>
      <c r="B460" s="349"/>
      <c r="C460" s="344"/>
      <c r="D460" s="322"/>
      <c r="E460" s="323"/>
      <c r="F460" s="323"/>
      <c r="G460" s="323"/>
      <c r="H460" s="323"/>
      <c r="I460" s="324"/>
      <c r="J460" s="294"/>
      <c r="K460" s="295"/>
      <c r="L460" s="334"/>
      <c r="M460" s="336"/>
      <c r="N460" s="409"/>
      <c r="O460" s="410">
        <v>4000000</v>
      </c>
      <c r="P460" s="412">
        <v>8000000</v>
      </c>
    </row>
    <row r="461" spans="1:16" ht="9" customHeight="1" x14ac:dyDescent="0.25">
      <c r="A461" s="373"/>
      <c r="B461" s="349"/>
      <c r="C461" s="344"/>
      <c r="D461" s="322"/>
      <c r="E461" s="323"/>
      <c r="F461" s="323"/>
      <c r="G461" s="323"/>
      <c r="H461" s="323"/>
      <c r="I461" s="324"/>
      <c r="J461" s="294"/>
      <c r="K461" s="295"/>
      <c r="L461" s="334"/>
      <c r="M461" s="336"/>
      <c r="N461" s="409"/>
      <c r="O461" s="410"/>
      <c r="P461" s="412"/>
    </row>
    <row r="462" spans="1:16" ht="9" customHeight="1" x14ac:dyDescent="0.25">
      <c r="A462" s="373"/>
      <c r="B462" s="349"/>
      <c r="C462" s="344"/>
      <c r="D462" s="322"/>
      <c r="E462" s="323"/>
      <c r="F462" s="323"/>
      <c r="G462" s="323"/>
      <c r="H462" s="323"/>
      <c r="I462" s="324"/>
      <c r="J462" s="294"/>
      <c r="K462" s="295"/>
      <c r="L462" s="334"/>
      <c r="M462" s="336"/>
      <c r="N462" s="409"/>
      <c r="O462" s="410"/>
      <c r="P462" s="412"/>
    </row>
    <row r="463" spans="1:16" ht="9" customHeight="1" x14ac:dyDescent="0.25">
      <c r="A463" s="373"/>
      <c r="B463" s="349"/>
      <c r="C463" s="344"/>
      <c r="D463" s="322"/>
      <c r="E463" s="323"/>
      <c r="F463" s="323"/>
      <c r="G463" s="323"/>
      <c r="H463" s="323"/>
      <c r="I463" s="324"/>
      <c r="J463" s="294"/>
      <c r="K463" s="295"/>
      <c r="L463" s="334"/>
      <c r="M463" s="336"/>
      <c r="N463" s="409"/>
      <c r="O463" s="410"/>
      <c r="P463" s="412"/>
    </row>
    <row r="464" spans="1:16" ht="9" customHeight="1" x14ac:dyDescent="0.25">
      <c r="A464" s="373"/>
      <c r="B464" s="349"/>
      <c r="C464" s="344"/>
      <c r="D464" s="322"/>
      <c r="E464" s="323"/>
      <c r="F464" s="323"/>
      <c r="G464" s="323"/>
      <c r="H464" s="323"/>
      <c r="I464" s="324"/>
      <c r="J464" s="294"/>
      <c r="K464" s="295"/>
      <c r="L464" s="334"/>
      <c r="M464" s="336"/>
      <c r="N464" s="409"/>
      <c r="O464" s="410"/>
      <c r="P464" s="412"/>
    </row>
    <row r="465" spans="1:16" ht="9" customHeight="1" x14ac:dyDescent="0.25">
      <c r="A465" s="373"/>
      <c r="B465" s="349"/>
      <c r="C465" s="344"/>
      <c r="D465" s="322"/>
      <c r="E465" s="323"/>
      <c r="F465" s="323"/>
      <c r="G465" s="323"/>
      <c r="H465" s="323"/>
      <c r="I465" s="324"/>
      <c r="J465" s="294"/>
      <c r="K465" s="295"/>
      <c r="L465" s="334"/>
      <c r="M465" s="336"/>
      <c r="N465" s="409"/>
      <c r="O465" s="410"/>
      <c r="P465" s="412"/>
    </row>
    <row r="466" spans="1:16" ht="9" customHeight="1" x14ac:dyDescent="0.25">
      <c r="A466" s="373"/>
      <c r="B466" s="349"/>
      <c r="C466" s="344"/>
      <c r="D466" s="322"/>
      <c r="E466" s="323"/>
      <c r="F466" s="323"/>
      <c r="G466" s="323"/>
      <c r="H466" s="323"/>
      <c r="I466" s="324"/>
      <c r="J466" s="294"/>
      <c r="K466" s="295"/>
      <c r="L466" s="334"/>
      <c r="M466" s="336"/>
      <c r="N466" s="409"/>
      <c r="O466" s="410"/>
      <c r="P466" s="412"/>
    </row>
    <row r="467" spans="1:16" ht="9" customHeight="1" x14ac:dyDescent="0.25">
      <c r="A467" s="373"/>
      <c r="B467" s="349"/>
      <c r="C467" s="344"/>
      <c r="D467" s="322"/>
      <c r="E467" s="323"/>
      <c r="F467" s="323"/>
      <c r="G467" s="323"/>
      <c r="H467" s="323"/>
      <c r="I467" s="324"/>
      <c r="J467" s="294"/>
      <c r="K467" s="295"/>
      <c r="L467" s="334"/>
      <c r="M467" s="336"/>
      <c r="N467" s="409"/>
      <c r="O467" s="410"/>
      <c r="P467" s="412"/>
    </row>
    <row r="468" spans="1:16" ht="9" customHeight="1" x14ac:dyDescent="0.25">
      <c r="A468" s="373"/>
      <c r="B468" s="349"/>
      <c r="C468" s="344"/>
      <c r="D468" s="322"/>
      <c r="E468" s="323"/>
      <c r="F468" s="323"/>
      <c r="G468" s="323"/>
      <c r="H468" s="323"/>
      <c r="I468" s="324"/>
      <c r="J468" s="294"/>
      <c r="K468" s="295"/>
      <c r="L468" s="334"/>
      <c r="M468" s="336"/>
      <c r="N468" s="409"/>
      <c r="O468" s="410"/>
      <c r="P468" s="412"/>
    </row>
    <row r="469" spans="1:16" ht="9" customHeight="1" x14ac:dyDescent="0.25">
      <c r="A469" s="373"/>
      <c r="B469" s="349"/>
      <c r="C469" s="344"/>
      <c r="D469" s="322"/>
      <c r="E469" s="323"/>
      <c r="F469" s="323"/>
      <c r="G469" s="323"/>
      <c r="H469" s="323"/>
      <c r="I469" s="324"/>
      <c r="J469" s="294"/>
      <c r="K469" s="295"/>
      <c r="L469" s="334"/>
      <c r="M469" s="336"/>
      <c r="N469" s="409"/>
      <c r="O469" s="410"/>
      <c r="P469" s="412"/>
    </row>
    <row r="470" spans="1:16" ht="9" customHeight="1" x14ac:dyDescent="0.25">
      <c r="A470" s="373"/>
      <c r="B470" s="349"/>
      <c r="C470" s="344"/>
      <c r="D470" s="322"/>
      <c r="E470" s="323"/>
      <c r="F470" s="323"/>
      <c r="G470" s="323"/>
      <c r="H470" s="323"/>
      <c r="I470" s="324"/>
      <c r="J470" s="296"/>
      <c r="K470" s="297"/>
      <c r="L470" s="337"/>
      <c r="M470" s="339"/>
      <c r="N470" s="414"/>
      <c r="O470" s="411"/>
      <c r="P470" s="413"/>
    </row>
    <row r="471" spans="1:16" ht="9" customHeight="1" x14ac:dyDescent="0.25">
      <c r="A471" s="373"/>
      <c r="B471" s="349"/>
      <c r="C471" s="344"/>
      <c r="D471" s="322"/>
      <c r="E471" s="323"/>
      <c r="F471" s="323"/>
      <c r="G471" s="323"/>
      <c r="H471" s="323"/>
      <c r="I471" s="324"/>
      <c r="J471" s="292" t="s">
        <v>191</v>
      </c>
      <c r="K471" s="293"/>
      <c r="L471" s="331" t="s">
        <v>426</v>
      </c>
      <c r="M471" s="333"/>
      <c r="N471" s="408">
        <v>1</v>
      </c>
      <c r="O471" s="144" t="s">
        <v>222</v>
      </c>
      <c r="P471" s="213" t="s">
        <v>222</v>
      </c>
    </row>
    <row r="472" spans="1:16" ht="9" customHeight="1" x14ac:dyDescent="0.25">
      <c r="A472" s="373"/>
      <c r="B472" s="349"/>
      <c r="C472" s="344"/>
      <c r="D472" s="322"/>
      <c r="E472" s="323"/>
      <c r="F472" s="323"/>
      <c r="G472" s="323"/>
      <c r="H472" s="323"/>
      <c r="I472" s="324"/>
      <c r="J472" s="294"/>
      <c r="K472" s="295"/>
      <c r="L472" s="334" t="s">
        <v>427</v>
      </c>
      <c r="M472" s="336"/>
      <c r="N472" s="409"/>
      <c r="O472" s="410">
        <v>20000000</v>
      </c>
      <c r="P472" s="412">
        <v>20000000</v>
      </c>
    </row>
    <row r="473" spans="1:16" ht="9" customHeight="1" x14ac:dyDescent="0.25">
      <c r="A473" s="373"/>
      <c r="B473" s="349"/>
      <c r="C473" s="344"/>
      <c r="D473" s="322"/>
      <c r="E473" s="323"/>
      <c r="F473" s="323"/>
      <c r="G473" s="323"/>
      <c r="H473" s="323"/>
      <c r="I473" s="324"/>
      <c r="J473" s="294"/>
      <c r="K473" s="295"/>
      <c r="L473" s="334"/>
      <c r="M473" s="336"/>
      <c r="N473" s="409"/>
      <c r="O473" s="410"/>
      <c r="P473" s="412"/>
    </row>
    <row r="474" spans="1:16" ht="9" customHeight="1" x14ac:dyDescent="0.25">
      <c r="A474" s="373"/>
      <c r="B474" s="349"/>
      <c r="C474" s="344"/>
      <c r="D474" s="310"/>
      <c r="E474" s="311"/>
      <c r="F474" s="311"/>
      <c r="G474" s="311"/>
      <c r="H474" s="311"/>
      <c r="I474" s="312"/>
      <c r="J474" s="296"/>
      <c r="K474" s="297"/>
      <c r="L474" s="337"/>
      <c r="M474" s="339"/>
      <c r="N474" s="414"/>
      <c r="O474" s="411"/>
      <c r="P474" s="413"/>
    </row>
    <row r="475" spans="1:16" ht="63.95" customHeight="1" x14ac:dyDescent="0.25">
      <c r="A475" s="373"/>
      <c r="B475" s="349"/>
      <c r="C475" s="191" t="s">
        <v>77</v>
      </c>
      <c r="D475" s="359" t="s">
        <v>572</v>
      </c>
      <c r="E475" s="360"/>
      <c r="F475" s="360"/>
      <c r="G475" s="360"/>
      <c r="H475" s="360"/>
      <c r="I475" s="361"/>
      <c r="J475" s="346" t="s">
        <v>191</v>
      </c>
      <c r="K475" s="354"/>
      <c r="L475" s="359" t="s">
        <v>585</v>
      </c>
      <c r="M475" s="361"/>
      <c r="N475" s="135">
        <v>6</v>
      </c>
      <c r="O475" s="130" t="s">
        <v>532</v>
      </c>
      <c r="P475" s="207">
        <v>12000000</v>
      </c>
    </row>
    <row r="476" spans="1:16" ht="110.1" customHeight="1" x14ac:dyDescent="0.25">
      <c r="A476" s="373"/>
      <c r="B476" s="349"/>
      <c r="C476" s="343" t="s">
        <v>20</v>
      </c>
      <c r="D476" s="307" t="s">
        <v>563</v>
      </c>
      <c r="E476" s="308"/>
      <c r="F476" s="308"/>
      <c r="G476" s="308"/>
      <c r="H476" s="308"/>
      <c r="I476" s="309"/>
      <c r="J476" s="346" t="s">
        <v>191</v>
      </c>
      <c r="K476" s="354"/>
      <c r="L476" s="355" t="s">
        <v>428</v>
      </c>
      <c r="M476" s="356"/>
      <c r="N476" s="135">
        <v>1</v>
      </c>
      <c r="O476" s="130" t="s">
        <v>559</v>
      </c>
      <c r="P476" s="207">
        <v>3000000</v>
      </c>
    </row>
    <row r="477" spans="1:16" ht="9" customHeight="1" x14ac:dyDescent="0.25">
      <c r="A477" s="373"/>
      <c r="B477" s="349"/>
      <c r="C477" s="344"/>
      <c r="D477" s="322"/>
      <c r="E477" s="323"/>
      <c r="F477" s="323"/>
      <c r="G477" s="323"/>
      <c r="H477" s="323"/>
      <c r="I477" s="324"/>
      <c r="J477" s="292" t="s">
        <v>191</v>
      </c>
      <c r="K477" s="293"/>
      <c r="L477" s="331" t="s">
        <v>429</v>
      </c>
      <c r="M477" s="333"/>
      <c r="N477" s="408">
        <v>1</v>
      </c>
      <c r="O477" s="144" t="s">
        <v>222</v>
      </c>
      <c r="P477" s="213" t="s">
        <v>222</v>
      </c>
    </row>
    <row r="478" spans="1:16" ht="9" customHeight="1" x14ac:dyDescent="0.25">
      <c r="A478" s="373"/>
      <c r="B478" s="349"/>
      <c r="C478" s="344"/>
      <c r="D478" s="322"/>
      <c r="E478" s="323"/>
      <c r="F478" s="323"/>
      <c r="G478" s="323"/>
      <c r="H478" s="323"/>
      <c r="I478" s="324"/>
      <c r="J478" s="294"/>
      <c r="K478" s="295"/>
      <c r="L478" s="334" t="s">
        <v>430</v>
      </c>
      <c r="M478" s="336"/>
      <c r="N478" s="409"/>
      <c r="O478" s="410">
        <v>2000000</v>
      </c>
      <c r="P478" s="412">
        <v>2000000</v>
      </c>
    </row>
    <row r="479" spans="1:16" ht="9" customHeight="1" x14ac:dyDescent="0.25">
      <c r="A479" s="373"/>
      <c r="B479" s="349"/>
      <c r="C479" s="344"/>
      <c r="D479" s="322"/>
      <c r="E479" s="323"/>
      <c r="F479" s="323"/>
      <c r="G479" s="323"/>
      <c r="H479" s="323"/>
      <c r="I479" s="324"/>
      <c r="J479" s="294"/>
      <c r="K479" s="295"/>
      <c r="L479" s="334"/>
      <c r="M479" s="336"/>
      <c r="N479" s="409"/>
      <c r="O479" s="410"/>
      <c r="P479" s="412"/>
    </row>
    <row r="480" spans="1:16" ht="9" customHeight="1" x14ac:dyDescent="0.25">
      <c r="A480" s="373"/>
      <c r="B480" s="349"/>
      <c r="C480" s="344"/>
      <c r="D480" s="322"/>
      <c r="E480" s="323"/>
      <c r="F480" s="323"/>
      <c r="G480" s="323"/>
      <c r="H480" s="323"/>
      <c r="I480" s="324"/>
      <c r="J480" s="294"/>
      <c r="K480" s="295"/>
      <c r="L480" s="334"/>
      <c r="M480" s="336"/>
      <c r="N480" s="409"/>
      <c r="O480" s="410"/>
      <c r="P480" s="412"/>
    </row>
    <row r="481" spans="1:16" ht="9" customHeight="1" x14ac:dyDescent="0.25">
      <c r="A481" s="373"/>
      <c r="B481" s="349"/>
      <c r="C481" s="344"/>
      <c r="D481" s="322"/>
      <c r="E481" s="323"/>
      <c r="F481" s="323"/>
      <c r="G481" s="323"/>
      <c r="H481" s="323"/>
      <c r="I481" s="324"/>
      <c r="J481" s="294"/>
      <c r="K481" s="295"/>
      <c r="L481" s="334"/>
      <c r="M481" s="336"/>
      <c r="N481" s="409"/>
      <c r="O481" s="410"/>
      <c r="P481" s="412"/>
    </row>
    <row r="482" spans="1:16" ht="9" customHeight="1" x14ac:dyDescent="0.25">
      <c r="A482" s="373"/>
      <c r="B482" s="349"/>
      <c r="C482" s="344"/>
      <c r="D482" s="322"/>
      <c r="E482" s="323"/>
      <c r="F482" s="323"/>
      <c r="G482" s="323"/>
      <c r="H482" s="323"/>
      <c r="I482" s="324"/>
      <c r="J482" s="294"/>
      <c r="K482" s="295"/>
      <c r="L482" s="334"/>
      <c r="M482" s="336"/>
      <c r="N482" s="409"/>
      <c r="O482" s="410"/>
      <c r="P482" s="412"/>
    </row>
    <row r="483" spans="1:16" ht="9" customHeight="1" x14ac:dyDescent="0.25">
      <c r="A483" s="373"/>
      <c r="B483" s="349"/>
      <c r="C483" s="344"/>
      <c r="D483" s="322"/>
      <c r="E483" s="323"/>
      <c r="F483" s="323"/>
      <c r="G483" s="323"/>
      <c r="H483" s="323"/>
      <c r="I483" s="324"/>
      <c r="J483" s="294"/>
      <c r="K483" s="295"/>
      <c r="L483" s="334"/>
      <c r="M483" s="336"/>
      <c r="N483" s="409"/>
      <c r="O483" s="410"/>
      <c r="P483" s="412"/>
    </row>
    <row r="484" spans="1:16" ht="9" customHeight="1" x14ac:dyDescent="0.25">
      <c r="A484" s="373"/>
      <c r="B484" s="349"/>
      <c r="C484" s="344"/>
      <c r="D484" s="322"/>
      <c r="E484" s="323"/>
      <c r="F484" s="323"/>
      <c r="G484" s="323"/>
      <c r="H484" s="323"/>
      <c r="I484" s="324"/>
      <c r="J484" s="294"/>
      <c r="K484" s="295"/>
      <c r="L484" s="334"/>
      <c r="M484" s="336"/>
      <c r="N484" s="409"/>
      <c r="O484" s="410"/>
      <c r="P484" s="412"/>
    </row>
    <row r="485" spans="1:16" ht="9" customHeight="1" x14ac:dyDescent="0.25">
      <c r="A485" s="373"/>
      <c r="B485" s="349"/>
      <c r="C485" s="344"/>
      <c r="D485" s="322"/>
      <c r="E485" s="323"/>
      <c r="F485" s="323"/>
      <c r="G485" s="323"/>
      <c r="H485" s="323"/>
      <c r="I485" s="324"/>
      <c r="J485" s="294"/>
      <c r="K485" s="295"/>
      <c r="L485" s="334"/>
      <c r="M485" s="336"/>
      <c r="N485" s="409"/>
      <c r="O485" s="410"/>
      <c r="P485" s="412"/>
    </row>
    <row r="486" spans="1:16" ht="9" customHeight="1" x14ac:dyDescent="0.25">
      <c r="A486" s="373"/>
      <c r="B486" s="349"/>
      <c r="C486" s="344"/>
      <c r="D486" s="322"/>
      <c r="E486" s="323"/>
      <c r="F486" s="323"/>
      <c r="G486" s="323"/>
      <c r="H486" s="323"/>
      <c r="I486" s="324"/>
      <c r="J486" s="294"/>
      <c r="K486" s="295"/>
      <c r="L486" s="334"/>
      <c r="M486" s="336"/>
      <c r="N486" s="409"/>
      <c r="O486" s="410"/>
      <c r="P486" s="412"/>
    </row>
    <row r="487" spans="1:16" ht="9" customHeight="1" x14ac:dyDescent="0.25">
      <c r="A487" s="373"/>
      <c r="B487" s="349"/>
      <c r="C487" s="344"/>
      <c r="D487" s="322"/>
      <c r="E487" s="323"/>
      <c r="F487" s="323"/>
      <c r="G487" s="323"/>
      <c r="H487" s="323"/>
      <c r="I487" s="324"/>
      <c r="J487" s="294"/>
      <c r="K487" s="295"/>
      <c r="L487" s="334"/>
      <c r="M487" s="336"/>
      <c r="N487" s="409"/>
      <c r="O487" s="410"/>
      <c r="P487" s="412"/>
    </row>
    <row r="488" spans="1:16" ht="9" customHeight="1" x14ac:dyDescent="0.25">
      <c r="A488" s="373"/>
      <c r="B488" s="349"/>
      <c r="C488" s="344"/>
      <c r="D488" s="322"/>
      <c r="E488" s="323"/>
      <c r="F488" s="323"/>
      <c r="G488" s="323"/>
      <c r="H488" s="323"/>
      <c r="I488" s="324"/>
      <c r="J488" s="296"/>
      <c r="K488" s="297"/>
      <c r="L488" s="337"/>
      <c r="M488" s="339"/>
      <c r="N488" s="414"/>
      <c r="O488" s="411"/>
      <c r="P488" s="413"/>
    </row>
    <row r="489" spans="1:16" ht="9" customHeight="1" x14ac:dyDescent="0.25">
      <c r="A489" s="373"/>
      <c r="B489" s="349"/>
      <c r="C489" s="344"/>
      <c r="D489" s="322"/>
      <c r="E489" s="323"/>
      <c r="F489" s="323"/>
      <c r="G489" s="323"/>
      <c r="H489" s="323"/>
      <c r="I489" s="324"/>
      <c r="J489" s="292" t="s">
        <v>191</v>
      </c>
      <c r="K489" s="293"/>
      <c r="L489" s="331" t="s">
        <v>431</v>
      </c>
      <c r="M489" s="333"/>
      <c r="N489" s="408">
        <v>1</v>
      </c>
      <c r="O489" s="144" t="s">
        <v>222</v>
      </c>
      <c r="P489" s="213" t="s">
        <v>222</v>
      </c>
    </row>
    <row r="490" spans="1:16" ht="9" customHeight="1" x14ac:dyDescent="0.25">
      <c r="A490" s="373"/>
      <c r="B490" s="349"/>
      <c r="C490" s="344"/>
      <c r="D490" s="322"/>
      <c r="E490" s="323"/>
      <c r="F490" s="323"/>
      <c r="G490" s="323"/>
      <c r="H490" s="323"/>
      <c r="I490" s="324"/>
      <c r="J490" s="294"/>
      <c r="K490" s="295"/>
      <c r="L490" s="334"/>
      <c r="M490" s="336"/>
      <c r="N490" s="409"/>
      <c r="O490" s="410">
        <v>5000000</v>
      </c>
      <c r="P490" s="412">
        <v>5000000</v>
      </c>
    </row>
    <row r="491" spans="1:16" ht="9" customHeight="1" x14ac:dyDescent="0.25">
      <c r="A491" s="373"/>
      <c r="B491" s="349"/>
      <c r="C491" s="344"/>
      <c r="D491" s="322"/>
      <c r="E491" s="323"/>
      <c r="F491" s="323"/>
      <c r="G491" s="323"/>
      <c r="H491" s="323"/>
      <c r="I491" s="324"/>
      <c r="J491" s="294"/>
      <c r="K491" s="295"/>
      <c r="L491" s="334"/>
      <c r="M491" s="336"/>
      <c r="N491" s="409"/>
      <c r="O491" s="410"/>
      <c r="P491" s="412"/>
    </row>
    <row r="492" spans="1:16" ht="9" customHeight="1" x14ac:dyDescent="0.25">
      <c r="A492" s="373"/>
      <c r="B492" s="349"/>
      <c r="C492" s="344"/>
      <c r="D492" s="322"/>
      <c r="E492" s="323"/>
      <c r="F492" s="323"/>
      <c r="G492" s="323"/>
      <c r="H492" s="323"/>
      <c r="I492" s="324"/>
      <c r="J492" s="294"/>
      <c r="K492" s="295"/>
      <c r="L492" s="334"/>
      <c r="M492" s="336"/>
      <c r="N492" s="409"/>
      <c r="O492" s="410"/>
      <c r="P492" s="412"/>
    </row>
    <row r="493" spans="1:16" ht="9" customHeight="1" x14ac:dyDescent="0.25">
      <c r="A493" s="373"/>
      <c r="B493" s="349"/>
      <c r="C493" s="344"/>
      <c r="D493" s="322"/>
      <c r="E493" s="323"/>
      <c r="F493" s="323"/>
      <c r="G493" s="323"/>
      <c r="H493" s="323"/>
      <c r="I493" s="324"/>
      <c r="J493" s="294"/>
      <c r="K493" s="295"/>
      <c r="L493" s="334"/>
      <c r="M493" s="336"/>
      <c r="N493" s="409"/>
      <c r="O493" s="410"/>
      <c r="P493" s="412"/>
    </row>
    <row r="494" spans="1:16" ht="9" customHeight="1" x14ac:dyDescent="0.25">
      <c r="A494" s="373"/>
      <c r="B494" s="349"/>
      <c r="C494" s="344"/>
      <c r="D494" s="322"/>
      <c r="E494" s="323"/>
      <c r="F494" s="323"/>
      <c r="G494" s="323"/>
      <c r="H494" s="323"/>
      <c r="I494" s="324"/>
      <c r="J494" s="294"/>
      <c r="K494" s="295"/>
      <c r="L494" s="334"/>
      <c r="M494" s="336"/>
      <c r="N494" s="409"/>
      <c r="O494" s="410"/>
      <c r="P494" s="412"/>
    </row>
    <row r="495" spans="1:16" ht="9" customHeight="1" x14ac:dyDescent="0.25">
      <c r="A495" s="373"/>
      <c r="B495" s="349"/>
      <c r="C495" s="344"/>
      <c r="D495" s="322"/>
      <c r="E495" s="323"/>
      <c r="F495" s="323"/>
      <c r="G495" s="323"/>
      <c r="H495" s="323"/>
      <c r="I495" s="324"/>
      <c r="J495" s="294"/>
      <c r="K495" s="295"/>
      <c r="L495" s="334"/>
      <c r="M495" s="336"/>
      <c r="N495" s="409"/>
      <c r="O495" s="410"/>
      <c r="P495" s="412"/>
    </row>
    <row r="496" spans="1:16" ht="9" customHeight="1" x14ac:dyDescent="0.25">
      <c r="A496" s="373"/>
      <c r="B496" s="349"/>
      <c r="C496" s="344"/>
      <c r="D496" s="310"/>
      <c r="E496" s="311"/>
      <c r="F496" s="311"/>
      <c r="G496" s="311"/>
      <c r="H496" s="311"/>
      <c r="I496" s="312"/>
      <c r="J496" s="296"/>
      <c r="K496" s="297"/>
      <c r="L496" s="337"/>
      <c r="M496" s="339"/>
      <c r="N496" s="414"/>
      <c r="O496" s="411"/>
      <c r="P496" s="413"/>
    </row>
    <row r="497" spans="1:16" ht="63.95" customHeight="1" x14ac:dyDescent="0.25">
      <c r="A497" s="373"/>
      <c r="B497" s="349"/>
      <c r="C497" s="191" t="s">
        <v>77</v>
      </c>
      <c r="D497" s="359" t="s">
        <v>572</v>
      </c>
      <c r="E497" s="360"/>
      <c r="F497" s="360"/>
      <c r="G497" s="360"/>
      <c r="H497" s="360"/>
      <c r="I497" s="361"/>
      <c r="J497" s="346" t="s">
        <v>191</v>
      </c>
      <c r="K497" s="354"/>
      <c r="L497" s="359" t="s">
        <v>586</v>
      </c>
      <c r="M497" s="361"/>
      <c r="N497" s="135">
        <v>4</v>
      </c>
      <c r="O497" s="130" t="s">
        <v>526</v>
      </c>
      <c r="P497" s="207">
        <v>10000000</v>
      </c>
    </row>
    <row r="498" spans="1:16" ht="110.1" customHeight="1" x14ac:dyDescent="0.25">
      <c r="A498" s="373"/>
      <c r="B498" s="349"/>
      <c r="C498" s="343" t="s">
        <v>20</v>
      </c>
      <c r="D498" s="307" t="s">
        <v>563</v>
      </c>
      <c r="E498" s="308"/>
      <c r="F498" s="308"/>
      <c r="G498" s="308"/>
      <c r="H498" s="308"/>
      <c r="I498" s="309"/>
      <c r="J498" s="346" t="s">
        <v>164</v>
      </c>
      <c r="K498" s="354"/>
      <c r="L498" s="359" t="s">
        <v>587</v>
      </c>
      <c r="M498" s="361"/>
      <c r="N498" s="135">
        <v>1</v>
      </c>
      <c r="O498" s="130" t="s">
        <v>571</v>
      </c>
      <c r="P498" s="207">
        <v>20000000</v>
      </c>
    </row>
    <row r="499" spans="1:16" ht="111" customHeight="1" x14ac:dyDescent="0.25">
      <c r="A499" s="373"/>
      <c r="B499" s="349"/>
      <c r="C499" s="344"/>
      <c r="D499" s="322"/>
      <c r="E499" s="323"/>
      <c r="F499" s="323"/>
      <c r="G499" s="323"/>
      <c r="H499" s="323"/>
      <c r="I499" s="324"/>
      <c r="J499" s="346" t="s">
        <v>164</v>
      </c>
      <c r="K499" s="354"/>
      <c r="L499" s="359" t="s">
        <v>588</v>
      </c>
      <c r="M499" s="361"/>
      <c r="N499" s="135">
        <v>1</v>
      </c>
      <c r="O499" s="130" t="s">
        <v>589</v>
      </c>
      <c r="P499" s="207">
        <v>15000000</v>
      </c>
    </row>
    <row r="500" spans="1:16" ht="9" customHeight="1" x14ac:dyDescent="0.25">
      <c r="A500" s="373"/>
      <c r="B500" s="349"/>
      <c r="C500" s="344"/>
      <c r="D500" s="322"/>
      <c r="E500" s="323"/>
      <c r="F500" s="323"/>
      <c r="G500" s="323"/>
      <c r="H500" s="323"/>
      <c r="I500" s="324"/>
      <c r="J500" s="292" t="s">
        <v>191</v>
      </c>
      <c r="K500" s="293"/>
      <c r="L500" s="331" t="s">
        <v>432</v>
      </c>
      <c r="M500" s="333"/>
      <c r="N500" s="408">
        <v>1</v>
      </c>
      <c r="O500" s="144" t="s">
        <v>222</v>
      </c>
      <c r="P500" s="213" t="s">
        <v>222</v>
      </c>
    </row>
    <row r="501" spans="1:16" ht="9" customHeight="1" x14ac:dyDescent="0.25">
      <c r="A501" s="373"/>
      <c r="B501" s="349"/>
      <c r="C501" s="344"/>
      <c r="D501" s="322"/>
      <c r="E501" s="323"/>
      <c r="F501" s="323"/>
      <c r="G501" s="323"/>
      <c r="H501" s="323"/>
      <c r="I501" s="324"/>
      <c r="J501" s="294"/>
      <c r="K501" s="295"/>
      <c r="L501" s="334" t="s">
        <v>433</v>
      </c>
      <c r="M501" s="336"/>
      <c r="N501" s="409"/>
      <c r="O501" s="410">
        <v>6000000</v>
      </c>
      <c r="P501" s="412">
        <v>6000000</v>
      </c>
    </row>
    <row r="502" spans="1:16" ht="9" customHeight="1" x14ac:dyDescent="0.25">
      <c r="A502" s="373"/>
      <c r="B502" s="349"/>
      <c r="C502" s="344"/>
      <c r="D502" s="322"/>
      <c r="E502" s="323"/>
      <c r="F502" s="323"/>
      <c r="G502" s="323"/>
      <c r="H502" s="323"/>
      <c r="I502" s="324"/>
      <c r="J502" s="294"/>
      <c r="K502" s="295"/>
      <c r="L502" s="334"/>
      <c r="M502" s="336"/>
      <c r="N502" s="409"/>
      <c r="O502" s="410"/>
      <c r="P502" s="412"/>
    </row>
    <row r="503" spans="1:16" ht="9" customHeight="1" x14ac:dyDescent="0.25">
      <c r="A503" s="373"/>
      <c r="B503" s="349"/>
      <c r="C503" s="344"/>
      <c r="D503" s="322"/>
      <c r="E503" s="323"/>
      <c r="F503" s="323"/>
      <c r="G503" s="323"/>
      <c r="H503" s="323"/>
      <c r="I503" s="324"/>
      <c r="J503" s="294"/>
      <c r="K503" s="295"/>
      <c r="L503" s="334"/>
      <c r="M503" s="336"/>
      <c r="N503" s="409"/>
      <c r="O503" s="410"/>
      <c r="P503" s="412"/>
    </row>
    <row r="504" spans="1:16" ht="9" customHeight="1" x14ac:dyDescent="0.25">
      <c r="A504" s="373"/>
      <c r="B504" s="349"/>
      <c r="C504" s="344"/>
      <c r="D504" s="322"/>
      <c r="E504" s="323"/>
      <c r="F504" s="323"/>
      <c r="G504" s="323"/>
      <c r="H504" s="323"/>
      <c r="I504" s="324"/>
      <c r="J504" s="294"/>
      <c r="K504" s="295"/>
      <c r="L504" s="334"/>
      <c r="M504" s="336"/>
      <c r="N504" s="409"/>
      <c r="O504" s="410"/>
      <c r="P504" s="412"/>
    </row>
    <row r="505" spans="1:16" ht="9" customHeight="1" x14ac:dyDescent="0.25">
      <c r="A505" s="373"/>
      <c r="B505" s="349"/>
      <c r="C505" s="344"/>
      <c r="D505" s="322"/>
      <c r="E505" s="323"/>
      <c r="F505" s="323"/>
      <c r="G505" s="323"/>
      <c r="H505" s="323"/>
      <c r="I505" s="324"/>
      <c r="J505" s="294"/>
      <c r="K505" s="295"/>
      <c r="L505" s="334"/>
      <c r="M505" s="336"/>
      <c r="N505" s="409"/>
      <c r="O505" s="410"/>
      <c r="P505" s="412"/>
    </row>
    <row r="506" spans="1:16" ht="9" customHeight="1" x14ac:dyDescent="0.25">
      <c r="A506" s="373"/>
      <c r="B506" s="349"/>
      <c r="C506" s="344"/>
      <c r="D506" s="322"/>
      <c r="E506" s="323"/>
      <c r="F506" s="323"/>
      <c r="G506" s="323"/>
      <c r="H506" s="323"/>
      <c r="I506" s="324"/>
      <c r="J506" s="294"/>
      <c r="K506" s="295"/>
      <c r="L506" s="334"/>
      <c r="M506" s="336"/>
      <c r="N506" s="409"/>
      <c r="O506" s="410"/>
      <c r="P506" s="412"/>
    </row>
    <row r="507" spans="1:16" ht="9" customHeight="1" x14ac:dyDescent="0.25">
      <c r="A507" s="373"/>
      <c r="B507" s="349"/>
      <c r="C507" s="344"/>
      <c r="D507" s="322"/>
      <c r="E507" s="323"/>
      <c r="F507" s="323"/>
      <c r="G507" s="323"/>
      <c r="H507" s="323"/>
      <c r="I507" s="324"/>
      <c r="J507" s="294"/>
      <c r="K507" s="295"/>
      <c r="L507" s="334"/>
      <c r="M507" s="336"/>
      <c r="N507" s="409"/>
      <c r="O507" s="410"/>
      <c r="P507" s="412"/>
    </row>
    <row r="508" spans="1:16" ht="9" customHeight="1" x14ac:dyDescent="0.25">
      <c r="A508" s="373"/>
      <c r="B508" s="349"/>
      <c r="C508" s="344"/>
      <c r="D508" s="322"/>
      <c r="E508" s="323"/>
      <c r="F508" s="323"/>
      <c r="G508" s="323"/>
      <c r="H508" s="323"/>
      <c r="I508" s="324"/>
      <c r="J508" s="294"/>
      <c r="K508" s="295"/>
      <c r="L508" s="334"/>
      <c r="M508" s="336"/>
      <c r="N508" s="409"/>
      <c r="O508" s="410"/>
      <c r="P508" s="412"/>
    </row>
    <row r="509" spans="1:16" ht="9" customHeight="1" x14ac:dyDescent="0.25">
      <c r="A509" s="373"/>
      <c r="B509" s="349"/>
      <c r="C509" s="344"/>
      <c r="D509" s="322"/>
      <c r="E509" s="323"/>
      <c r="F509" s="323"/>
      <c r="G509" s="323"/>
      <c r="H509" s="323"/>
      <c r="I509" s="324"/>
      <c r="J509" s="294"/>
      <c r="K509" s="295"/>
      <c r="L509" s="334"/>
      <c r="M509" s="336"/>
      <c r="N509" s="409"/>
      <c r="O509" s="410"/>
      <c r="P509" s="412"/>
    </row>
    <row r="510" spans="1:16" ht="9" customHeight="1" x14ac:dyDescent="0.25">
      <c r="A510" s="373"/>
      <c r="B510" s="349"/>
      <c r="C510" s="344"/>
      <c r="D510" s="322"/>
      <c r="E510" s="323"/>
      <c r="F510" s="323"/>
      <c r="G510" s="323"/>
      <c r="H510" s="323"/>
      <c r="I510" s="324"/>
      <c r="J510" s="294"/>
      <c r="K510" s="295"/>
      <c r="L510" s="334"/>
      <c r="M510" s="336"/>
      <c r="N510" s="409"/>
      <c r="O510" s="410"/>
      <c r="P510" s="412"/>
    </row>
    <row r="511" spans="1:16" ht="9" customHeight="1" x14ac:dyDescent="0.25">
      <c r="A511" s="373"/>
      <c r="B511" s="349"/>
      <c r="C511" s="344"/>
      <c r="D511" s="322"/>
      <c r="E511" s="323"/>
      <c r="F511" s="323"/>
      <c r="G511" s="323"/>
      <c r="H511" s="323"/>
      <c r="I511" s="324"/>
      <c r="J511" s="296"/>
      <c r="K511" s="297"/>
      <c r="L511" s="337"/>
      <c r="M511" s="339"/>
      <c r="N511" s="414"/>
      <c r="O511" s="411"/>
      <c r="P511" s="413"/>
    </row>
    <row r="512" spans="1:16" ht="110.1" customHeight="1" x14ac:dyDescent="0.25">
      <c r="A512" s="373"/>
      <c r="B512" s="349"/>
      <c r="C512" s="344"/>
      <c r="D512" s="322"/>
      <c r="E512" s="323"/>
      <c r="F512" s="323"/>
      <c r="G512" s="323"/>
      <c r="H512" s="323"/>
      <c r="I512" s="324"/>
      <c r="J512" s="346" t="s">
        <v>35</v>
      </c>
      <c r="K512" s="354"/>
      <c r="L512" s="355" t="s">
        <v>434</v>
      </c>
      <c r="M512" s="356"/>
      <c r="N512" s="140">
        <v>1</v>
      </c>
      <c r="O512" s="146" t="s">
        <v>554</v>
      </c>
      <c r="P512" s="216">
        <v>6000000</v>
      </c>
    </row>
    <row r="513" spans="1:16" ht="110.1" customHeight="1" x14ac:dyDescent="0.25">
      <c r="A513" s="373"/>
      <c r="B513" s="349"/>
      <c r="C513" s="344"/>
      <c r="D513" s="322"/>
      <c r="E513" s="323"/>
      <c r="F513" s="323"/>
      <c r="G513" s="323"/>
      <c r="H513" s="323"/>
      <c r="I513" s="324"/>
      <c r="J513" s="346" t="s">
        <v>35</v>
      </c>
      <c r="K513" s="354"/>
      <c r="L513" s="359" t="s">
        <v>590</v>
      </c>
      <c r="M513" s="361"/>
      <c r="N513" s="135">
        <v>1</v>
      </c>
      <c r="O513" s="130" t="s">
        <v>591</v>
      </c>
      <c r="P513" s="207">
        <v>7000000</v>
      </c>
    </row>
    <row r="514" spans="1:16" ht="110.1" customHeight="1" x14ac:dyDescent="0.25">
      <c r="A514" s="373"/>
      <c r="B514" s="349"/>
      <c r="C514" s="344"/>
      <c r="D514" s="322"/>
      <c r="E514" s="323"/>
      <c r="F514" s="323"/>
      <c r="G514" s="323"/>
      <c r="H514" s="323"/>
      <c r="I514" s="324"/>
      <c r="J514" s="346" t="s">
        <v>35</v>
      </c>
      <c r="K514" s="354"/>
      <c r="L514" s="359" t="s">
        <v>592</v>
      </c>
      <c r="M514" s="361"/>
      <c r="N514" s="135">
        <v>1</v>
      </c>
      <c r="O514" s="130" t="s">
        <v>554</v>
      </c>
      <c r="P514" s="207">
        <v>6000000</v>
      </c>
    </row>
    <row r="515" spans="1:16" ht="101.1" customHeight="1" x14ac:dyDescent="0.25">
      <c r="A515" s="373"/>
      <c r="B515" s="349"/>
      <c r="C515" s="344"/>
      <c r="D515" s="310"/>
      <c r="E515" s="311"/>
      <c r="F515" s="311"/>
      <c r="G515" s="311"/>
      <c r="H515" s="311"/>
      <c r="I515" s="312"/>
      <c r="J515" s="346" t="s">
        <v>191</v>
      </c>
      <c r="K515" s="354"/>
      <c r="L515" s="355" t="s">
        <v>435</v>
      </c>
      <c r="M515" s="356"/>
      <c r="N515" s="135">
        <v>1</v>
      </c>
      <c r="O515" s="131">
        <v>20000000</v>
      </c>
      <c r="P515" s="207">
        <v>20000000</v>
      </c>
    </row>
    <row r="516" spans="1:16" ht="29.25" customHeight="1" x14ac:dyDescent="0.25">
      <c r="A516" s="373"/>
      <c r="B516" s="349"/>
      <c r="C516" s="343" t="s">
        <v>77</v>
      </c>
      <c r="D516" s="307" t="s">
        <v>572</v>
      </c>
      <c r="E516" s="308"/>
      <c r="F516" s="308"/>
      <c r="G516" s="308"/>
      <c r="H516" s="308"/>
      <c r="I516" s="309"/>
      <c r="J516" s="292" t="s">
        <v>191</v>
      </c>
      <c r="K516" s="293"/>
      <c r="L516" s="331" t="s">
        <v>672</v>
      </c>
      <c r="M516" s="333"/>
      <c r="N516" s="186">
        <v>1</v>
      </c>
      <c r="O516" s="213">
        <v>30000000</v>
      </c>
      <c r="P516" s="213">
        <v>30000000</v>
      </c>
    </row>
    <row r="517" spans="1:16" ht="63.95" customHeight="1" x14ac:dyDescent="0.25">
      <c r="A517" s="373"/>
      <c r="B517" s="350"/>
      <c r="C517" s="345"/>
      <c r="D517" s="310"/>
      <c r="E517" s="311"/>
      <c r="F517" s="311"/>
      <c r="G517" s="311"/>
      <c r="H517" s="311"/>
      <c r="I517" s="312"/>
      <c r="J517" s="346" t="s">
        <v>191</v>
      </c>
      <c r="K517" s="354"/>
      <c r="L517" s="357" t="s">
        <v>436</v>
      </c>
      <c r="M517" s="405"/>
      <c r="N517" s="135">
        <v>1</v>
      </c>
      <c r="O517" s="207">
        <v>10000000</v>
      </c>
      <c r="P517" s="207">
        <v>10000000</v>
      </c>
    </row>
    <row r="518" spans="1:16" x14ac:dyDescent="0.25">
      <c r="A518" s="373"/>
      <c r="B518" s="162"/>
      <c r="C518" s="164"/>
      <c r="D518" s="169"/>
      <c r="E518" s="170"/>
      <c r="F518" s="170"/>
      <c r="G518" s="170"/>
      <c r="H518" s="170"/>
      <c r="I518" s="171"/>
      <c r="J518" s="340" t="s">
        <v>23</v>
      </c>
      <c r="K518" s="341"/>
      <c r="L518" s="341"/>
      <c r="M518" s="341"/>
      <c r="N518" s="341"/>
      <c r="O518" s="342"/>
      <c r="P518" s="208">
        <f>+SUM(P292:P517)</f>
        <v>784496059</v>
      </c>
    </row>
    <row r="519" spans="1:16" ht="36.950000000000003" customHeight="1" x14ac:dyDescent="0.25">
      <c r="A519" s="373"/>
      <c r="B519" s="348" t="s">
        <v>649</v>
      </c>
      <c r="C519" s="343" t="s">
        <v>16</v>
      </c>
      <c r="D519" s="307" t="s">
        <v>567</v>
      </c>
      <c r="E519" s="308"/>
      <c r="F519" s="308"/>
      <c r="G519" s="308"/>
      <c r="H519" s="308"/>
      <c r="I519" s="309"/>
      <c r="J519" s="406" t="s">
        <v>665</v>
      </c>
      <c r="K519" s="347"/>
      <c r="L519" s="359" t="s">
        <v>593</v>
      </c>
      <c r="M519" s="361"/>
      <c r="N519" s="135">
        <v>10</v>
      </c>
      <c r="O519" s="126" t="s">
        <v>437</v>
      </c>
      <c r="P519" s="206">
        <v>25000000</v>
      </c>
    </row>
    <row r="520" spans="1:16" ht="36.950000000000003" customHeight="1" x14ac:dyDescent="0.25">
      <c r="A520" s="373"/>
      <c r="B520" s="349"/>
      <c r="C520" s="344"/>
      <c r="D520" s="310"/>
      <c r="E520" s="311"/>
      <c r="F520" s="311"/>
      <c r="G520" s="311"/>
      <c r="H520" s="311"/>
      <c r="I520" s="312"/>
      <c r="J520" s="406" t="s">
        <v>665</v>
      </c>
      <c r="K520" s="347"/>
      <c r="L520" s="359" t="s">
        <v>594</v>
      </c>
      <c r="M520" s="361"/>
      <c r="N520" s="135">
        <v>10</v>
      </c>
      <c r="O520" s="126" t="s">
        <v>438</v>
      </c>
      <c r="P520" s="206">
        <v>17000000</v>
      </c>
    </row>
    <row r="521" spans="1:16" ht="36.75" customHeight="1" x14ac:dyDescent="0.25">
      <c r="A521" s="373"/>
      <c r="B521" s="349"/>
      <c r="C521" s="344"/>
      <c r="D521" s="355" t="s">
        <v>675</v>
      </c>
      <c r="E521" s="360"/>
      <c r="F521" s="360"/>
      <c r="G521" s="360"/>
      <c r="H521" s="360"/>
      <c r="I521" s="361"/>
      <c r="J521" s="346" t="s">
        <v>35</v>
      </c>
      <c r="K521" s="354"/>
      <c r="L521" s="359" t="s">
        <v>596</v>
      </c>
      <c r="M521" s="361"/>
      <c r="N521" s="137"/>
      <c r="O521" s="130"/>
      <c r="P521" s="206">
        <v>30000000</v>
      </c>
    </row>
    <row r="522" spans="1:16" ht="54.95" customHeight="1" x14ac:dyDescent="0.25">
      <c r="A522" s="373"/>
      <c r="B522" s="349"/>
      <c r="C522" s="344"/>
      <c r="D522" s="307" t="s">
        <v>597</v>
      </c>
      <c r="E522" s="308"/>
      <c r="F522" s="308"/>
      <c r="G522" s="308"/>
      <c r="H522" s="308"/>
      <c r="I522" s="309"/>
      <c r="J522" s="346" t="s">
        <v>191</v>
      </c>
      <c r="K522" s="354"/>
      <c r="L522" s="359" t="s">
        <v>598</v>
      </c>
      <c r="M522" s="361"/>
      <c r="N522" s="137"/>
      <c r="O522" s="130"/>
      <c r="P522" s="206">
        <v>2000000</v>
      </c>
    </row>
    <row r="523" spans="1:16" ht="54.95" customHeight="1" x14ac:dyDescent="0.25">
      <c r="A523" s="373"/>
      <c r="B523" s="349"/>
      <c r="C523" s="344"/>
      <c r="D523" s="322"/>
      <c r="E523" s="323"/>
      <c r="F523" s="323"/>
      <c r="G523" s="323"/>
      <c r="H523" s="323"/>
      <c r="I523" s="324"/>
      <c r="J523" s="346" t="s">
        <v>35</v>
      </c>
      <c r="K523" s="354"/>
      <c r="L523" s="359" t="s">
        <v>599</v>
      </c>
      <c r="M523" s="361"/>
      <c r="N523" s="137"/>
      <c r="O523" s="130"/>
      <c r="P523" s="206">
        <v>25000000</v>
      </c>
    </row>
    <row r="524" spans="1:16" ht="54.95" customHeight="1" x14ac:dyDescent="0.25">
      <c r="A524" s="373"/>
      <c r="B524" s="349"/>
      <c r="C524" s="345"/>
      <c r="D524" s="310"/>
      <c r="E524" s="311"/>
      <c r="F524" s="311"/>
      <c r="G524" s="311"/>
      <c r="H524" s="311"/>
      <c r="I524" s="312"/>
      <c r="J524" s="346" t="s">
        <v>35</v>
      </c>
      <c r="K524" s="354"/>
      <c r="L524" s="359" t="s">
        <v>600</v>
      </c>
      <c r="M524" s="361"/>
      <c r="N524" s="137"/>
      <c r="O524" s="130"/>
      <c r="P524" s="207">
        <v>160000000</v>
      </c>
    </row>
    <row r="525" spans="1:16" ht="54.75" customHeight="1" x14ac:dyDescent="0.25">
      <c r="A525" s="373"/>
      <c r="B525" s="349"/>
      <c r="C525" s="343" t="s">
        <v>20</v>
      </c>
      <c r="D525" s="307" t="s">
        <v>563</v>
      </c>
      <c r="E525" s="308"/>
      <c r="F525" s="308"/>
      <c r="G525" s="308"/>
      <c r="H525" s="308"/>
      <c r="I525" s="309"/>
      <c r="J525" s="346" t="s">
        <v>35</v>
      </c>
      <c r="K525" s="354"/>
      <c r="L525" s="359" t="s">
        <v>601</v>
      </c>
      <c r="M525" s="361"/>
      <c r="N525" s="137"/>
      <c r="O525" s="130"/>
      <c r="P525" s="206">
        <v>40000000</v>
      </c>
    </row>
    <row r="526" spans="1:16" ht="32.25" customHeight="1" x14ac:dyDescent="0.25">
      <c r="A526" s="373"/>
      <c r="B526" s="349"/>
      <c r="C526" s="344"/>
      <c r="D526" s="322"/>
      <c r="E526" s="323"/>
      <c r="F526" s="323"/>
      <c r="G526" s="323"/>
      <c r="H526" s="323"/>
      <c r="I526" s="324"/>
      <c r="J526" s="346" t="s">
        <v>35</v>
      </c>
      <c r="K526" s="354"/>
      <c r="L526" s="359" t="s">
        <v>602</v>
      </c>
      <c r="M526" s="361"/>
      <c r="N526" s="137"/>
      <c r="O526" s="130"/>
      <c r="P526" s="206">
        <v>8000000</v>
      </c>
    </row>
    <row r="527" spans="1:16" ht="65.25" customHeight="1" x14ac:dyDescent="0.25">
      <c r="A527" s="373"/>
      <c r="B527" s="350"/>
      <c r="C527" s="345"/>
      <c r="D527" s="310"/>
      <c r="E527" s="311"/>
      <c r="F527" s="311"/>
      <c r="G527" s="311"/>
      <c r="H527" s="311"/>
      <c r="I527" s="312"/>
      <c r="J527" s="346" t="s">
        <v>35</v>
      </c>
      <c r="K527" s="354"/>
      <c r="L527" s="359" t="s">
        <v>603</v>
      </c>
      <c r="M527" s="361"/>
      <c r="N527" s="137"/>
      <c r="O527" s="130"/>
      <c r="P527" s="206">
        <v>50000000</v>
      </c>
    </row>
    <row r="528" spans="1:16" x14ac:dyDescent="0.25">
      <c r="A528" s="373"/>
      <c r="B528" s="162"/>
      <c r="C528" s="164"/>
      <c r="D528" s="169"/>
      <c r="E528" s="170"/>
      <c r="F528" s="170"/>
      <c r="G528" s="170"/>
      <c r="H528" s="170"/>
      <c r="I528" s="171"/>
      <c r="J528" s="340" t="s">
        <v>23</v>
      </c>
      <c r="K528" s="341"/>
      <c r="L528" s="341"/>
      <c r="M528" s="341"/>
      <c r="N528" s="341"/>
      <c r="O528" s="342"/>
      <c r="P528" s="208">
        <f>+SUM(P519:P527)</f>
        <v>357000000</v>
      </c>
    </row>
    <row r="529" spans="1:16" ht="45.95" customHeight="1" x14ac:dyDescent="0.25">
      <c r="A529" s="373"/>
      <c r="B529" s="348" t="s">
        <v>650</v>
      </c>
      <c r="C529" s="343" t="s">
        <v>16</v>
      </c>
      <c r="D529" s="307" t="s">
        <v>567</v>
      </c>
      <c r="E529" s="308"/>
      <c r="F529" s="308"/>
      <c r="G529" s="308"/>
      <c r="H529" s="308"/>
      <c r="I529" s="309"/>
      <c r="J529" s="346" t="s">
        <v>18</v>
      </c>
      <c r="K529" s="347"/>
      <c r="L529" s="359" t="s">
        <v>604</v>
      </c>
      <c r="M529" s="361"/>
      <c r="N529" s="135">
        <v>10</v>
      </c>
      <c r="O529" s="150">
        <v>1925000</v>
      </c>
      <c r="P529" s="207">
        <v>19250000</v>
      </c>
    </row>
    <row r="530" spans="1:16" ht="45.95" customHeight="1" x14ac:dyDescent="0.25">
      <c r="A530" s="373"/>
      <c r="B530" s="349"/>
      <c r="C530" s="344"/>
      <c r="D530" s="322"/>
      <c r="E530" s="323"/>
      <c r="F530" s="323"/>
      <c r="G530" s="323"/>
      <c r="H530" s="323"/>
      <c r="I530" s="324"/>
      <c r="J530" s="346" t="s">
        <v>18</v>
      </c>
      <c r="K530" s="347"/>
      <c r="L530" s="359" t="s">
        <v>605</v>
      </c>
      <c r="M530" s="361"/>
      <c r="N530" s="135">
        <v>10</v>
      </c>
      <c r="O530" s="150">
        <v>2464000</v>
      </c>
      <c r="P530" s="207">
        <v>24640000</v>
      </c>
    </row>
    <row r="531" spans="1:16" ht="45.95" customHeight="1" x14ac:dyDescent="0.25">
      <c r="A531" s="373"/>
      <c r="B531" s="349"/>
      <c r="C531" s="344"/>
      <c r="D531" s="322"/>
      <c r="E531" s="323"/>
      <c r="F531" s="323"/>
      <c r="G531" s="323"/>
      <c r="H531" s="323"/>
      <c r="I531" s="324"/>
      <c r="J531" s="346" t="s">
        <v>18</v>
      </c>
      <c r="K531" s="347"/>
      <c r="L531" s="359" t="s">
        <v>606</v>
      </c>
      <c r="M531" s="361"/>
      <c r="N531" s="139">
        <v>10</v>
      </c>
      <c r="O531" s="151">
        <v>2464000</v>
      </c>
      <c r="P531" s="216">
        <v>24640000</v>
      </c>
    </row>
    <row r="532" spans="1:16" ht="45.95" customHeight="1" x14ac:dyDescent="0.25">
      <c r="A532" s="373"/>
      <c r="B532" s="349"/>
      <c r="C532" s="344"/>
      <c r="D532" s="322"/>
      <c r="E532" s="323"/>
      <c r="F532" s="323"/>
      <c r="G532" s="323"/>
      <c r="H532" s="323"/>
      <c r="I532" s="324"/>
      <c r="J532" s="346" t="s">
        <v>18</v>
      </c>
      <c r="K532" s="347"/>
      <c r="L532" s="359" t="s">
        <v>607</v>
      </c>
      <c r="M532" s="361"/>
      <c r="N532" s="135">
        <v>10</v>
      </c>
      <c r="O532" s="150">
        <v>2090000</v>
      </c>
      <c r="P532" s="207">
        <v>20900000</v>
      </c>
    </row>
    <row r="533" spans="1:16" ht="45.95" customHeight="1" x14ac:dyDescent="0.25">
      <c r="A533" s="373"/>
      <c r="B533" s="349"/>
      <c r="C533" s="344"/>
      <c r="D533" s="322"/>
      <c r="E533" s="323"/>
      <c r="F533" s="323"/>
      <c r="G533" s="323"/>
      <c r="H533" s="323"/>
      <c r="I533" s="324"/>
      <c r="J533" s="346" t="s">
        <v>18</v>
      </c>
      <c r="K533" s="347"/>
      <c r="L533" s="359" t="s">
        <v>608</v>
      </c>
      <c r="M533" s="361"/>
      <c r="N533" s="135">
        <v>10</v>
      </c>
      <c r="O533" s="150">
        <v>2464000</v>
      </c>
      <c r="P533" s="207">
        <v>24640000</v>
      </c>
    </row>
    <row r="534" spans="1:16" ht="45.95" customHeight="1" x14ac:dyDescent="0.25">
      <c r="A534" s="373"/>
      <c r="B534" s="349"/>
      <c r="C534" s="344"/>
      <c r="D534" s="322"/>
      <c r="E534" s="323"/>
      <c r="F534" s="323"/>
      <c r="G534" s="323"/>
      <c r="H534" s="323"/>
      <c r="I534" s="324"/>
      <c r="J534" s="346" t="s">
        <v>18</v>
      </c>
      <c r="K534" s="347"/>
      <c r="L534" s="359" t="s">
        <v>604</v>
      </c>
      <c r="M534" s="361"/>
      <c r="N534" s="135">
        <v>10</v>
      </c>
      <c r="O534" s="150">
        <v>1925000</v>
      </c>
      <c r="P534" s="207">
        <v>19250000</v>
      </c>
    </row>
    <row r="535" spans="1:16" ht="45.95" customHeight="1" x14ac:dyDescent="0.25">
      <c r="A535" s="373"/>
      <c r="B535" s="349"/>
      <c r="C535" s="344"/>
      <c r="D535" s="322"/>
      <c r="E535" s="323"/>
      <c r="F535" s="323"/>
      <c r="G535" s="323"/>
      <c r="H535" s="323"/>
      <c r="I535" s="324"/>
      <c r="J535" s="346" t="s">
        <v>18</v>
      </c>
      <c r="K535" s="347"/>
      <c r="L535" s="359" t="s">
        <v>609</v>
      </c>
      <c r="M535" s="361"/>
      <c r="N535" s="135">
        <v>10</v>
      </c>
      <c r="O535" s="150">
        <v>1760000</v>
      </c>
      <c r="P535" s="207">
        <v>17600000</v>
      </c>
    </row>
    <row r="536" spans="1:16" ht="45.95" customHeight="1" x14ac:dyDescent="0.25">
      <c r="A536" s="373"/>
      <c r="B536" s="349"/>
      <c r="C536" s="344"/>
      <c r="D536" s="322"/>
      <c r="E536" s="323"/>
      <c r="F536" s="323"/>
      <c r="G536" s="323"/>
      <c r="H536" s="323"/>
      <c r="I536" s="324"/>
      <c r="J536" s="346" t="s">
        <v>18</v>
      </c>
      <c r="K536" s="347"/>
      <c r="L536" s="359" t="s">
        <v>610</v>
      </c>
      <c r="M536" s="361"/>
      <c r="N536" s="135">
        <v>10</v>
      </c>
      <c r="O536" s="150">
        <v>1760000</v>
      </c>
      <c r="P536" s="207">
        <v>17600000</v>
      </c>
    </row>
    <row r="537" spans="1:16" ht="45.95" customHeight="1" x14ac:dyDescent="0.25">
      <c r="A537" s="373"/>
      <c r="B537" s="349"/>
      <c r="C537" s="344"/>
      <c r="D537" s="322"/>
      <c r="E537" s="323"/>
      <c r="F537" s="323"/>
      <c r="G537" s="323"/>
      <c r="H537" s="323"/>
      <c r="I537" s="324"/>
      <c r="J537" s="346" t="s">
        <v>18</v>
      </c>
      <c r="K537" s="347"/>
      <c r="L537" s="359" t="s">
        <v>611</v>
      </c>
      <c r="M537" s="361"/>
      <c r="N537" s="135">
        <v>10</v>
      </c>
      <c r="O537" s="150">
        <v>2090000</v>
      </c>
      <c r="P537" s="207">
        <v>20900000</v>
      </c>
    </row>
    <row r="538" spans="1:16" ht="45.95" customHeight="1" x14ac:dyDescent="0.25">
      <c r="A538" s="373"/>
      <c r="B538" s="349"/>
      <c r="C538" s="344"/>
      <c r="D538" s="322"/>
      <c r="E538" s="323"/>
      <c r="F538" s="323"/>
      <c r="G538" s="323"/>
      <c r="H538" s="323"/>
      <c r="I538" s="324"/>
      <c r="J538" s="346" t="s">
        <v>18</v>
      </c>
      <c r="K538" s="347"/>
      <c r="L538" s="359" t="s">
        <v>612</v>
      </c>
      <c r="M538" s="361"/>
      <c r="N538" s="135">
        <v>10</v>
      </c>
      <c r="O538" s="150">
        <v>2035000</v>
      </c>
      <c r="P538" s="207">
        <v>20350000</v>
      </c>
    </row>
    <row r="539" spans="1:16" ht="45.95" customHeight="1" x14ac:dyDescent="0.25">
      <c r="A539" s="373"/>
      <c r="B539" s="349"/>
      <c r="C539" s="344"/>
      <c r="D539" s="322"/>
      <c r="E539" s="323"/>
      <c r="F539" s="323"/>
      <c r="G539" s="323"/>
      <c r="H539" s="323"/>
      <c r="I539" s="324"/>
      <c r="J539" s="346" t="s">
        <v>18</v>
      </c>
      <c r="K539" s="347"/>
      <c r="L539" s="359" t="s">
        <v>613</v>
      </c>
      <c r="M539" s="361"/>
      <c r="N539" s="135">
        <v>10</v>
      </c>
      <c r="O539" s="150">
        <v>2464000</v>
      </c>
      <c r="P539" s="207">
        <v>24640000</v>
      </c>
    </row>
    <row r="540" spans="1:16" ht="45.95" customHeight="1" x14ac:dyDescent="0.25">
      <c r="A540" s="373"/>
      <c r="B540" s="349"/>
      <c r="C540" s="344"/>
      <c r="D540" s="322"/>
      <c r="E540" s="323"/>
      <c r="F540" s="323"/>
      <c r="G540" s="323"/>
      <c r="H540" s="323"/>
      <c r="I540" s="324"/>
      <c r="J540" s="346" t="s">
        <v>18</v>
      </c>
      <c r="K540" s="347"/>
      <c r="L540" s="359" t="s">
        <v>614</v>
      </c>
      <c r="M540" s="361"/>
      <c r="N540" s="139">
        <v>10</v>
      </c>
      <c r="O540" s="151">
        <v>2090000</v>
      </c>
      <c r="P540" s="216">
        <v>20900000</v>
      </c>
    </row>
    <row r="541" spans="1:16" ht="45.95" customHeight="1" x14ac:dyDescent="0.25">
      <c r="A541" s="373"/>
      <c r="B541" s="349"/>
      <c r="C541" s="344"/>
      <c r="D541" s="322"/>
      <c r="E541" s="323"/>
      <c r="F541" s="323"/>
      <c r="G541" s="323"/>
      <c r="H541" s="323"/>
      <c r="I541" s="324"/>
      <c r="J541" s="346" t="s">
        <v>18</v>
      </c>
      <c r="K541" s="347"/>
      <c r="L541" s="359" t="s">
        <v>615</v>
      </c>
      <c r="M541" s="361"/>
      <c r="N541" s="135">
        <v>10</v>
      </c>
      <c r="O541" s="150">
        <v>3025000</v>
      </c>
      <c r="P541" s="207">
        <v>30250000</v>
      </c>
    </row>
    <row r="542" spans="1:16" ht="45.95" customHeight="1" x14ac:dyDescent="0.25">
      <c r="A542" s="373"/>
      <c r="B542" s="349"/>
      <c r="C542" s="345"/>
      <c r="D542" s="310"/>
      <c r="E542" s="311"/>
      <c r="F542" s="311"/>
      <c r="G542" s="311"/>
      <c r="H542" s="311"/>
      <c r="I542" s="312"/>
      <c r="J542" s="346" t="s">
        <v>18</v>
      </c>
      <c r="K542" s="347"/>
      <c r="L542" s="359" t="s">
        <v>616</v>
      </c>
      <c r="M542" s="361"/>
      <c r="N542" s="135">
        <v>10</v>
      </c>
      <c r="O542" s="150">
        <v>1925000</v>
      </c>
      <c r="P542" s="207">
        <v>19250000</v>
      </c>
    </row>
    <row r="543" spans="1:16" ht="24.75" customHeight="1" x14ac:dyDescent="0.25">
      <c r="A543" s="373"/>
      <c r="B543" s="349"/>
      <c r="C543" s="343" t="s">
        <v>20</v>
      </c>
      <c r="D543" s="307" t="s">
        <v>563</v>
      </c>
      <c r="E543" s="308"/>
      <c r="F543" s="308"/>
      <c r="G543" s="308"/>
      <c r="H543" s="308"/>
      <c r="I543" s="309"/>
      <c r="J543" s="346" t="s">
        <v>202</v>
      </c>
      <c r="K543" s="354"/>
      <c r="L543" s="359" t="s">
        <v>617</v>
      </c>
      <c r="M543" s="361"/>
      <c r="N543" s="135">
        <v>1</v>
      </c>
      <c r="O543" s="152">
        <v>100000000</v>
      </c>
      <c r="P543" s="207">
        <v>100000000</v>
      </c>
    </row>
    <row r="544" spans="1:16" x14ac:dyDescent="0.25">
      <c r="A544" s="373"/>
      <c r="B544" s="349"/>
      <c r="C544" s="344"/>
      <c r="D544" s="322"/>
      <c r="E544" s="323"/>
      <c r="F544" s="323"/>
      <c r="G544" s="323"/>
      <c r="H544" s="323"/>
      <c r="I544" s="324"/>
      <c r="J544" s="346" t="s">
        <v>202</v>
      </c>
      <c r="K544" s="354"/>
      <c r="L544" s="355" t="s">
        <v>439</v>
      </c>
      <c r="M544" s="356"/>
      <c r="N544" s="135">
        <v>1</v>
      </c>
      <c r="O544" s="150">
        <v>12000000</v>
      </c>
      <c r="P544" s="207">
        <v>12000000</v>
      </c>
    </row>
    <row r="545" spans="1:16" ht="9" customHeight="1" x14ac:dyDescent="0.25">
      <c r="A545" s="373"/>
      <c r="B545" s="349"/>
      <c r="C545" s="344"/>
      <c r="D545" s="322"/>
      <c r="E545" s="323"/>
      <c r="F545" s="323"/>
      <c r="G545" s="323"/>
      <c r="H545" s="323"/>
      <c r="I545" s="324"/>
      <c r="J545" s="292" t="s">
        <v>164</v>
      </c>
      <c r="K545" s="293"/>
      <c r="L545" s="331" t="s">
        <v>440</v>
      </c>
      <c r="M545" s="333"/>
      <c r="N545" s="408">
        <v>1</v>
      </c>
      <c r="O545" s="153">
        <v>10000000</v>
      </c>
      <c r="P545" s="213" t="s">
        <v>222</v>
      </c>
    </row>
    <row r="546" spans="1:16" ht="9" customHeight="1" x14ac:dyDescent="0.25">
      <c r="A546" s="373"/>
      <c r="B546" s="349"/>
      <c r="C546" s="344"/>
      <c r="D546" s="322"/>
      <c r="E546" s="323"/>
      <c r="F546" s="323"/>
      <c r="G546" s="323"/>
      <c r="H546" s="323"/>
      <c r="I546" s="324"/>
      <c r="J546" s="294"/>
      <c r="K546" s="295"/>
      <c r="L546" s="334" t="s">
        <v>441</v>
      </c>
      <c r="M546" s="336"/>
      <c r="N546" s="409"/>
      <c r="O546" s="407">
        <v>0</v>
      </c>
      <c r="P546" s="211">
        <v>100000000</v>
      </c>
    </row>
    <row r="547" spans="1:16" ht="15" customHeight="1" x14ac:dyDescent="0.25">
      <c r="A547" s="373"/>
      <c r="B547" s="349"/>
      <c r="C547" s="344"/>
      <c r="D547" s="322"/>
      <c r="E547" s="323"/>
      <c r="F547" s="323"/>
      <c r="G547" s="323"/>
      <c r="H547" s="323"/>
      <c r="I547" s="324"/>
      <c r="J547" s="294"/>
      <c r="K547" s="295"/>
      <c r="L547" s="334" t="s">
        <v>442</v>
      </c>
      <c r="M547" s="336"/>
      <c r="N547" s="409"/>
      <c r="O547" s="407"/>
      <c r="P547" s="211"/>
    </row>
    <row r="548" spans="1:16" ht="15.75" customHeight="1" x14ac:dyDescent="0.25">
      <c r="A548" s="373"/>
      <c r="B548" s="349"/>
      <c r="C548" s="344"/>
      <c r="D548" s="322"/>
      <c r="E548" s="323"/>
      <c r="F548" s="323"/>
      <c r="G548" s="323"/>
      <c r="H548" s="323"/>
      <c r="I548" s="324"/>
      <c r="J548" s="294"/>
      <c r="K548" s="295"/>
      <c r="L548" s="334" t="s">
        <v>443</v>
      </c>
      <c r="M548" s="336"/>
      <c r="N548" s="409"/>
      <c r="O548" s="407"/>
      <c r="P548" s="211"/>
    </row>
    <row r="549" spans="1:16" ht="110.1" customHeight="1" x14ac:dyDescent="0.25">
      <c r="A549" s="373"/>
      <c r="B549" s="349"/>
      <c r="C549" s="344"/>
      <c r="D549" s="322"/>
      <c r="E549" s="323"/>
      <c r="F549" s="323"/>
      <c r="G549" s="323"/>
      <c r="H549" s="323"/>
      <c r="I549" s="324"/>
      <c r="J549" s="346" t="s">
        <v>191</v>
      </c>
      <c r="K549" s="354"/>
      <c r="L549" s="359" t="s">
        <v>618</v>
      </c>
      <c r="M549" s="361"/>
      <c r="N549" s="135">
        <v>1</v>
      </c>
      <c r="O549" s="130" t="s">
        <v>619</v>
      </c>
      <c r="P549" s="207">
        <v>600000000</v>
      </c>
    </row>
    <row r="550" spans="1:16" ht="41.25" customHeight="1" x14ac:dyDescent="0.25">
      <c r="A550" s="373"/>
      <c r="B550" s="349"/>
      <c r="C550" s="344"/>
      <c r="D550" s="322"/>
      <c r="E550" s="323"/>
      <c r="F550" s="323"/>
      <c r="G550" s="323"/>
      <c r="H550" s="323"/>
      <c r="I550" s="324"/>
      <c r="J550" s="346" t="s">
        <v>191</v>
      </c>
      <c r="K550" s="354"/>
      <c r="L550" s="359" t="s">
        <v>620</v>
      </c>
      <c r="M550" s="361"/>
      <c r="N550" s="135">
        <v>1</v>
      </c>
      <c r="O550" s="150">
        <v>15000000</v>
      </c>
      <c r="P550" s="207">
        <v>15000000</v>
      </c>
    </row>
    <row r="551" spans="1:16" x14ac:dyDescent="0.25">
      <c r="A551" s="373"/>
      <c r="B551" s="349"/>
      <c r="C551" s="344"/>
      <c r="D551" s="322"/>
      <c r="E551" s="323"/>
      <c r="F551" s="323"/>
      <c r="G551" s="323"/>
      <c r="H551" s="323"/>
      <c r="I551" s="324"/>
      <c r="J551" s="346" t="s">
        <v>191</v>
      </c>
      <c r="K551" s="354"/>
      <c r="L551" s="355" t="s">
        <v>444</v>
      </c>
      <c r="M551" s="356"/>
      <c r="N551" s="135">
        <v>1</v>
      </c>
      <c r="O551" s="150">
        <v>40000000</v>
      </c>
      <c r="P551" s="207">
        <v>40000000</v>
      </c>
    </row>
    <row r="552" spans="1:16" ht="29.25" customHeight="1" x14ac:dyDescent="0.25">
      <c r="A552" s="373"/>
      <c r="B552" s="349"/>
      <c r="C552" s="344"/>
      <c r="D552" s="322"/>
      <c r="E552" s="323"/>
      <c r="F552" s="323"/>
      <c r="G552" s="323"/>
      <c r="H552" s="323"/>
      <c r="I552" s="324"/>
      <c r="J552" s="346" t="s">
        <v>191</v>
      </c>
      <c r="K552" s="354"/>
      <c r="L552" s="359" t="s">
        <v>621</v>
      </c>
      <c r="M552" s="361"/>
      <c r="N552" s="141">
        <v>1</v>
      </c>
      <c r="O552" s="153">
        <v>30000000</v>
      </c>
      <c r="P552" s="207">
        <v>30000000</v>
      </c>
    </row>
    <row r="553" spans="1:16" x14ac:dyDescent="0.25">
      <c r="A553" s="373"/>
      <c r="B553" s="349"/>
      <c r="C553" s="344"/>
      <c r="D553" s="322"/>
      <c r="E553" s="323"/>
      <c r="F553" s="323"/>
      <c r="G553" s="323"/>
      <c r="H553" s="323"/>
      <c r="I553" s="324"/>
      <c r="J553" s="346" t="s">
        <v>191</v>
      </c>
      <c r="K553" s="354"/>
      <c r="L553" s="355" t="s">
        <v>445</v>
      </c>
      <c r="M553" s="356"/>
      <c r="N553" s="135">
        <v>1</v>
      </c>
      <c r="O553" s="150">
        <v>20000000</v>
      </c>
      <c r="P553" s="207">
        <v>20000000</v>
      </c>
    </row>
    <row r="554" spans="1:16" ht="33.75" customHeight="1" x14ac:dyDescent="0.25">
      <c r="A554" s="373"/>
      <c r="B554" s="349"/>
      <c r="C554" s="344"/>
      <c r="D554" s="322"/>
      <c r="E554" s="323"/>
      <c r="F554" s="323"/>
      <c r="G554" s="323"/>
      <c r="H554" s="323"/>
      <c r="I554" s="324"/>
      <c r="J554" s="346" t="s">
        <v>202</v>
      </c>
      <c r="K554" s="354"/>
      <c r="L554" s="359" t="s">
        <v>622</v>
      </c>
      <c r="M554" s="361"/>
      <c r="N554" s="135">
        <v>1</v>
      </c>
      <c r="O554" s="150">
        <v>7000000</v>
      </c>
      <c r="P554" s="206">
        <v>7000000</v>
      </c>
    </row>
    <row r="555" spans="1:16" x14ac:dyDescent="0.25">
      <c r="A555" s="373"/>
      <c r="B555" s="349"/>
      <c r="C555" s="345"/>
      <c r="D555" s="310"/>
      <c r="E555" s="311"/>
      <c r="F555" s="311"/>
      <c r="G555" s="311"/>
      <c r="H555" s="311"/>
      <c r="I555" s="312"/>
      <c r="J555" s="346" t="s">
        <v>164</v>
      </c>
      <c r="K555" s="354"/>
      <c r="L555" s="359" t="s">
        <v>623</v>
      </c>
      <c r="M555" s="361"/>
      <c r="N555" s="135">
        <v>1</v>
      </c>
      <c r="O555" s="150">
        <v>28000000</v>
      </c>
      <c r="P555" s="206">
        <v>28000000</v>
      </c>
    </row>
    <row r="556" spans="1:16" ht="54.95" customHeight="1" x14ac:dyDescent="0.25">
      <c r="A556" s="373"/>
      <c r="B556" s="350"/>
      <c r="C556" s="191" t="s">
        <v>16</v>
      </c>
      <c r="D556" s="359" t="s">
        <v>597</v>
      </c>
      <c r="E556" s="360"/>
      <c r="F556" s="360"/>
      <c r="G556" s="360"/>
      <c r="H556" s="360"/>
      <c r="I556" s="361"/>
      <c r="J556" s="346" t="s">
        <v>35</v>
      </c>
      <c r="K556" s="354"/>
      <c r="L556" s="355" t="s">
        <v>624</v>
      </c>
      <c r="M556" s="356"/>
      <c r="N556" s="135">
        <v>2</v>
      </c>
      <c r="O556" s="150">
        <v>15000000</v>
      </c>
      <c r="P556" s="206">
        <v>30000000</v>
      </c>
    </row>
    <row r="557" spans="1:16" x14ac:dyDescent="0.25">
      <c r="A557" s="373"/>
      <c r="B557" s="162"/>
      <c r="C557" s="163"/>
      <c r="D557" s="182"/>
      <c r="E557" s="183"/>
      <c r="F557" s="183"/>
      <c r="G557" s="183"/>
      <c r="H557" s="183"/>
      <c r="I557" s="184"/>
      <c r="J557" s="340" t="s">
        <v>23</v>
      </c>
      <c r="K557" s="341"/>
      <c r="L557" s="341"/>
      <c r="M557" s="341"/>
      <c r="N557" s="341"/>
      <c r="O557" s="342"/>
      <c r="P557" s="208">
        <f>+SUM(P529:P556)</f>
        <v>1286810000</v>
      </c>
    </row>
    <row r="558" spans="1:16" x14ac:dyDescent="0.25">
      <c r="A558" s="373"/>
      <c r="B558" s="348" t="s">
        <v>651</v>
      </c>
      <c r="C558" s="343" t="s">
        <v>77</v>
      </c>
      <c r="D558" s="307" t="s">
        <v>572</v>
      </c>
      <c r="E558" s="308"/>
      <c r="F558" s="308"/>
      <c r="G558" s="308"/>
      <c r="H558" s="308"/>
      <c r="I558" s="309"/>
      <c r="J558" s="406" t="s">
        <v>666</v>
      </c>
      <c r="K558" s="347"/>
      <c r="L558" s="355" t="s">
        <v>446</v>
      </c>
      <c r="M558" s="356"/>
      <c r="N558" s="137"/>
      <c r="O558" s="130"/>
      <c r="P558" s="206">
        <v>12000000</v>
      </c>
    </row>
    <row r="559" spans="1:16" ht="63.95" customHeight="1" x14ac:dyDescent="0.25">
      <c r="A559" s="373"/>
      <c r="B559" s="349"/>
      <c r="C559" s="345"/>
      <c r="D559" s="310"/>
      <c r="E559" s="311"/>
      <c r="F559" s="311"/>
      <c r="G559" s="311"/>
      <c r="H559" s="311"/>
      <c r="I559" s="312"/>
      <c r="J559" s="406" t="s">
        <v>666</v>
      </c>
      <c r="K559" s="347"/>
      <c r="L559" s="355" t="s">
        <v>447</v>
      </c>
      <c r="M559" s="356"/>
      <c r="N559" s="137"/>
      <c r="O559" s="130"/>
      <c r="P559" s="206">
        <v>15000000</v>
      </c>
    </row>
    <row r="560" spans="1:16" x14ac:dyDescent="0.25">
      <c r="A560" s="373"/>
      <c r="B560" s="349"/>
      <c r="C560" s="343" t="s">
        <v>16</v>
      </c>
      <c r="D560" s="307" t="s">
        <v>567</v>
      </c>
      <c r="E560" s="308"/>
      <c r="F560" s="308"/>
      <c r="G560" s="308"/>
      <c r="H560" s="308"/>
      <c r="I560" s="309"/>
      <c r="J560" s="346" t="s">
        <v>18</v>
      </c>
      <c r="K560" s="347"/>
      <c r="L560" s="357" t="s">
        <v>448</v>
      </c>
      <c r="M560" s="405"/>
      <c r="N560" s="137"/>
      <c r="O560" s="130"/>
      <c r="P560" s="206">
        <v>6000000</v>
      </c>
    </row>
    <row r="561" spans="1:16" x14ac:dyDescent="0.25">
      <c r="A561" s="373"/>
      <c r="B561" s="349"/>
      <c r="C561" s="344"/>
      <c r="D561" s="322"/>
      <c r="E561" s="323"/>
      <c r="F561" s="323"/>
      <c r="G561" s="323"/>
      <c r="H561" s="323"/>
      <c r="I561" s="324"/>
      <c r="J561" s="346" t="s">
        <v>18</v>
      </c>
      <c r="K561" s="347"/>
      <c r="L561" s="357" t="s">
        <v>448</v>
      </c>
      <c r="M561" s="405"/>
      <c r="N561" s="137"/>
      <c r="O561" s="130"/>
      <c r="P561" s="206">
        <v>3000000</v>
      </c>
    </row>
    <row r="562" spans="1:16" x14ac:dyDescent="0.25">
      <c r="A562" s="373"/>
      <c r="B562" s="349"/>
      <c r="C562" s="344"/>
      <c r="D562" s="322"/>
      <c r="E562" s="323"/>
      <c r="F562" s="323"/>
      <c r="G562" s="323"/>
      <c r="H562" s="323"/>
      <c r="I562" s="324"/>
      <c r="J562" s="346" t="s">
        <v>18</v>
      </c>
      <c r="K562" s="347"/>
      <c r="L562" s="357" t="s">
        <v>449</v>
      </c>
      <c r="M562" s="405"/>
      <c r="N562" s="137"/>
      <c r="O562" s="130"/>
      <c r="P562" s="206">
        <v>19800000</v>
      </c>
    </row>
    <row r="563" spans="1:16" x14ac:dyDescent="0.25">
      <c r="A563" s="373"/>
      <c r="B563" s="349"/>
      <c r="C563" s="344"/>
      <c r="D563" s="322"/>
      <c r="E563" s="323"/>
      <c r="F563" s="323"/>
      <c r="G563" s="323"/>
      <c r="H563" s="323"/>
      <c r="I563" s="324"/>
      <c r="J563" s="406" t="s">
        <v>667</v>
      </c>
      <c r="K563" s="347"/>
      <c r="L563" s="357" t="s">
        <v>450</v>
      </c>
      <c r="M563" s="405"/>
      <c r="N563" s="137"/>
      <c r="O563" s="130"/>
      <c r="P563" s="206">
        <v>21720000</v>
      </c>
    </row>
    <row r="564" spans="1:16" x14ac:dyDescent="0.25">
      <c r="A564" s="373"/>
      <c r="B564" s="349"/>
      <c r="C564" s="344"/>
      <c r="D564" s="310"/>
      <c r="E564" s="311"/>
      <c r="F564" s="311"/>
      <c r="G564" s="311"/>
      <c r="H564" s="311"/>
      <c r="I564" s="312"/>
      <c r="J564" s="406" t="s">
        <v>668</v>
      </c>
      <c r="K564" s="347"/>
      <c r="L564" s="357" t="s">
        <v>450</v>
      </c>
      <c r="M564" s="405"/>
      <c r="N564" s="137"/>
      <c r="O564" s="130"/>
      <c r="P564" s="206">
        <v>30180000</v>
      </c>
    </row>
    <row r="565" spans="1:16" ht="37.5" customHeight="1" x14ac:dyDescent="0.25">
      <c r="A565" s="373"/>
      <c r="B565" s="349"/>
      <c r="C565" s="345"/>
      <c r="D565" s="359" t="s">
        <v>595</v>
      </c>
      <c r="E565" s="360"/>
      <c r="F565" s="360"/>
      <c r="G565" s="360"/>
      <c r="H565" s="360"/>
      <c r="I565" s="361"/>
      <c r="J565" s="346" t="s">
        <v>35</v>
      </c>
      <c r="K565" s="354"/>
      <c r="L565" s="357" t="s">
        <v>451</v>
      </c>
      <c r="M565" s="405"/>
      <c r="N565" s="137"/>
      <c r="O565" s="130"/>
      <c r="P565" s="206">
        <v>600000</v>
      </c>
    </row>
    <row r="566" spans="1:16" x14ac:dyDescent="0.25">
      <c r="A566" s="373"/>
      <c r="B566" s="349"/>
      <c r="C566" s="343" t="s">
        <v>20</v>
      </c>
      <c r="D566" s="307" t="s">
        <v>563</v>
      </c>
      <c r="E566" s="308"/>
      <c r="F566" s="308"/>
      <c r="G566" s="308"/>
      <c r="H566" s="308"/>
      <c r="I566" s="309"/>
      <c r="J566" s="346" t="s">
        <v>35</v>
      </c>
      <c r="K566" s="354"/>
      <c r="L566" s="355" t="s">
        <v>452</v>
      </c>
      <c r="M566" s="356"/>
      <c r="N566" s="137"/>
      <c r="O566" s="130"/>
      <c r="P566" s="206">
        <v>1350000</v>
      </c>
    </row>
    <row r="567" spans="1:16" x14ac:dyDescent="0.25">
      <c r="A567" s="373"/>
      <c r="B567" s="349"/>
      <c r="C567" s="344"/>
      <c r="D567" s="322"/>
      <c r="E567" s="323"/>
      <c r="F567" s="323"/>
      <c r="G567" s="323"/>
      <c r="H567" s="323"/>
      <c r="I567" s="324"/>
      <c r="J567" s="346" t="s">
        <v>35</v>
      </c>
      <c r="K567" s="354"/>
      <c r="L567" s="355" t="s">
        <v>453</v>
      </c>
      <c r="M567" s="356"/>
      <c r="N567" s="137"/>
      <c r="O567" s="130"/>
      <c r="P567" s="206">
        <v>6000000</v>
      </c>
    </row>
    <row r="568" spans="1:16" x14ac:dyDescent="0.25">
      <c r="A568" s="373"/>
      <c r="B568" s="349"/>
      <c r="C568" s="344"/>
      <c r="D568" s="322"/>
      <c r="E568" s="323"/>
      <c r="F568" s="323"/>
      <c r="G568" s="323"/>
      <c r="H568" s="323"/>
      <c r="I568" s="324"/>
      <c r="J568" s="346" t="s">
        <v>35</v>
      </c>
      <c r="K568" s="354"/>
      <c r="L568" s="355" t="s">
        <v>454</v>
      </c>
      <c r="M568" s="356"/>
      <c r="N568" s="137"/>
      <c r="O568" s="130"/>
      <c r="P568" s="206">
        <v>4700000</v>
      </c>
    </row>
    <row r="569" spans="1:16" x14ac:dyDescent="0.25">
      <c r="A569" s="373"/>
      <c r="B569" s="349"/>
      <c r="C569" s="344"/>
      <c r="D569" s="322"/>
      <c r="E569" s="323"/>
      <c r="F569" s="323"/>
      <c r="G569" s="323"/>
      <c r="H569" s="323"/>
      <c r="I569" s="324"/>
      <c r="J569" s="346" t="s">
        <v>35</v>
      </c>
      <c r="K569" s="354"/>
      <c r="L569" s="355" t="s">
        <v>455</v>
      </c>
      <c r="M569" s="356"/>
      <c r="N569" s="137"/>
      <c r="O569" s="130"/>
      <c r="P569" s="207">
        <v>100000000</v>
      </c>
    </row>
    <row r="570" spans="1:16" x14ac:dyDescent="0.25">
      <c r="A570" s="373"/>
      <c r="B570" s="349"/>
      <c r="C570" s="344"/>
      <c r="D570" s="322"/>
      <c r="E570" s="323"/>
      <c r="F570" s="323"/>
      <c r="G570" s="323"/>
      <c r="H570" s="323"/>
      <c r="I570" s="324"/>
      <c r="J570" s="346" t="s">
        <v>209</v>
      </c>
      <c r="K570" s="354"/>
      <c r="L570" s="355" t="s">
        <v>456</v>
      </c>
      <c r="M570" s="356"/>
      <c r="N570" s="137"/>
      <c r="O570" s="130"/>
      <c r="P570" s="206">
        <v>8000000</v>
      </c>
    </row>
    <row r="571" spans="1:16" x14ac:dyDescent="0.25">
      <c r="A571" s="373"/>
      <c r="B571" s="349"/>
      <c r="C571" s="344"/>
      <c r="D571" s="322"/>
      <c r="E571" s="323"/>
      <c r="F571" s="323"/>
      <c r="G571" s="323"/>
      <c r="H571" s="323"/>
      <c r="I571" s="324"/>
      <c r="J571" s="346" t="s">
        <v>35</v>
      </c>
      <c r="K571" s="354"/>
      <c r="L571" s="355" t="s">
        <v>457</v>
      </c>
      <c r="M571" s="356"/>
      <c r="N571" s="137"/>
      <c r="O571" s="130"/>
      <c r="P571" s="206">
        <v>10000000</v>
      </c>
    </row>
    <row r="572" spans="1:16" ht="30.75" customHeight="1" x14ac:dyDescent="0.25">
      <c r="A572" s="373"/>
      <c r="B572" s="349"/>
      <c r="C572" s="345"/>
      <c r="D572" s="310"/>
      <c r="E572" s="311"/>
      <c r="F572" s="311"/>
      <c r="G572" s="311"/>
      <c r="H572" s="311"/>
      <c r="I572" s="312"/>
      <c r="J572" s="346" t="s">
        <v>35</v>
      </c>
      <c r="K572" s="354"/>
      <c r="L572" s="357" t="s">
        <v>458</v>
      </c>
      <c r="M572" s="405"/>
      <c r="N572" s="137"/>
      <c r="O572" s="130"/>
      <c r="P572" s="206">
        <v>15000000</v>
      </c>
    </row>
    <row r="573" spans="1:16" ht="36.950000000000003" customHeight="1" x14ac:dyDescent="0.25">
      <c r="A573" s="373"/>
      <c r="B573" s="349"/>
      <c r="C573" s="343" t="s">
        <v>16</v>
      </c>
      <c r="D573" s="298" t="s">
        <v>671</v>
      </c>
      <c r="E573" s="299"/>
      <c r="F573" s="299"/>
      <c r="G573" s="299"/>
      <c r="H573" s="299"/>
      <c r="I573" s="300"/>
      <c r="J573" s="346" t="s">
        <v>35</v>
      </c>
      <c r="K573" s="354"/>
      <c r="L573" s="359" t="s">
        <v>625</v>
      </c>
      <c r="M573" s="361"/>
      <c r="N573" s="137"/>
      <c r="O573" s="130"/>
      <c r="P573" s="206">
        <v>15000000</v>
      </c>
    </row>
    <row r="574" spans="1:16" ht="49.5" customHeight="1" x14ac:dyDescent="0.25">
      <c r="A574" s="373"/>
      <c r="B574" s="349"/>
      <c r="C574" s="345"/>
      <c r="D574" s="304"/>
      <c r="E574" s="305"/>
      <c r="F574" s="305"/>
      <c r="G574" s="305"/>
      <c r="H574" s="305"/>
      <c r="I574" s="306"/>
      <c r="J574" s="346" t="s">
        <v>35</v>
      </c>
      <c r="K574" s="354"/>
      <c r="L574" s="404" t="s">
        <v>626</v>
      </c>
      <c r="M574" s="358"/>
      <c r="N574" s="137"/>
      <c r="O574" s="130"/>
      <c r="P574" s="206">
        <v>15000000</v>
      </c>
    </row>
    <row r="575" spans="1:16" x14ac:dyDescent="0.25">
      <c r="A575" s="373"/>
      <c r="B575" s="349"/>
      <c r="C575" s="343" t="s">
        <v>20</v>
      </c>
      <c r="D575" s="307" t="s">
        <v>563</v>
      </c>
      <c r="E575" s="308"/>
      <c r="F575" s="308"/>
      <c r="G575" s="308"/>
      <c r="H575" s="308"/>
      <c r="I575" s="309"/>
      <c r="J575" s="346" t="s">
        <v>35</v>
      </c>
      <c r="K575" s="354"/>
      <c r="L575" s="355" t="s">
        <v>459</v>
      </c>
      <c r="M575" s="356"/>
      <c r="N575" s="137"/>
      <c r="O575" s="130"/>
      <c r="P575" s="206">
        <v>9000000</v>
      </c>
    </row>
    <row r="576" spans="1:16" x14ac:dyDescent="0.25">
      <c r="A576" s="373"/>
      <c r="B576" s="349"/>
      <c r="C576" s="344"/>
      <c r="D576" s="322"/>
      <c r="E576" s="323"/>
      <c r="F576" s="323"/>
      <c r="G576" s="323"/>
      <c r="H576" s="323"/>
      <c r="I576" s="324"/>
      <c r="J576" s="346" t="s">
        <v>35</v>
      </c>
      <c r="K576" s="354"/>
      <c r="L576" s="355" t="s">
        <v>460</v>
      </c>
      <c r="M576" s="356"/>
      <c r="N576" s="137"/>
      <c r="O576" s="130"/>
      <c r="P576" s="206">
        <v>1280000</v>
      </c>
    </row>
    <row r="577" spans="1:16" x14ac:dyDescent="0.25">
      <c r="A577" s="373"/>
      <c r="B577" s="349"/>
      <c r="C577" s="344"/>
      <c r="D577" s="322"/>
      <c r="E577" s="323"/>
      <c r="F577" s="323"/>
      <c r="G577" s="323"/>
      <c r="H577" s="323"/>
      <c r="I577" s="324"/>
      <c r="J577" s="346" t="s">
        <v>35</v>
      </c>
      <c r="K577" s="354"/>
      <c r="L577" s="355" t="s">
        <v>461</v>
      </c>
      <c r="M577" s="356"/>
      <c r="N577" s="137"/>
      <c r="O577" s="130"/>
      <c r="P577" s="206">
        <v>250000</v>
      </c>
    </row>
    <row r="578" spans="1:16" x14ac:dyDescent="0.25">
      <c r="A578" s="373"/>
      <c r="B578" s="349"/>
      <c r="C578" s="344"/>
      <c r="D578" s="322"/>
      <c r="E578" s="323"/>
      <c r="F578" s="323"/>
      <c r="G578" s="323"/>
      <c r="H578" s="323"/>
      <c r="I578" s="324"/>
      <c r="J578" s="346" t="s">
        <v>35</v>
      </c>
      <c r="K578" s="354"/>
      <c r="L578" s="355" t="s">
        <v>462</v>
      </c>
      <c r="M578" s="356"/>
      <c r="N578" s="137"/>
      <c r="O578" s="130"/>
      <c r="P578" s="206">
        <v>135000</v>
      </c>
    </row>
    <row r="579" spans="1:16" x14ac:dyDescent="0.25">
      <c r="A579" s="373"/>
      <c r="B579" s="349"/>
      <c r="C579" s="344"/>
      <c r="D579" s="322"/>
      <c r="E579" s="323"/>
      <c r="F579" s="323"/>
      <c r="G579" s="323"/>
      <c r="H579" s="323"/>
      <c r="I579" s="324"/>
      <c r="J579" s="346" t="s">
        <v>35</v>
      </c>
      <c r="K579" s="354"/>
      <c r="L579" s="355" t="s">
        <v>463</v>
      </c>
      <c r="M579" s="356"/>
      <c r="N579" s="137"/>
      <c r="O579" s="130"/>
      <c r="P579" s="206">
        <v>200000</v>
      </c>
    </row>
    <row r="580" spans="1:16" x14ac:dyDescent="0.25">
      <c r="A580" s="373"/>
      <c r="B580" s="349"/>
      <c r="C580" s="344"/>
      <c r="D580" s="322"/>
      <c r="E580" s="323"/>
      <c r="F580" s="323"/>
      <c r="G580" s="323"/>
      <c r="H580" s="323"/>
      <c r="I580" s="324"/>
      <c r="J580" s="346" t="s">
        <v>35</v>
      </c>
      <c r="K580" s="354"/>
      <c r="L580" s="355" t="s">
        <v>464</v>
      </c>
      <c r="M580" s="356"/>
      <c r="N580" s="137"/>
      <c r="O580" s="130"/>
      <c r="P580" s="206">
        <v>300000</v>
      </c>
    </row>
    <row r="581" spans="1:16" x14ac:dyDescent="0.25">
      <c r="A581" s="373"/>
      <c r="B581" s="349"/>
      <c r="C581" s="344"/>
      <c r="D581" s="322"/>
      <c r="E581" s="323"/>
      <c r="F581" s="323"/>
      <c r="G581" s="323"/>
      <c r="H581" s="323"/>
      <c r="I581" s="324"/>
      <c r="J581" s="346" t="s">
        <v>35</v>
      </c>
      <c r="K581" s="354"/>
      <c r="L581" s="355" t="s">
        <v>465</v>
      </c>
      <c r="M581" s="356"/>
      <c r="N581" s="137"/>
      <c r="O581" s="130"/>
      <c r="P581" s="206">
        <v>500000</v>
      </c>
    </row>
    <row r="582" spans="1:16" x14ac:dyDescent="0.25">
      <c r="A582" s="373"/>
      <c r="B582" s="349"/>
      <c r="C582" s="344"/>
      <c r="D582" s="322"/>
      <c r="E582" s="323"/>
      <c r="F582" s="323"/>
      <c r="G582" s="323"/>
      <c r="H582" s="323"/>
      <c r="I582" s="324"/>
      <c r="J582" s="346" t="s">
        <v>35</v>
      </c>
      <c r="K582" s="354"/>
      <c r="L582" s="355" t="s">
        <v>466</v>
      </c>
      <c r="M582" s="356"/>
      <c r="N582" s="137"/>
      <c r="O582" s="130"/>
      <c r="P582" s="206">
        <v>500000</v>
      </c>
    </row>
    <row r="583" spans="1:16" x14ac:dyDescent="0.25">
      <c r="A583" s="373"/>
      <c r="B583" s="349"/>
      <c r="C583" s="344"/>
      <c r="D583" s="322"/>
      <c r="E583" s="323"/>
      <c r="F583" s="323"/>
      <c r="G583" s="323"/>
      <c r="H583" s="323"/>
      <c r="I583" s="324"/>
      <c r="J583" s="346" t="s">
        <v>35</v>
      </c>
      <c r="K583" s="354"/>
      <c r="L583" s="355" t="s">
        <v>467</v>
      </c>
      <c r="M583" s="356"/>
      <c r="N583" s="137"/>
      <c r="O583" s="130"/>
      <c r="P583" s="206">
        <v>100000</v>
      </c>
    </row>
    <row r="584" spans="1:16" x14ac:dyDescent="0.25">
      <c r="A584" s="373"/>
      <c r="B584" s="349"/>
      <c r="C584" s="344"/>
      <c r="D584" s="322"/>
      <c r="E584" s="323"/>
      <c r="F584" s="323"/>
      <c r="G584" s="323"/>
      <c r="H584" s="323"/>
      <c r="I584" s="324"/>
      <c r="J584" s="346" t="s">
        <v>35</v>
      </c>
      <c r="K584" s="354"/>
      <c r="L584" s="355" t="s">
        <v>468</v>
      </c>
      <c r="M584" s="356"/>
      <c r="N584" s="137"/>
      <c r="O584" s="130"/>
      <c r="P584" s="206">
        <v>100000</v>
      </c>
    </row>
    <row r="585" spans="1:16" x14ac:dyDescent="0.25">
      <c r="A585" s="373"/>
      <c r="B585" s="349"/>
      <c r="C585" s="344"/>
      <c r="D585" s="322"/>
      <c r="E585" s="323"/>
      <c r="F585" s="323"/>
      <c r="G585" s="323"/>
      <c r="H585" s="323"/>
      <c r="I585" s="324"/>
      <c r="J585" s="346" t="s">
        <v>35</v>
      </c>
      <c r="K585" s="354"/>
      <c r="L585" s="355" t="s">
        <v>469</v>
      </c>
      <c r="M585" s="356"/>
      <c r="N585" s="137"/>
      <c r="O585" s="130"/>
      <c r="P585" s="206">
        <v>400000</v>
      </c>
    </row>
    <row r="586" spans="1:16" x14ac:dyDescent="0.25">
      <c r="A586" s="373"/>
      <c r="B586" s="349"/>
      <c r="C586" s="344"/>
      <c r="D586" s="322"/>
      <c r="E586" s="323"/>
      <c r="F586" s="323"/>
      <c r="G586" s="323"/>
      <c r="H586" s="323"/>
      <c r="I586" s="324"/>
      <c r="J586" s="346" t="s">
        <v>35</v>
      </c>
      <c r="K586" s="354"/>
      <c r="L586" s="355" t="s">
        <v>470</v>
      </c>
      <c r="M586" s="356"/>
      <c r="N586" s="137"/>
      <c r="O586" s="130"/>
      <c r="P586" s="206">
        <v>600000</v>
      </c>
    </row>
    <row r="587" spans="1:16" x14ac:dyDescent="0.25">
      <c r="A587" s="373"/>
      <c r="B587" s="349"/>
      <c r="C587" s="344"/>
      <c r="D587" s="322"/>
      <c r="E587" s="323"/>
      <c r="F587" s="323"/>
      <c r="G587" s="323"/>
      <c r="H587" s="323"/>
      <c r="I587" s="324"/>
      <c r="J587" s="346" t="s">
        <v>35</v>
      </c>
      <c r="K587" s="354"/>
      <c r="L587" s="355" t="s">
        <v>471</v>
      </c>
      <c r="M587" s="356"/>
      <c r="N587" s="137"/>
      <c r="O587" s="130"/>
      <c r="P587" s="206">
        <v>100000</v>
      </c>
    </row>
    <row r="588" spans="1:16" x14ac:dyDescent="0.25">
      <c r="A588" s="373"/>
      <c r="B588" s="349"/>
      <c r="C588" s="344"/>
      <c r="D588" s="322"/>
      <c r="E588" s="323"/>
      <c r="F588" s="323"/>
      <c r="G588" s="323"/>
      <c r="H588" s="323"/>
      <c r="I588" s="324"/>
      <c r="J588" s="346" t="s">
        <v>35</v>
      </c>
      <c r="K588" s="354"/>
      <c r="L588" s="355" t="s">
        <v>472</v>
      </c>
      <c r="M588" s="356"/>
      <c r="N588" s="137"/>
      <c r="O588" s="130"/>
      <c r="P588" s="206">
        <v>150000</v>
      </c>
    </row>
    <row r="589" spans="1:16" x14ac:dyDescent="0.25">
      <c r="A589" s="373"/>
      <c r="B589" s="349"/>
      <c r="C589" s="344"/>
      <c r="D589" s="322"/>
      <c r="E589" s="323"/>
      <c r="F589" s="323"/>
      <c r="G589" s="323"/>
      <c r="H589" s="323"/>
      <c r="I589" s="324"/>
      <c r="J589" s="346" t="s">
        <v>35</v>
      </c>
      <c r="K589" s="354"/>
      <c r="L589" s="355" t="s">
        <v>472</v>
      </c>
      <c r="M589" s="356"/>
      <c r="N589" s="137"/>
      <c r="O589" s="130"/>
      <c r="P589" s="206">
        <v>75000</v>
      </c>
    </row>
    <row r="590" spans="1:16" x14ac:dyDescent="0.25">
      <c r="A590" s="373"/>
      <c r="B590" s="349"/>
      <c r="C590" s="344"/>
      <c r="D590" s="322"/>
      <c r="E590" s="323"/>
      <c r="F590" s="323"/>
      <c r="G590" s="323"/>
      <c r="H590" s="323"/>
      <c r="I590" s="324"/>
      <c r="J590" s="346" t="s">
        <v>35</v>
      </c>
      <c r="K590" s="354"/>
      <c r="L590" s="404" t="s">
        <v>627</v>
      </c>
      <c r="M590" s="358"/>
      <c r="N590" s="137"/>
      <c r="O590" s="130"/>
      <c r="P590" s="206">
        <v>120000</v>
      </c>
    </row>
    <row r="591" spans="1:16" x14ac:dyDescent="0.25">
      <c r="A591" s="373"/>
      <c r="B591" s="349"/>
      <c r="C591" s="345"/>
      <c r="D591" s="310"/>
      <c r="E591" s="311"/>
      <c r="F591" s="311"/>
      <c r="G591" s="311"/>
      <c r="H591" s="311"/>
      <c r="I591" s="312"/>
      <c r="J591" s="346" t="s">
        <v>35</v>
      </c>
      <c r="K591" s="354"/>
      <c r="L591" s="357" t="s">
        <v>670</v>
      </c>
      <c r="M591" s="358"/>
      <c r="N591" s="137"/>
      <c r="O591" s="130"/>
      <c r="P591" s="206">
        <v>320000</v>
      </c>
    </row>
    <row r="592" spans="1:16" ht="36" x14ac:dyDescent="0.25">
      <c r="A592" s="374"/>
      <c r="B592" s="350"/>
      <c r="C592" s="191" t="s">
        <v>16</v>
      </c>
      <c r="D592" s="359" t="s">
        <v>597</v>
      </c>
      <c r="E592" s="360"/>
      <c r="F592" s="360"/>
      <c r="G592" s="360"/>
      <c r="H592" s="360"/>
      <c r="I592" s="361"/>
      <c r="J592" s="292" t="s">
        <v>35</v>
      </c>
      <c r="K592" s="293"/>
      <c r="L592" s="298" t="s">
        <v>473</v>
      </c>
      <c r="M592" s="300"/>
      <c r="N592" s="221"/>
      <c r="O592" s="158"/>
      <c r="P592" s="213">
        <v>30000000</v>
      </c>
    </row>
    <row r="593" spans="1:16" ht="15.75" x14ac:dyDescent="0.25">
      <c r="A593" s="218"/>
      <c r="B593" s="219"/>
      <c r="C593" s="220"/>
      <c r="D593" s="187"/>
      <c r="E593" s="187"/>
      <c r="F593" s="187"/>
      <c r="G593" s="187"/>
      <c r="H593" s="187"/>
      <c r="I593" s="187"/>
      <c r="J593" s="340" t="s">
        <v>23</v>
      </c>
      <c r="K593" s="341"/>
      <c r="L593" s="341"/>
      <c r="M593" s="341"/>
      <c r="N593" s="341"/>
      <c r="O593" s="342"/>
      <c r="P593" s="208">
        <f>+SUM(P558:P592)</f>
        <v>327480000</v>
      </c>
    </row>
    <row r="594" spans="1:16" ht="15.75" x14ac:dyDescent="0.2">
      <c r="A594" s="218"/>
      <c r="B594" s="219"/>
      <c r="C594" s="220"/>
      <c r="D594" s="187"/>
      <c r="E594" s="187"/>
      <c r="F594" s="187"/>
      <c r="G594" s="187"/>
      <c r="H594" s="187"/>
      <c r="I594" s="187"/>
      <c r="J594" s="255" t="s">
        <v>70</v>
      </c>
      <c r="K594" s="255"/>
      <c r="L594" s="255"/>
      <c r="M594" s="255"/>
      <c r="N594" s="255"/>
      <c r="O594" s="255"/>
      <c r="P594" s="109">
        <f>+P593+P557+P528+P518+P291+P287+P285+P263+P252+P129+P57+P15</f>
        <v>8092394959</v>
      </c>
    </row>
    <row r="595" spans="1:16" ht="13.5" thickBot="1" x14ac:dyDescent="0.3"/>
    <row r="596" spans="1:16" ht="16.5" thickTop="1" thickBot="1" x14ac:dyDescent="0.3">
      <c r="A596" s="228" t="s">
        <v>71</v>
      </c>
      <c r="B596" s="229"/>
      <c r="C596" s="122" t="s">
        <v>72</v>
      </c>
      <c r="D596" s="228" t="s">
        <v>73</v>
      </c>
      <c r="E596" s="229"/>
      <c r="F596" s="229"/>
      <c r="G596" s="229"/>
      <c r="H596" s="229"/>
      <c r="I596" s="230"/>
      <c r="J596" s="222" t="s">
        <v>74</v>
      </c>
      <c r="K596" s="228" t="s">
        <v>75</v>
      </c>
      <c r="L596" s="230"/>
      <c r="M596" s="122">
        <v>2</v>
      </c>
    </row>
    <row r="597" spans="1:16" ht="13.5" thickTop="1" x14ac:dyDescent="0.25"/>
  </sheetData>
  <mergeCells count="1012">
    <mergeCell ref="J13:K13"/>
    <mergeCell ref="L13:M13"/>
    <mergeCell ref="J14:K14"/>
    <mergeCell ref="L14:M14"/>
    <mergeCell ref="L10:M10"/>
    <mergeCell ref="L11:M11"/>
    <mergeCell ref="J12:K12"/>
    <mergeCell ref="L12:M12"/>
    <mergeCell ref="J7:K11"/>
    <mergeCell ref="L7:M7"/>
    <mergeCell ref="L8:M8"/>
    <mergeCell ref="L9:M9"/>
    <mergeCell ref="P21:P22"/>
    <mergeCell ref="D21:I21"/>
    <mergeCell ref="J21:K22"/>
    <mergeCell ref="L21:M21"/>
    <mergeCell ref="N21:N22"/>
    <mergeCell ref="D20:I20"/>
    <mergeCell ref="J20:K20"/>
    <mergeCell ref="L20:M20"/>
    <mergeCell ref="J19:K19"/>
    <mergeCell ref="L19:M19"/>
    <mergeCell ref="D18:I18"/>
    <mergeCell ref="J18:K18"/>
    <mergeCell ref="L18:M18"/>
    <mergeCell ref="D16:I16"/>
    <mergeCell ref="J16:K16"/>
    <mergeCell ref="L16:M16"/>
    <mergeCell ref="D17:I17"/>
    <mergeCell ref="J17:K17"/>
    <mergeCell ref="L17:M17"/>
    <mergeCell ref="L27:M28"/>
    <mergeCell ref="D29:I29"/>
    <mergeCell ref="J29:K31"/>
    <mergeCell ref="L29:M29"/>
    <mergeCell ref="J26:K28"/>
    <mergeCell ref="L26:M26"/>
    <mergeCell ref="N26:N28"/>
    <mergeCell ref="J25:K25"/>
    <mergeCell ref="L25:M25"/>
    <mergeCell ref="J24:K24"/>
    <mergeCell ref="L24:M24"/>
    <mergeCell ref="D22:I22"/>
    <mergeCell ref="L22:M22"/>
    <mergeCell ref="D23:I23"/>
    <mergeCell ref="J23:K23"/>
    <mergeCell ref="L23:M23"/>
    <mergeCell ref="O21:O22"/>
    <mergeCell ref="L40:M41"/>
    <mergeCell ref="J37:K41"/>
    <mergeCell ref="L37:M37"/>
    <mergeCell ref="N37:N41"/>
    <mergeCell ref="L38:M38"/>
    <mergeCell ref="O33:O36"/>
    <mergeCell ref="P33:P36"/>
    <mergeCell ref="L34:M36"/>
    <mergeCell ref="J32:K36"/>
    <mergeCell ref="L32:M32"/>
    <mergeCell ref="N32:N36"/>
    <mergeCell ref="L33:M33"/>
    <mergeCell ref="N29:N31"/>
    <mergeCell ref="D30:I30"/>
    <mergeCell ref="L30:M30"/>
    <mergeCell ref="O30:O31"/>
    <mergeCell ref="P30:P31"/>
    <mergeCell ref="D31:I31"/>
    <mergeCell ref="L31:M31"/>
    <mergeCell ref="D58:I58"/>
    <mergeCell ref="L58:M58"/>
    <mergeCell ref="J59:K63"/>
    <mergeCell ref="L59:M59"/>
    <mergeCell ref="O53:O56"/>
    <mergeCell ref="P53:P56"/>
    <mergeCell ref="L54:M56"/>
    <mergeCell ref="J52:K56"/>
    <mergeCell ref="L52:M52"/>
    <mergeCell ref="N52:N56"/>
    <mergeCell ref="L53:M53"/>
    <mergeCell ref="D32:I56"/>
    <mergeCell ref="J57:O57"/>
    <mergeCell ref="B16:B56"/>
    <mergeCell ref="C16:C56"/>
    <mergeCell ref="O48:O51"/>
    <mergeCell ref="P48:P51"/>
    <mergeCell ref="L49:M51"/>
    <mergeCell ref="J47:K51"/>
    <mergeCell ref="L47:M47"/>
    <mergeCell ref="N47:N51"/>
    <mergeCell ref="L48:M48"/>
    <mergeCell ref="O43:O46"/>
    <mergeCell ref="P43:P46"/>
    <mergeCell ref="L44:M46"/>
    <mergeCell ref="J42:K46"/>
    <mergeCell ref="L42:M42"/>
    <mergeCell ref="N42:N46"/>
    <mergeCell ref="L43:M43"/>
    <mergeCell ref="O38:O41"/>
    <mergeCell ref="P38:P41"/>
    <mergeCell ref="L39:M39"/>
    <mergeCell ref="O65:O68"/>
    <mergeCell ref="P65:P68"/>
    <mergeCell ref="D66:I66"/>
    <mergeCell ref="L66:M68"/>
    <mergeCell ref="D67:I67"/>
    <mergeCell ref="D68:I68"/>
    <mergeCell ref="D64:I64"/>
    <mergeCell ref="J64:K68"/>
    <mergeCell ref="L64:M64"/>
    <mergeCell ref="N64:N68"/>
    <mergeCell ref="D65:I65"/>
    <mergeCell ref="L65:M65"/>
    <mergeCell ref="N59:N63"/>
    <mergeCell ref="L60:M60"/>
    <mergeCell ref="O60:O63"/>
    <mergeCell ref="P60:P63"/>
    <mergeCell ref="L61:M63"/>
    <mergeCell ref="D59:I63"/>
    <mergeCell ref="C74:C84"/>
    <mergeCell ref="J74:K84"/>
    <mergeCell ref="L74:M74"/>
    <mergeCell ref="N74:N84"/>
    <mergeCell ref="L75:M75"/>
    <mergeCell ref="L80:M80"/>
    <mergeCell ref="O70:O73"/>
    <mergeCell ref="P70:P73"/>
    <mergeCell ref="D71:I71"/>
    <mergeCell ref="L71:M73"/>
    <mergeCell ref="D72:I72"/>
    <mergeCell ref="D73:I73"/>
    <mergeCell ref="D69:I69"/>
    <mergeCell ref="J69:K73"/>
    <mergeCell ref="L69:M69"/>
    <mergeCell ref="N69:N73"/>
    <mergeCell ref="D70:I70"/>
    <mergeCell ref="L70:M70"/>
    <mergeCell ref="L84:M84"/>
    <mergeCell ref="O90:O91"/>
    <mergeCell ref="P90:P91"/>
    <mergeCell ref="L91:M91"/>
    <mergeCell ref="J89:K91"/>
    <mergeCell ref="L89:M89"/>
    <mergeCell ref="N89:N91"/>
    <mergeCell ref="L90:M90"/>
    <mergeCell ref="N86:N88"/>
    <mergeCell ref="L87:M88"/>
    <mergeCell ref="O87:O88"/>
    <mergeCell ref="P87:P88"/>
    <mergeCell ref="D85:I85"/>
    <mergeCell ref="J85:K85"/>
    <mergeCell ref="L85:M85"/>
    <mergeCell ref="J86:K88"/>
    <mergeCell ref="L86:M86"/>
    <mergeCell ref="L81:M81"/>
    <mergeCell ref="L82:M82"/>
    <mergeCell ref="L83:M83"/>
    <mergeCell ref="O75:O84"/>
    <mergeCell ref="P75:P84"/>
    <mergeCell ref="L76:M76"/>
    <mergeCell ref="L77:M77"/>
    <mergeCell ref="L78:M78"/>
    <mergeCell ref="L79:M79"/>
    <mergeCell ref="D74:I84"/>
    <mergeCell ref="P102:P103"/>
    <mergeCell ref="L99:M100"/>
    <mergeCell ref="O99:O100"/>
    <mergeCell ref="P99:P100"/>
    <mergeCell ref="J101:K103"/>
    <mergeCell ref="L101:M101"/>
    <mergeCell ref="L96:M97"/>
    <mergeCell ref="O96:O97"/>
    <mergeCell ref="P96:P97"/>
    <mergeCell ref="J98:K100"/>
    <mergeCell ref="L98:M98"/>
    <mergeCell ref="N98:N100"/>
    <mergeCell ref="O93:O94"/>
    <mergeCell ref="P93:P94"/>
    <mergeCell ref="J95:K97"/>
    <mergeCell ref="L95:M95"/>
    <mergeCell ref="N95:N97"/>
    <mergeCell ref="J92:K94"/>
    <mergeCell ref="L92:M92"/>
    <mergeCell ref="N92:N94"/>
    <mergeCell ref="L93:M94"/>
    <mergeCell ref="L114:M114"/>
    <mergeCell ref="O114:O115"/>
    <mergeCell ref="P114:P115"/>
    <mergeCell ref="L115:M115"/>
    <mergeCell ref="O111:O112"/>
    <mergeCell ref="P111:P112"/>
    <mergeCell ref="L112:M112"/>
    <mergeCell ref="J113:K115"/>
    <mergeCell ref="L113:M113"/>
    <mergeCell ref="N113:N115"/>
    <mergeCell ref="D86:I115"/>
    <mergeCell ref="J110:K112"/>
    <mergeCell ref="L110:M110"/>
    <mergeCell ref="N110:N112"/>
    <mergeCell ref="L111:M111"/>
    <mergeCell ref="L108:M108"/>
    <mergeCell ref="O108:O109"/>
    <mergeCell ref="P108:P109"/>
    <mergeCell ref="L109:M109"/>
    <mergeCell ref="O105:O106"/>
    <mergeCell ref="P105:P106"/>
    <mergeCell ref="L106:M106"/>
    <mergeCell ref="J107:K109"/>
    <mergeCell ref="L107:M107"/>
    <mergeCell ref="N107:N109"/>
    <mergeCell ref="J104:K106"/>
    <mergeCell ref="L104:M104"/>
    <mergeCell ref="N104:N106"/>
    <mergeCell ref="L105:M105"/>
    <mergeCell ref="N101:N103"/>
    <mergeCell ref="L102:M103"/>
    <mergeCell ref="O102:O103"/>
    <mergeCell ref="O120:O123"/>
    <mergeCell ref="P120:P123"/>
    <mergeCell ref="D121:H121"/>
    <mergeCell ref="L121:M121"/>
    <mergeCell ref="D122:H122"/>
    <mergeCell ref="L122:M123"/>
    <mergeCell ref="D123:I123"/>
    <mergeCell ref="D119:I119"/>
    <mergeCell ref="J119:K123"/>
    <mergeCell ref="L119:M119"/>
    <mergeCell ref="N119:N123"/>
    <mergeCell ref="D120:I120"/>
    <mergeCell ref="L120:M120"/>
    <mergeCell ref="J118:K118"/>
    <mergeCell ref="L118:M118"/>
    <mergeCell ref="C116:C123"/>
    <mergeCell ref="D116:I118"/>
    <mergeCell ref="J116:K116"/>
    <mergeCell ref="L116:M116"/>
    <mergeCell ref="J117:K117"/>
    <mergeCell ref="L117:M117"/>
    <mergeCell ref="D130:I130"/>
    <mergeCell ref="L130:M130"/>
    <mergeCell ref="D131:I131"/>
    <mergeCell ref="J131:K137"/>
    <mergeCell ref="L131:M131"/>
    <mergeCell ref="O125:O128"/>
    <mergeCell ref="P125:P128"/>
    <mergeCell ref="D126:G126"/>
    <mergeCell ref="L126:M126"/>
    <mergeCell ref="D127:I128"/>
    <mergeCell ref="L127:M127"/>
    <mergeCell ref="L128:M128"/>
    <mergeCell ref="C124:C128"/>
    <mergeCell ref="D124:I125"/>
    <mergeCell ref="J124:K128"/>
    <mergeCell ref="L124:M124"/>
    <mergeCell ref="N124:N128"/>
    <mergeCell ref="L125:M125"/>
    <mergeCell ref="J129:O129"/>
    <mergeCell ref="O139:O144"/>
    <mergeCell ref="P139:P144"/>
    <mergeCell ref="D140:I140"/>
    <mergeCell ref="D141:I141"/>
    <mergeCell ref="D142:I142"/>
    <mergeCell ref="D143:I143"/>
    <mergeCell ref="D144:I144"/>
    <mergeCell ref="D138:I138"/>
    <mergeCell ref="J138:K144"/>
    <mergeCell ref="L138:M138"/>
    <mergeCell ref="N138:N144"/>
    <mergeCell ref="D139:I139"/>
    <mergeCell ref="L139:M144"/>
    <mergeCell ref="N131:N137"/>
    <mergeCell ref="D132:I132"/>
    <mergeCell ref="L132:M137"/>
    <mergeCell ref="O132:O137"/>
    <mergeCell ref="P132:P137"/>
    <mergeCell ref="D133:I133"/>
    <mergeCell ref="D134:I134"/>
    <mergeCell ref="D135:I135"/>
    <mergeCell ref="D136:I136"/>
    <mergeCell ref="D137:I137"/>
    <mergeCell ref="J153:K153"/>
    <mergeCell ref="L153:M153"/>
    <mergeCell ref="N148:N152"/>
    <mergeCell ref="O149:O152"/>
    <mergeCell ref="P149:P152"/>
    <mergeCell ref="J148:K152"/>
    <mergeCell ref="L148:M152"/>
    <mergeCell ref="N145:N147"/>
    <mergeCell ref="D146:G146"/>
    <mergeCell ref="H146:I146"/>
    <mergeCell ref="O146:O147"/>
    <mergeCell ref="P146:P147"/>
    <mergeCell ref="D147:I147"/>
    <mergeCell ref="D145:G145"/>
    <mergeCell ref="H145:I145"/>
    <mergeCell ref="J145:K147"/>
    <mergeCell ref="L145:M147"/>
    <mergeCell ref="D148:I152"/>
    <mergeCell ref="L168:M178"/>
    <mergeCell ref="N168:N178"/>
    <mergeCell ref="O169:O178"/>
    <mergeCell ref="P169:P178"/>
    <mergeCell ref="J168:K178"/>
    <mergeCell ref="N157:N167"/>
    <mergeCell ref="L158:M167"/>
    <mergeCell ref="O158:O167"/>
    <mergeCell ref="P158:P167"/>
    <mergeCell ref="C157:C178"/>
    <mergeCell ref="J156:K156"/>
    <mergeCell ref="L156:M156"/>
    <mergeCell ref="J157:K167"/>
    <mergeCell ref="L157:M157"/>
    <mergeCell ref="J154:K154"/>
    <mergeCell ref="L154:M154"/>
    <mergeCell ref="J155:K155"/>
    <mergeCell ref="L155:M155"/>
    <mergeCell ref="O186:O187"/>
    <mergeCell ref="P186:P187"/>
    <mergeCell ref="J188:K190"/>
    <mergeCell ref="L188:M188"/>
    <mergeCell ref="N188:N190"/>
    <mergeCell ref="O183:O184"/>
    <mergeCell ref="P183:P184"/>
    <mergeCell ref="J185:K187"/>
    <mergeCell ref="L185:M187"/>
    <mergeCell ref="N185:N187"/>
    <mergeCell ref="J182:K184"/>
    <mergeCell ref="L182:M182"/>
    <mergeCell ref="N182:N184"/>
    <mergeCell ref="L183:M184"/>
    <mergeCell ref="N179:N181"/>
    <mergeCell ref="L180:M181"/>
    <mergeCell ref="O180:O181"/>
    <mergeCell ref="P180:P181"/>
    <mergeCell ref="J179:K181"/>
    <mergeCell ref="L179:M179"/>
    <mergeCell ref="N197:N199"/>
    <mergeCell ref="O198:O199"/>
    <mergeCell ref="P198:P199"/>
    <mergeCell ref="J200:K202"/>
    <mergeCell ref="L200:M200"/>
    <mergeCell ref="L195:M196"/>
    <mergeCell ref="O195:O196"/>
    <mergeCell ref="P195:P196"/>
    <mergeCell ref="J197:K199"/>
    <mergeCell ref="L197:M199"/>
    <mergeCell ref="O192:O193"/>
    <mergeCell ref="P192:P193"/>
    <mergeCell ref="J194:K196"/>
    <mergeCell ref="L194:M194"/>
    <mergeCell ref="N194:N196"/>
    <mergeCell ref="L189:M190"/>
    <mergeCell ref="O189:O190"/>
    <mergeCell ref="P189:P190"/>
    <mergeCell ref="J191:K193"/>
    <mergeCell ref="L191:M193"/>
    <mergeCell ref="N191:N193"/>
    <mergeCell ref="J213:K213"/>
    <mergeCell ref="L213:M213"/>
    <mergeCell ref="J214:K214"/>
    <mergeCell ref="L214:M214"/>
    <mergeCell ref="N208:N212"/>
    <mergeCell ref="O209:O212"/>
    <mergeCell ref="P209:P212"/>
    <mergeCell ref="O204:O207"/>
    <mergeCell ref="P204:P207"/>
    <mergeCell ref="J208:K212"/>
    <mergeCell ref="L208:M212"/>
    <mergeCell ref="J203:K207"/>
    <mergeCell ref="L203:M207"/>
    <mergeCell ref="N203:N207"/>
    <mergeCell ref="N200:N202"/>
    <mergeCell ref="L201:M202"/>
    <mergeCell ref="O201:O202"/>
    <mergeCell ref="P201:P202"/>
    <mergeCell ref="J230:K230"/>
    <mergeCell ref="L230:M230"/>
    <mergeCell ref="C231:C235"/>
    <mergeCell ref="D231:I231"/>
    <mergeCell ref="J231:K235"/>
    <mergeCell ref="L231:M231"/>
    <mergeCell ref="J229:K229"/>
    <mergeCell ref="L229:M229"/>
    <mergeCell ref="N218:N228"/>
    <mergeCell ref="O220:O228"/>
    <mergeCell ref="P220:P228"/>
    <mergeCell ref="C217:C228"/>
    <mergeCell ref="J217:K217"/>
    <mergeCell ref="L217:M217"/>
    <mergeCell ref="J218:K228"/>
    <mergeCell ref="L218:M228"/>
    <mergeCell ref="J215:K215"/>
    <mergeCell ref="L215:M215"/>
    <mergeCell ref="J216:K216"/>
    <mergeCell ref="L216:M216"/>
    <mergeCell ref="N241:N243"/>
    <mergeCell ref="D242:E242"/>
    <mergeCell ref="F242:I242"/>
    <mergeCell ref="O242:O243"/>
    <mergeCell ref="P242:P243"/>
    <mergeCell ref="D243:I243"/>
    <mergeCell ref="O237:O240"/>
    <mergeCell ref="P237:P240"/>
    <mergeCell ref="D241:I241"/>
    <mergeCell ref="J241:K243"/>
    <mergeCell ref="L241:M243"/>
    <mergeCell ref="J236:K240"/>
    <mergeCell ref="L236:M236"/>
    <mergeCell ref="N236:N240"/>
    <mergeCell ref="L237:M240"/>
    <mergeCell ref="N231:N235"/>
    <mergeCell ref="D232:I232"/>
    <mergeCell ref="L232:M235"/>
    <mergeCell ref="D233:H233"/>
    <mergeCell ref="O233:O235"/>
    <mergeCell ref="P233:P235"/>
    <mergeCell ref="D234:I234"/>
    <mergeCell ref="D235:I235"/>
    <mergeCell ref="D253:I253"/>
    <mergeCell ref="L253:M253"/>
    <mergeCell ref="J254:K254"/>
    <mergeCell ref="L254:M254"/>
    <mergeCell ref="J255:K255"/>
    <mergeCell ref="L255:M255"/>
    <mergeCell ref="N249:N251"/>
    <mergeCell ref="D250:I250"/>
    <mergeCell ref="L250:M251"/>
    <mergeCell ref="O250:O251"/>
    <mergeCell ref="P250:P251"/>
    <mergeCell ref="D251:I251"/>
    <mergeCell ref="O245:O248"/>
    <mergeCell ref="P245:P248"/>
    <mergeCell ref="D249:I249"/>
    <mergeCell ref="J249:K251"/>
    <mergeCell ref="L249:M249"/>
    <mergeCell ref="J244:K248"/>
    <mergeCell ref="L244:M244"/>
    <mergeCell ref="N244:N248"/>
    <mergeCell ref="L245:M248"/>
    <mergeCell ref="J262:K262"/>
    <mergeCell ref="L262:M262"/>
    <mergeCell ref="D264:I264"/>
    <mergeCell ref="J264:K264"/>
    <mergeCell ref="L264:M264"/>
    <mergeCell ref="J260:K260"/>
    <mergeCell ref="L260:M260"/>
    <mergeCell ref="J261:K261"/>
    <mergeCell ref="L261:M261"/>
    <mergeCell ref="J258:K258"/>
    <mergeCell ref="L258:M258"/>
    <mergeCell ref="J259:K259"/>
    <mergeCell ref="L259:M259"/>
    <mergeCell ref="D256:I256"/>
    <mergeCell ref="J256:K256"/>
    <mergeCell ref="L256:M256"/>
    <mergeCell ref="D257:I257"/>
    <mergeCell ref="J257:K257"/>
    <mergeCell ref="L257:M257"/>
    <mergeCell ref="J272:K272"/>
    <mergeCell ref="L272:M272"/>
    <mergeCell ref="J273:K273"/>
    <mergeCell ref="L273:M273"/>
    <mergeCell ref="J271:K271"/>
    <mergeCell ref="L271:M271"/>
    <mergeCell ref="J269:K269"/>
    <mergeCell ref="L269:M269"/>
    <mergeCell ref="J270:K270"/>
    <mergeCell ref="L270:M270"/>
    <mergeCell ref="D267:I267"/>
    <mergeCell ref="J267:K267"/>
    <mergeCell ref="L267:M267"/>
    <mergeCell ref="D268:I268"/>
    <mergeCell ref="J268:K268"/>
    <mergeCell ref="L268:M268"/>
    <mergeCell ref="D265:I265"/>
    <mergeCell ref="J265:K265"/>
    <mergeCell ref="L265:M265"/>
    <mergeCell ref="D266:I266"/>
    <mergeCell ref="J266:K266"/>
    <mergeCell ref="L266:M266"/>
    <mergeCell ref="D281:I281"/>
    <mergeCell ref="J281:K281"/>
    <mergeCell ref="L281:M281"/>
    <mergeCell ref="J282:K282"/>
    <mergeCell ref="L282:M282"/>
    <mergeCell ref="D280:I280"/>
    <mergeCell ref="J280:K280"/>
    <mergeCell ref="L280:M280"/>
    <mergeCell ref="J278:K278"/>
    <mergeCell ref="L278:M278"/>
    <mergeCell ref="J279:K279"/>
    <mergeCell ref="L279:M279"/>
    <mergeCell ref="J276:K276"/>
    <mergeCell ref="L276:M276"/>
    <mergeCell ref="J277:K277"/>
    <mergeCell ref="L277:M277"/>
    <mergeCell ref="J274:K274"/>
    <mergeCell ref="L274:M274"/>
    <mergeCell ref="J275:K275"/>
    <mergeCell ref="L275:M275"/>
    <mergeCell ref="D290:I290"/>
    <mergeCell ref="J290:K290"/>
    <mergeCell ref="L290:M290"/>
    <mergeCell ref="D292:I292"/>
    <mergeCell ref="J292:K292"/>
    <mergeCell ref="L292:M292"/>
    <mergeCell ref="J288:K288"/>
    <mergeCell ref="L288:M288"/>
    <mergeCell ref="J289:K289"/>
    <mergeCell ref="L289:M289"/>
    <mergeCell ref="D286:I286"/>
    <mergeCell ref="J286:K286"/>
    <mergeCell ref="L286:M286"/>
    <mergeCell ref="J283:K283"/>
    <mergeCell ref="L283:M283"/>
    <mergeCell ref="D284:I284"/>
    <mergeCell ref="J284:K284"/>
    <mergeCell ref="L284:M284"/>
    <mergeCell ref="O300:O305"/>
    <mergeCell ref="P300:P305"/>
    <mergeCell ref="L301:M301"/>
    <mergeCell ref="L302:M302"/>
    <mergeCell ref="L310:M310"/>
    <mergeCell ref="L298:M299"/>
    <mergeCell ref="L300:M300"/>
    <mergeCell ref="L303:M303"/>
    <mergeCell ref="O293:O298"/>
    <mergeCell ref="P293:P298"/>
    <mergeCell ref="L294:M294"/>
    <mergeCell ref="L295:M295"/>
    <mergeCell ref="L293:M293"/>
    <mergeCell ref="N293:N299"/>
    <mergeCell ref="L296:M296"/>
    <mergeCell ref="L297:M297"/>
    <mergeCell ref="L304:M304"/>
    <mergeCell ref="L305:M306"/>
    <mergeCell ref="P311:P316"/>
    <mergeCell ref="L312:M312"/>
    <mergeCell ref="L313:M313"/>
    <mergeCell ref="L321:M321"/>
    <mergeCell ref="L322:M322"/>
    <mergeCell ref="L323:M323"/>
    <mergeCell ref="L324:M324"/>
    <mergeCell ref="N318:N324"/>
    <mergeCell ref="O318:O323"/>
    <mergeCell ref="P318:P323"/>
    <mergeCell ref="L319:M319"/>
    <mergeCell ref="L320:M320"/>
    <mergeCell ref="L311:M311"/>
    <mergeCell ref="L314:M314"/>
    <mergeCell ref="N307:N309"/>
    <mergeCell ref="O307:O308"/>
    <mergeCell ref="P307:P308"/>
    <mergeCell ref="L308:M308"/>
    <mergeCell ref="L309:M309"/>
    <mergeCell ref="L315:M317"/>
    <mergeCell ref="L307:M307"/>
    <mergeCell ref="P339:P344"/>
    <mergeCell ref="L340:M340"/>
    <mergeCell ref="L341:M341"/>
    <mergeCell ref="N332:N338"/>
    <mergeCell ref="O332:O337"/>
    <mergeCell ref="P332:P337"/>
    <mergeCell ref="L333:M333"/>
    <mergeCell ref="L334:M334"/>
    <mergeCell ref="L332:M332"/>
    <mergeCell ref="L335:M335"/>
    <mergeCell ref="L336:M338"/>
    <mergeCell ref="O325:O330"/>
    <mergeCell ref="P325:P330"/>
    <mergeCell ref="L326:M326"/>
    <mergeCell ref="L327:M327"/>
    <mergeCell ref="L325:M325"/>
    <mergeCell ref="N325:N331"/>
    <mergeCell ref="L328:M328"/>
    <mergeCell ref="L329:M331"/>
    <mergeCell ref="O358:O367"/>
    <mergeCell ref="P358:P367"/>
    <mergeCell ref="L359:M359"/>
    <mergeCell ref="L360:M367"/>
    <mergeCell ref="J357:K367"/>
    <mergeCell ref="L357:M357"/>
    <mergeCell ref="N357:N367"/>
    <mergeCell ref="L358:M358"/>
    <mergeCell ref="J355:K355"/>
    <mergeCell ref="L355:M355"/>
    <mergeCell ref="J356:K356"/>
    <mergeCell ref="L356:M356"/>
    <mergeCell ref="J353:K353"/>
    <mergeCell ref="L353:M353"/>
    <mergeCell ref="J354:K354"/>
    <mergeCell ref="L354:M354"/>
    <mergeCell ref="L349:M349"/>
    <mergeCell ref="L350:M352"/>
    <mergeCell ref="N346:N352"/>
    <mergeCell ref="O346:O351"/>
    <mergeCell ref="P346:P351"/>
    <mergeCell ref="L347:M347"/>
    <mergeCell ref="L348:M348"/>
    <mergeCell ref="L346:M346"/>
    <mergeCell ref="O395:O399"/>
    <mergeCell ref="P395:P399"/>
    <mergeCell ref="J394:K399"/>
    <mergeCell ref="L394:M399"/>
    <mergeCell ref="N394:N399"/>
    <mergeCell ref="O383:O393"/>
    <mergeCell ref="P383:P393"/>
    <mergeCell ref="J382:K393"/>
    <mergeCell ref="L382:M393"/>
    <mergeCell ref="N382:N393"/>
    <mergeCell ref="J380:K380"/>
    <mergeCell ref="L380:M380"/>
    <mergeCell ref="J381:K381"/>
    <mergeCell ref="L381:M381"/>
    <mergeCell ref="J379:K379"/>
    <mergeCell ref="L379:M379"/>
    <mergeCell ref="N368:N378"/>
    <mergeCell ref="L369:M369"/>
    <mergeCell ref="O369:O378"/>
    <mergeCell ref="P369:P378"/>
    <mergeCell ref="L370:M370"/>
    <mergeCell ref="L371:M378"/>
    <mergeCell ref="J368:K378"/>
    <mergeCell ref="L368:M368"/>
    <mergeCell ref="O416:O417"/>
    <mergeCell ref="P416:P417"/>
    <mergeCell ref="L417:M417"/>
    <mergeCell ref="J415:K417"/>
    <mergeCell ref="L415:M415"/>
    <mergeCell ref="N415:N417"/>
    <mergeCell ref="L416:M416"/>
    <mergeCell ref="O404:O414"/>
    <mergeCell ref="P404:P414"/>
    <mergeCell ref="J403:K414"/>
    <mergeCell ref="L403:M414"/>
    <mergeCell ref="N403:N414"/>
    <mergeCell ref="J401:K401"/>
    <mergeCell ref="L401:M401"/>
    <mergeCell ref="J402:K402"/>
    <mergeCell ref="L402:M402"/>
    <mergeCell ref="J400:K400"/>
    <mergeCell ref="L400:M400"/>
    <mergeCell ref="O438:O448"/>
    <mergeCell ref="P438:P448"/>
    <mergeCell ref="J437:K448"/>
    <mergeCell ref="L437:M448"/>
    <mergeCell ref="N437:N448"/>
    <mergeCell ref="O431:O436"/>
    <mergeCell ref="P431:P436"/>
    <mergeCell ref="C430:C436"/>
    <mergeCell ref="J430:K436"/>
    <mergeCell ref="L430:M430"/>
    <mergeCell ref="N430:N436"/>
    <mergeCell ref="L431:M436"/>
    <mergeCell ref="O419:O429"/>
    <mergeCell ref="P419:P429"/>
    <mergeCell ref="J418:K429"/>
    <mergeCell ref="L418:M429"/>
    <mergeCell ref="N418:N429"/>
    <mergeCell ref="O460:O470"/>
    <mergeCell ref="P460:P470"/>
    <mergeCell ref="J459:K470"/>
    <mergeCell ref="L459:M470"/>
    <mergeCell ref="N459:N470"/>
    <mergeCell ref="J457:K457"/>
    <mergeCell ref="L457:M457"/>
    <mergeCell ref="J458:K458"/>
    <mergeCell ref="L458:M458"/>
    <mergeCell ref="J456:K456"/>
    <mergeCell ref="L456:M456"/>
    <mergeCell ref="O450:O455"/>
    <mergeCell ref="P450:P455"/>
    <mergeCell ref="J449:K455"/>
    <mergeCell ref="L449:M449"/>
    <mergeCell ref="N449:N455"/>
    <mergeCell ref="L450:M455"/>
    <mergeCell ref="O478:O488"/>
    <mergeCell ref="P478:P488"/>
    <mergeCell ref="J477:K488"/>
    <mergeCell ref="L477:M477"/>
    <mergeCell ref="N477:N488"/>
    <mergeCell ref="L478:M488"/>
    <mergeCell ref="D475:I475"/>
    <mergeCell ref="J475:K475"/>
    <mergeCell ref="L475:M475"/>
    <mergeCell ref="J476:K476"/>
    <mergeCell ref="L476:M476"/>
    <mergeCell ref="O472:O474"/>
    <mergeCell ref="P472:P474"/>
    <mergeCell ref="J471:K474"/>
    <mergeCell ref="L471:M471"/>
    <mergeCell ref="N471:N474"/>
    <mergeCell ref="L472:M474"/>
    <mergeCell ref="O501:O511"/>
    <mergeCell ref="P501:P511"/>
    <mergeCell ref="J500:K511"/>
    <mergeCell ref="L500:M500"/>
    <mergeCell ref="N500:N511"/>
    <mergeCell ref="L501:M511"/>
    <mergeCell ref="J498:K498"/>
    <mergeCell ref="L498:M498"/>
    <mergeCell ref="J499:K499"/>
    <mergeCell ref="L499:M499"/>
    <mergeCell ref="D497:I497"/>
    <mergeCell ref="J497:K497"/>
    <mergeCell ref="L497:M497"/>
    <mergeCell ref="O490:O496"/>
    <mergeCell ref="P490:P496"/>
    <mergeCell ref="J489:K496"/>
    <mergeCell ref="L489:M496"/>
    <mergeCell ref="N489:N496"/>
    <mergeCell ref="J520:K520"/>
    <mergeCell ref="L520:M520"/>
    <mergeCell ref="D521:I521"/>
    <mergeCell ref="J521:K521"/>
    <mergeCell ref="L521:M521"/>
    <mergeCell ref="J517:K517"/>
    <mergeCell ref="L517:M517"/>
    <mergeCell ref="J519:K519"/>
    <mergeCell ref="L519:M519"/>
    <mergeCell ref="J516:K516"/>
    <mergeCell ref="L516:M516"/>
    <mergeCell ref="J514:K514"/>
    <mergeCell ref="L514:M514"/>
    <mergeCell ref="J515:K515"/>
    <mergeCell ref="L515:M515"/>
    <mergeCell ref="J512:K512"/>
    <mergeCell ref="L512:M512"/>
    <mergeCell ref="J513:K513"/>
    <mergeCell ref="L513:M513"/>
    <mergeCell ref="J531:K531"/>
    <mergeCell ref="L531:M531"/>
    <mergeCell ref="J532:K532"/>
    <mergeCell ref="L532:M532"/>
    <mergeCell ref="J529:K529"/>
    <mergeCell ref="L529:M529"/>
    <mergeCell ref="J530:K530"/>
    <mergeCell ref="L530:M530"/>
    <mergeCell ref="J526:K526"/>
    <mergeCell ref="L526:M526"/>
    <mergeCell ref="J527:K527"/>
    <mergeCell ref="L527:M527"/>
    <mergeCell ref="J524:K524"/>
    <mergeCell ref="L524:M524"/>
    <mergeCell ref="J525:K525"/>
    <mergeCell ref="L525:M525"/>
    <mergeCell ref="J522:K522"/>
    <mergeCell ref="L522:M522"/>
    <mergeCell ref="J523:K523"/>
    <mergeCell ref="L523:M523"/>
    <mergeCell ref="O546:O548"/>
    <mergeCell ref="L547:M547"/>
    <mergeCell ref="L548:M548"/>
    <mergeCell ref="J545:K548"/>
    <mergeCell ref="L545:M545"/>
    <mergeCell ref="N545:N548"/>
    <mergeCell ref="L546:M546"/>
    <mergeCell ref="B529:B556"/>
    <mergeCell ref="J543:K543"/>
    <mergeCell ref="L543:M543"/>
    <mergeCell ref="J544:K544"/>
    <mergeCell ref="L544:M544"/>
    <mergeCell ref="J541:K541"/>
    <mergeCell ref="L541:M541"/>
    <mergeCell ref="J542:K542"/>
    <mergeCell ref="L542:M542"/>
    <mergeCell ref="J539:K539"/>
    <mergeCell ref="L539:M539"/>
    <mergeCell ref="J540:K540"/>
    <mergeCell ref="L540:M540"/>
    <mergeCell ref="J537:K537"/>
    <mergeCell ref="L537:M537"/>
    <mergeCell ref="J538:K538"/>
    <mergeCell ref="L538:M538"/>
    <mergeCell ref="J535:K535"/>
    <mergeCell ref="L535:M535"/>
    <mergeCell ref="J536:K536"/>
    <mergeCell ref="L536:M536"/>
    <mergeCell ref="J533:K533"/>
    <mergeCell ref="L533:M533"/>
    <mergeCell ref="J534:K534"/>
    <mergeCell ref="L534:M534"/>
    <mergeCell ref="J555:K555"/>
    <mergeCell ref="L555:M555"/>
    <mergeCell ref="D556:I556"/>
    <mergeCell ref="J556:K556"/>
    <mergeCell ref="L556:M556"/>
    <mergeCell ref="J553:K553"/>
    <mergeCell ref="L553:M553"/>
    <mergeCell ref="J554:K554"/>
    <mergeCell ref="L554:M554"/>
    <mergeCell ref="J552:K552"/>
    <mergeCell ref="L552:M552"/>
    <mergeCell ref="J550:K550"/>
    <mergeCell ref="L550:M550"/>
    <mergeCell ref="J551:K551"/>
    <mergeCell ref="L551:M551"/>
    <mergeCell ref="J549:K549"/>
    <mergeCell ref="L549:M549"/>
    <mergeCell ref="J564:K564"/>
    <mergeCell ref="L564:M564"/>
    <mergeCell ref="D565:I565"/>
    <mergeCell ref="J565:K565"/>
    <mergeCell ref="L565:M565"/>
    <mergeCell ref="J562:K562"/>
    <mergeCell ref="L562:M562"/>
    <mergeCell ref="J563:K563"/>
    <mergeCell ref="L563:M563"/>
    <mergeCell ref="J560:K560"/>
    <mergeCell ref="L560:M560"/>
    <mergeCell ref="J561:K561"/>
    <mergeCell ref="L561:M561"/>
    <mergeCell ref="J557:O557"/>
    <mergeCell ref="J558:K558"/>
    <mergeCell ref="L558:M558"/>
    <mergeCell ref="J559:K559"/>
    <mergeCell ref="L559:M559"/>
    <mergeCell ref="J574:K574"/>
    <mergeCell ref="L574:M574"/>
    <mergeCell ref="J575:K575"/>
    <mergeCell ref="L575:M575"/>
    <mergeCell ref="J573:K573"/>
    <mergeCell ref="L573:M573"/>
    <mergeCell ref="J571:K571"/>
    <mergeCell ref="L571:M571"/>
    <mergeCell ref="J572:K572"/>
    <mergeCell ref="L572:M572"/>
    <mergeCell ref="J570:K570"/>
    <mergeCell ref="L570:M570"/>
    <mergeCell ref="J568:K568"/>
    <mergeCell ref="L568:M568"/>
    <mergeCell ref="J569:K569"/>
    <mergeCell ref="L569:M569"/>
    <mergeCell ref="J566:K566"/>
    <mergeCell ref="L566:M566"/>
    <mergeCell ref="J567:K567"/>
    <mergeCell ref="L567:M567"/>
    <mergeCell ref="J584:K584"/>
    <mergeCell ref="L584:M584"/>
    <mergeCell ref="J582:K582"/>
    <mergeCell ref="L582:M582"/>
    <mergeCell ref="J593:O593"/>
    <mergeCell ref="J580:K580"/>
    <mergeCell ref="L580:M580"/>
    <mergeCell ref="J581:K581"/>
    <mergeCell ref="L581:M581"/>
    <mergeCell ref="J578:K578"/>
    <mergeCell ref="L578:M578"/>
    <mergeCell ref="J579:K579"/>
    <mergeCell ref="L579:M579"/>
    <mergeCell ref="J576:K576"/>
    <mergeCell ref="L576:M576"/>
    <mergeCell ref="J577:K577"/>
    <mergeCell ref="L577:M577"/>
    <mergeCell ref="O5:O6"/>
    <mergeCell ref="P5:P6"/>
    <mergeCell ref="D12:I14"/>
    <mergeCell ref="J15:O15"/>
    <mergeCell ref="D15:I15"/>
    <mergeCell ref="D19:I19"/>
    <mergeCell ref="D24:I28"/>
    <mergeCell ref="P26:P28"/>
    <mergeCell ref="A5:A6"/>
    <mergeCell ref="A7:A592"/>
    <mergeCell ref="A3:P3"/>
    <mergeCell ref="A1:P1"/>
    <mergeCell ref="A2:P2"/>
    <mergeCell ref="B7:B14"/>
    <mergeCell ref="C7:C14"/>
    <mergeCell ref="D7:I11"/>
    <mergeCell ref="D5:I6"/>
    <mergeCell ref="J5:K6"/>
    <mergeCell ref="L5:M6"/>
    <mergeCell ref="D4:P4"/>
    <mergeCell ref="B5:B6"/>
    <mergeCell ref="C5:C6"/>
    <mergeCell ref="N5:N6"/>
    <mergeCell ref="J588:K588"/>
    <mergeCell ref="L588:M588"/>
    <mergeCell ref="J589:K589"/>
    <mergeCell ref="L589:M589"/>
    <mergeCell ref="J586:K586"/>
    <mergeCell ref="L586:M586"/>
    <mergeCell ref="J590:K590"/>
    <mergeCell ref="L590:M590"/>
    <mergeCell ref="J583:K583"/>
    <mergeCell ref="C257:C259"/>
    <mergeCell ref="C264:C268"/>
    <mergeCell ref="C272:C278"/>
    <mergeCell ref="C282:C283"/>
    <mergeCell ref="C288:C289"/>
    <mergeCell ref="C353:C354"/>
    <mergeCell ref="C519:C524"/>
    <mergeCell ref="C529:C542"/>
    <mergeCell ref="C560:C565"/>
    <mergeCell ref="C573:C574"/>
    <mergeCell ref="B558:B592"/>
    <mergeCell ref="B253:B262"/>
    <mergeCell ref="B264:B284"/>
    <mergeCell ref="B288:B290"/>
    <mergeCell ref="B292:B517"/>
    <mergeCell ref="B519:B527"/>
    <mergeCell ref="O26:O28"/>
    <mergeCell ref="B58:B128"/>
    <mergeCell ref="C58:C73"/>
    <mergeCell ref="C85:C115"/>
    <mergeCell ref="C130:C156"/>
    <mergeCell ref="B130:B251"/>
    <mergeCell ref="C179:C216"/>
    <mergeCell ref="C229:C230"/>
    <mergeCell ref="C236:C251"/>
    <mergeCell ref="J58:K58"/>
    <mergeCell ref="J587:K587"/>
    <mergeCell ref="L587:M587"/>
    <mergeCell ref="J585:K585"/>
    <mergeCell ref="L585:M585"/>
    <mergeCell ref="J591:K591"/>
    <mergeCell ref="L591:M591"/>
    <mergeCell ref="C293:C352"/>
    <mergeCell ref="C355:C356"/>
    <mergeCell ref="C379:C380"/>
    <mergeCell ref="C400:C401"/>
    <mergeCell ref="C456:C457"/>
    <mergeCell ref="C516:C517"/>
    <mergeCell ref="C558:C559"/>
    <mergeCell ref="J130:K130"/>
    <mergeCell ref="D575:I591"/>
    <mergeCell ref="D573:I574"/>
    <mergeCell ref="D566:I572"/>
    <mergeCell ref="D560:I564"/>
    <mergeCell ref="D558:I559"/>
    <mergeCell ref="D543:I555"/>
    <mergeCell ref="D529:I542"/>
    <mergeCell ref="D525:I527"/>
    <mergeCell ref="D516:I517"/>
    <mergeCell ref="D355:I356"/>
    <mergeCell ref="D353:I354"/>
    <mergeCell ref="J339:K345"/>
    <mergeCell ref="J346:K352"/>
    <mergeCell ref="J332:K338"/>
    <mergeCell ref="J325:K331"/>
    <mergeCell ref="J318:K324"/>
    <mergeCell ref="J311:K317"/>
    <mergeCell ref="J307:K310"/>
    <mergeCell ref="J300:K306"/>
    <mergeCell ref="C254:C255"/>
    <mergeCell ref="C260:C262"/>
    <mergeCell ref="C269:C271"/>
    <mergeCell ref="C357:C378"/>
    <mergeCell ref="C381:C399"/>
    <mergeCell ref="D519:I520"/>
    <mergeCell ref="D522:I524"/>
    <mergeCell ref="D498:I515"/>
    <mergeCell ref="D476:I496"/>
    <mergeCell ref="D458:I474"/>
    <mergeCell ref="D456:I457"/>
    <mergeCell ref="D437:I455"/>
    <mergeCell ref="D430:I436"/>
    <mergeCell ref="D402:I429"/>
    <mergeCell ref="D400:I401"/>
    <mergeCell ref="D381:I399"/>
    <mergeCell ref="D379:I380"/>
    <mergeCell ref="D357:I378"/>
    <mergeCell ref="J518:O518"/>
    <mergeCell ref="J528:O528"/>
    <mergeCell ref="A596:B596"/>
    <mergeCell ref="K596:L596"/>
    <mergeCell ref="D596:I596"/>
    <mergeCell ref="J594:O594"/>
    <mergeCell ref="C402:C429"/>
    <mergeCell ref="C437:C455"/>
    <mergeCell ref="C458:C474"/>
    <mergeCell ref="C476:C496"/>
    <mergeCell ref="C498:C515"/>
    <mergeCell ref="C525:C527"/>
    <mergeCell ref="C543:C555"/>
    <mergeCell ref="C566:C572"/>
    <mergeCell ref="C575:C591"/>
    <mergeCell ref="D592:I592"/>
    <mergeCell ref="J592:K592"/>
    <mergeCell ref="L592:M592"/>
    <mergeCell ref="L583:M583"/>
    <mergeCell ref="J293:K299"/>
    <mergeCell ref="D293:I352"/>
    <mergeCell ref="D288:I289"/>
    <mergeCell ref="D282:I283"/>
    <mergeCell ref="D279:I279"/>
    <mergeCell ref="D272:I278"/>
    <mergeCell ref="D269:I271"/>
    <mergeCell ref="D260:I262"/>
    <mergeCell ref="D258:I259"/>
    <mergeCell ref="D254:I255"/>
    <mergeCell ref="D229:I230"/>
    <mergeCell ref="D217:I228"/>
    <mergeCell ref="D203:I216"/>
    <mergeCell ref="D236:I240"/>
    <mergeCell ref="D179:I202"/>
    <mergeCell ref="D157:I178"/>
    <mergeCell ref="D153:I156"/>
    <mergeCell ref="D244:I248"/>
    <mergeCell ref="J252:O252"/>
    <mergeCell ref="J263:O263"/>
    <mergeCell ref="J285:O285"/>
    <mergeCell ref="J287:O287"/>
    <mergeCell ref="J291:O291"/>
    <mergeCell ref="L342:M342"/>
    <mergeCell ref="L343:M345"/>
    <mergeCell ref="L339:M339"/>
    <mergeCell ref="N339:N345"/>
    <mergeCell ref="O339:O344"/>
    <mergeCell ref="L318:M318"/>
    <mergeCell ref="N311:N317"/>
    <mergeCell ref="O311:O316"/>
    <mergeCell ref="N300:N30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DEA5E-AC36-4E9B-835F-2034C784ABED}">
  <dimension ref="A1:J56"/>
  <sheetViews>
    <sheetView zoomScaleNormal="100" workbookViewId="0">
      <selection activeCell="F12" sqref="F12"/>
    </sheetView>
  </sheetViews>
  <sheetFormatPr baseColWidth="10" defaultColWidth="11.42578125" defaultRowHeight="15" x14ac:dyDescent="0.25"/>
  <cols>
    <col min="1" max="1" width="22.7109375" customWidth="1"/>
    <col min="2" max="2" width="15.140625" customWidth="1"/>
    <col min="3" max="3" width="20.28515625" customWidth="1"/>
    <col min="4" max="4" width="0" hidden="1" customWidth="1"/>
    <col min="5" max="5" width="18.85546875" customWidth="1"/>
    <col min="6" max="6" width="49.7109375" customWidth="1"/>
    <col min="9" max="9" width="16.7109375" bestFit="1" customWidth="1"/>
  </cols>
  <sheetData>
    <row r="1" spans="1:9" x14ac:dyDescent="0.25">
      <c r="A1" s="468" t="s">
        <v>0</v>
      </c>
      <c r="B1" s="468"/>
      <c r="C1" s="468"/>
      <c r="D1" s="468"/>
      <c r="E1" s="468"/>
      <c r="F1" s="468"/>
      <c r="G1" s="468"/>
      <c r="H1" s="468"/>
      <c r="I1" s="468"/>
    </row>
    <row r="2" spans="1:9" x14ac:dyDescent="0.25">
      <c r="A2" s="238"/>
      <c r="B2" s="238"/>
      <c r="C2" s="238"/>
      <c r="D2" s="238"/>
      <c r="E2" s="238"/>
      <c r="F2" s="238"/>
      <c r="G2" s="238"/>
      <c r="H2" s="238"/>
      <c r="I2" s="238"/>
    </row>
    <row r="3" spans="1:9" x14ac:dyDescent="0.25">
      <c r="A3" s="469" t="s">
        <v>1</v>
      </c>
      <c r="B3" s="470"/>
      <c r="C3" s="470"/>
      <c r="D3" s="470"/>
      <c r="E3" s="470"/>
      <c r="F3" s="470"/>
      <c r="G3" s="470"/>
      <c r="H3" s="470"/>
      <c r="I3" s="471"/>
    </row>
    <row r="4" spans="1:9" ht="24" x14ac:dyDescent="0.25">
      <c r="A4" s="73"/>
      <c r="B4" s="73"/>
      <c r="C4" s="1"/>
      <c r="D4" s="1"/>
      <c r="E4" s="472" t="s">
        <v>2</v>
      </c>
      <c r="F4" s="473"/>
      <c r="G4" s="1" t="s">
        <v>3</v>
      </c>
      <c r="H4" s="73"/>
      <c r="I4" s="73"/>
    </row>
    <row r="5" spans="1:9" x14ac:dyDescent="0.25">
      <c r="A5" s="281" t="s">
        <v>4</v>
      </c>
      <c r="B5" s="281" t="s">
        <v>6</v>
      </c>
      <c r="C5" s="272" t="s">
        <v>7</v>
      </c>
      <c r="D5" s="272" t="s">
        <v>99</v>
      </c>
      <c r="E5" s="272" t="s">
        <v>8</v>
      </c>
      <c r="F5" s="474" t="s">
        <v>9</v>
      </c>
      <c r="G5" s="274" t="s">
        <v>10</v>
      </c>
      <c r="H5" s="267" t="s">
        <v>11</v>
      </c>
      <c r="I5" s="267" t="s">
        <v>12</v>
      </c>
    </row>
    <row r="6" spans="1:9" x14ac:dyDescent="0.25">
      <c r="A6" s="282"/>
      <c r="B6" s="282"/>
      <c r="C6" s="273"/>
      <c r="D6" s="273"/>
      <c r="E6" s="273"/>
      <c r="F6" s="475"/>
      <c r="G6" s="275"/>
      <c r="H6" s="268"/>
      <c r="I6" s="268"/>
    </row>
    <row r="7" spans="1:9" ht="60" x14ac:dyDescent="0.25">
      <c r="A7" s="459" t="s">
        <v>100</v>
      </c>
      <c r="B7" s="462" t="s">
        <v>77</v>
      </c>
      <c r="C7" s="78" t="s">
        <v>101</v>
      </c>
      <c r="D7" s="78" t="s">
        <v>102</v>
      </c>
      <c r="E7" s="27" t="s">
        <v>18</v>
      </c>
      <c r="F7" s="15" t="s">
        <v>103</v>
      </c>
      <c r="G7" s="22">
        <v>1</v>
      </c>
      <c r="H7" s="10">
        <v>100000000</v>
      </c>
      <c r="I7" s="10">
        <v>100000000</v>
      </c>
    </row>
    <row r="8" spans="1:9" ht="24" x14ac:dyDescent="0.25">
      <c r="A8" s="460"/>
      <c r="B8" s="463"/>
      <c r="C8" s="465" t="s">
        <v>104</v>
      </c>
      <c r="D8" s="466" t="s">
        <v>105</v>
      </c>
      <c r="E8" s="11" t="s">
        <v>31</v>
      </c>
      <c r="F8" s="16" t="s">
        <v>106</v>
      </c>
      <c r="G8" s="22">
        <v>1</v>
      </c>
      <c r="H8" s="8">
        <v>20000000</v>
      </c>
      <c r="I8" s="8">
        <v>20000000</v>
      </c>
    </row>
    <row r="9" spans="1:9" ht="24" x14ac:dyDescent="0.25">
      <c r="A9" s="460"/>
      <c r="B9" s="463"/>
      <c r="C9" s="465"/>
      <c r="D9" s="466"/>
      <c r="E9" s="11" t="s">
        <v>31</v>
      </c>
      <c r="F9" s="16" t="s">
        <v>107</v>
      </c>
      <c r="G9" s="22">
        <v>1</v>
      </c>
      <c r="H9" s="8">
        <v>20000000</v>
      </c>
      <c r="I9" s="8">
        <v>20000000</v>
      </c>
    </row>
    <row r="10" spans="1:9" ht="24" x14ac:dyDescent="0.25">
      <c r="A10" s="460"/>
      <c r="B10" s="463"/>
      <c r="C10" s="465"/>
      <c r="D10" s="466"/>
      <c r="E10" s="11" t="s">
        <v>31</v>
      </c>
      <c r="F10" s="16" t="s">
        <v>108</v>
      </c>
      <c r="G10" s="22">
        <v>1</v>
      </c>
      <c r="H10" s="8">
        <v>20000000</v>
      </c>
      <c r="I10" s="8">
        <v>20000000</v>
      </c>
    </row>
    <row r="11" spans="1:9" x14ac:dyDescent="0.25">
      <c r="A11" s="460"/>
      <c r="B11" s="463"/>
      <c r="C11" s="465"/>
      <c r="D11" s="466"/>
      <c r="E11" s="11" t="s">
        <v>31</v>
      </c>
      <c r="F11" s="24" t="s">
        <v>109</v>
      </c>
      <c r="G11" s="12">
        <v>1</v>
      </c>
      <c r="H11" s="8">
        <v>20000000</v>
      </c>
      <c r="I11" s="8">
        <v>20000000</v>
      </c>
    </row>
    <row r="12" spans="1:9" ht="24" x14ac:dyDescent="0.25">
      <c r="A12" s="460"/>
      <c r="B12" s="463"/>
      <c r="C12" s="465"/>
      <c r="D12" s="466"/>
      <c r="E12" s="11" t="s">
        <v>31</v>
      </c>
      <c r="F12" s="17" t="s">
        <v>110</v>
      </c>
      <c r="G12" s="12">
        <v>1</v>
      </c>
      <c r="H12" s="10">
        <v>5000000</v>
      </c>
      <c r="I12" s="10">
        <v>5000000</v>
      </c>
    </row>
    <row r="13" spans="1:9" ht="24" x14ac:dyDescent="0.25">
      <c r="A13" s="460"/>
      <c r="B13" s="463"/>
      <c r="C13" s="465"/>
      <c r="D13" s="466"/>
      <c r="E13" s="11" t="s">
        <v>31</v>
      </c>
      <c r="F13" s="17" t="s">
        <v>111</v>
      </c>
      <c r="G13" s="12">
        <v>1</v>
      </c>
      <c r="H13" s="10">
        <v>20000000</v>
      </c>
      <c r="I13" s="10">
        <v>20000000</v>
      </c>
    </row>
    <row r="14" spans="1:9" ht="24" x14ac:dyDescent="0.25">
      <c r="A14" s="460"/>
      <c r="B14" s="463"/>
      <c r="C14" s="465"/>
      <c r="D14" s="466"/>
      <c r="E14" s="11" t="s">
        <v>31</v>
      </c>
      <c r="F14" s="17" t="s">
        <v>112</v>
      </c>
      <c r="G14" s="12">
        <v>1</v>
      </c>
      <c r="H14" s="10">
        <v>20000000</v>
      </c>
      <c r="I14" s="10">
        <v>20000000</v>
      </c>
    </row>
    <row r="15" spans="1:9" ht="24" x14ac:dyDescent="0.25">
      <c r="A15" s="460"/>
      <c r="B15" s="463"/>
      <c r="C15" s="465"/>
      <c r="D15" s="465" t="s">
        <v>113</v>
      </c>
      <c r="E15" s="11" t="s">
        <v>31</v>
      </c>
      <c r="F15" s="16" t="s">
        <v>114</v>
      </c>
      <c r="G15" s="22">
        <v>1</v>
      </c>
      <c r="H15" s="19">
        <v>20000000</v>
      </c>
      <c r="I15" s="19">
        <v>20000000</v>
      </c>
    </row>
    <row r="16" spans="1:9" ht="36" x14ac:dyDescent="0.25">
      <c r="A16" s="460"/>
      <c r="B16" s="463"/>
      <c r="C16" s="465"/>
      <c r="D16" s="465"/>
      <c r="E16" s="11" t="s">
        <v>18</v>
      </c>
      <c r="F16" s="16" t="s">
        <v>115</v>
      </c>
      <c r="G16" s="27">
        <v>1</v>
      </c>
      <c r="H16" s="10">
        <v>20000000</v>
      </c>
      <c r="I16" s="10">
        <v>20000000</v>
      </c>
    </row>
    <row r="17" spans="1:9" x14ac:dyDescent="0.25">
      <c r="A17" s="460"/>
      <c r="B17" s="463"/>
      <c r="C17" s="465"/>
      <c r="D17" s="465"/>
      <c r="E17" s="11" t="s">
        <v>35</v>
      </c>
      <c r="F17" s="16" t="s">
        <v>116</v>
      </c>
      <c r="G17" s="27">
        <v>1</v>
      </c>
      <c r="H17" s="10">
        <v>40000000</v>
      </c>
      <c r="I17" s="10">
        <v>40000000</v>
      </c>
    </row>
    <row r="18" spans="1:9" ht="24" x14ac:dyDescent="0.25">
      <c r="A18" s="460"/>
      <c r="B18" s="463"/>
      <c r="C18" s="465"/>
      <c r="D18" s="465"/>
      <c r="E18" s="11" t="s">
        <v>35</v>
      </c>
      <c r="F18" s="16" t="s">
        <v>117</v>
      </c>
      <c r="G18" s="23">
        <v>1</v>
      </c>
      <c r="H18" s="10">
        <v>80000000</v>
      </c>
      <c r="I18" s="10">
        <v>80000000</v>
      </c>
    </row>
    <row r="19" spans="1:9" x14ac:dyDescent="0.25">
      <c r="A19" s="460"/>
      <c r="B19" s="463"/>
      <c r="C19" s="465"/>
      <c r="D19" s="465"/>
      <c r="E19" s="11" t="s">
        <v>58</v>
      </c>
      <c r="F19" s="16" t="s">
        <v>118</v>
      </c>
      <c r="G19" s="27">
        <v>1</v>
      </c>
      <c r="H19" s="19">
        <v>80000000</v>
      </c>
      <c r="I19" s="19">
        <v>80000000</v>
      </c>
    </row>
    <row r="20" spans="1:9" x14ac:dyDescent="0.25">
      <c r="A20" s="460"/>
      <c r="B20" s="463"/>
      <c r="C20" s="465"/>
      <c r="D20" s="465"/>
      <c r="E20" s="11" t="s">
        <v>35</v>
      </c>
      <c r="F20" s="16" t="s">
        <v>119</v>
      </c>
      <c r="G20" s="27">
        <v>1</v>
      </c>
      <c r="H20" s="8">
        <v>25000000</v>
      </c>
      <c r="I20" s="8">
        <v>25000000</v>
      </c>
    </row>
    <row r="21" spans="1:9" ht="36" x14ac:dyDescent="0.25">
      <c r="A21" s="460"/>
      <c r="B21" s="463"/>
      <c r="C21" s="465"/>
      <c r="D21" s="465"/>
      <c r="E21" s="11" t="s">
        <v>33</v>
      </c>
      <c r="F21" s="14" t="s">
        <v>120</v>
      </c>
      <c r="G21" s="27">
        <v>1</v>
      </c>
      <c r="H21" s="10">
        <v>50000000</v>
      </c>
      <c r="I21" s="10">
        <v>50000000</v>
      </c>
    </row>
    <row r="22" spans="1:9" ht="48" x14ac:dyDescent="0.25">
      <c r="A22" s="460"/>
      <c r="B22" s="463"/>
      <c r="C22" s="465"/>
      <c r="D22" s="465"/>
      <c r="E22" s="11" t="s">
        <v>33</v>
      </c>
      <c r="F22" s="3" t="s">
        <v>121</v>
      </c>
      <c r="G22" s="6">
        <v>1</v>
      </c>
      <c r="H22" s="10">
        <v>37324000</v>
      </c>
      <c r="I22" s="10">
        <v>37324000</v>
      </c>
    </row>
    <row r="23" spans="1:9" ht="24" x14ac:dyDescent="0.25">
      <c r="A23" s="460"/>
      <c r="B23" s="463"/>
      <c r="C23" s="465"/>
      <c r="D23" s="465"/>
      <c r="E23" s="11" t="s">
        <v>35</v>
      </c>
      <c r="F23" s="3" t="s">
        <v>122</v>
      </c>
      <c r="G23" s="6">
        <v>1</v>
      </c>
      <c r="H23" s="10">
        <v>10000000</v>
      </c>
      <c r="I23" s="10">
        <v>10000000</v>
      </c>
    </row>
    <row r="24" spans="1:9" x14ac:dyDescent="0.25">
      <c r="A24" s="460"/>
      <c r="B24" s="463"/>
      <c r="C24" s="465"/>
      <c r="D24" s="465"/>
      <c r="E24" s="11" t="s">
        <v>123</v>
      </c>
      <c r="F24" s="20" t="s">
        <v>124</v>
      </c>
      <c r="G24" s="21">
        <v>1</v>
      </c>
      <c r="H24" s="10">
        <v>1000000</v>
      </c>
      <c r="I24" s="10">
        <v>1000000</v>
      </c>
    </row>
    <row r="25" spans="1:9" x14ac:dyDescent="0.25">
      <c r="A25" s="460"/>
      <c r="B25" s="463"/>
      <c r="C25" s="465"/>
      <c r="D25" s="465"/>
      <c r="E25" s="11" t="s">
        <v>51</v>
      </c>
      <c r="F25" s="20" t="s">
        <v>125</v>
      </c>
      <c r="G25" s="21">
        <v>1</v>
      </c>
      <c r="H25" s="10">
        <v>1000000</v>
      </c>
      <c r="I25" s="10">
        <v>1000000</v>
      </c>
    </row>
    <row r="26" spans="1:9" x14ac:dyDescent="0.25">
      <c r="A26" s="460"/>
      <c r="B26" s="463"/>
      <c r="C26" s="465"/>
      <c r="D26" s="465"/>
      <c r="E26" s="11" t="s">
        <v>35</v>
      </c>
      <c r="F26" s="20" t="s">
        <v>126</v>
      </c>
      <c r="G26" s="21">
        <v>1</v>
      </c>
      <c r="H26" s="10">
        <v>40000000</v>
      </c>
      <c r="I26" s="10">
        <v>40000000</v>
      </c>
    </row>
    <row r="27" spans="1:9" x14ac:dyDescent="0.25">
      <c r="A27" s="460"/>
      <c r="B27" s="463"/>
      <c r="C27" s="465"/>
      <c r="D27" s="465"/>
      <c r="E27" s="11" t="s">
        <v>51</v>
      </c>
      <c r="F27" s="20" t="s">
        <v>127</v>
      </c>
      <c r="G27" s="21">
        <v>1</v>
      </c>
      <c r="H27" s="10">
        <v>15000000</v>
      </c>
      <c r="I27" s="10">
        <v>15000000</v>
      </c>
    </row>
    <row r="28" spans="1:9" x14ac:dyDescent="0.25">
      <c r="A28" s="460"/>
      <c r="B28" s="463"/>
      <c r="C28" s="465"/>
      <c r="D28" s="465"/>
      <c r="E28" s="11" t="s">
        <v>51</v>
      </c>
      <c r="F28" s="20" t="s">
        <v>128</v>
      </c>
      <c r="G28" s="21">
        <v>1</v>
      </c>
      <c r="H28" s="10">
        <v>15000000</v>
      </c>
      <c r="I28" s="10">
        <v>15000000</v>
      </c>
    </row>
    <row r="29" spans="1:9" x14ac:dyDescent="0.25">
      <c r="A29" s="460"/>
      <c r="B29" s="463"/>
      <c r="C29" s="465"/>
      <c r="D29" s="465"/>
      <c r="E29" s="11" t="s">
        <v>129</v>
      </c>
      <c r="F29" s="20" t="s">
        <v>130</v>
      </c>
      <c r="G29" s="21">
        <v>1</v>
      </c>
      <c r="H29" s="10">
        <v>20000000</v>
      </c>
      <c r="I29" s="10">
        <v>20000000</v>
      </c>
    </row>
    <row r="30" spans="1:9" x14ac:dyDescent="0.25">
      <c r="A30" s="460"/>
      <c r="B30" s="463"/>
      <c r="C30" s="465"/>
      <c r="D30" s="465"/>
      <c r="E30" s="11" t="s">
        <v>131</v>
      </c>
      <c r="F30" s="20" t="s">
        <v>132</v>
      </c>
      <c r="G30" s="21">
        <v>1</v>
      </c>
      <c r="H30" s="10">
        <v>19000000</v>
      </c>
      <c r="I30" s="10">
        <v>19000000</v>
      </c>
    </row>
    <row r="31" spans="1:9" x14ac:dyDescent="0.25">
      <c r="A31" s="460"/>
      <c r="B31" s="463"/>
      <c r="C31" s="467" t="s">
        <v>133</v>
      </c>
      <c r="D31" s="467" t="s">
        <v>134</v>
      </c>
      <c r="E31" s="7" t="s">
        <v>58</v>
      </c>
      <c r="F31" s="13" t="s">
        <v>135</v>
      </c>
      <c r="G31" s="6">
        <v>1</v>
      </c>
      <c r="H31" s="8">
        <v>25000000</v>
      </c>
      <c r="I31" s="8">
        <v>25000000</v>
      </c>
    </row>
    <row r="32" spans="1:9" ht="36" x14ac:dyDescent="0.25">
      <c r="A32" s="460"/>
      <c r="B32" s="463"/>
      <c r="C32" s="467"/>
      <c r="D32" s="467"/>
      <c r="E32" s="7" t="s">
        <v>58</v>
      </c>
      <c r="F32" s="18" t="s">
        <v>136</v>
      </c>
      <c r="G32" s="6">
        <v>1</v>
      </c>
      <c r="H32" s="8">
        <v>400000</v>
      </c>
      <c r="I32" s="8">
        <v>400000</v>
      </c>
    </row>
    <row r="33" spans="1:9" ht="24" x14ac:dyDescent="0.25">
      <c r="A33" s="460"/>
      <c r="B33" s="463"/>
      <c r="C33" s="467"/>
      <c r="D33" s="467"/>
      <c r="E33" s="7" t="s">
        <v>18</v>
      </c>
      <c r="F33" s="18" t="s">
        <v>137</v>
      </c>
      <c r="G33" s="6">
        <v>1</v>
      </c>
      <c r="H33" s="9">
        <v>20000000</v>
      </c>
      <c r="I33" s="9">
        <v>20000000</v>
      </c>
    </row>
    <row r="34" spans="1:9" ht="24" x14ac:dyDescent="0.25">
      <c r="A34" s="460"/>
      <c r="B34" s="463"/>
      <c r="C34" s="467"/>
      <c r="D34" s="467"/>
      <c r="E34" s="7" t="s">
        <v>51</v>
      </c>
      <c r="F34" s="3" t="s">
        <v>138</v>
      </c>
      <c r="G34" s="6">
        <v>1</v>
      </c>
      <c r="H34" s="9">
        <v>30000000</v>
      </c>
      <c r="I34" s="9">
        <v>30000000</v>
      </c>
    </row>
    <row r="35" spans="1:9" x14ac:dyDescent="0.25">
      <c r="A35" s="460"/>
      <c r="B35" s="463"/>
      <c r="C35" s="467"/>
      <c r="D35" s="467"/>
      <c r="E35" s="28" t="s">
        <v>94</v>
      </c>
      <c r="F35" s="3" t="s">
        <v>139</v>
      </c>
      <c r="G35" s="6">
        <v>1</v>
      </c>
      <c r="H35" s="9">
        <v>50000000</v>
      </c>
      <c r="I35" s="9">
        <v>50000000</v>
      </c>
    </row>
    <row r="36" spans="1:9" x14ac:dyDescent="0.25">
      <c r="A36" s="460"/>
      <c r="B36" s="463"/>
      <c r="C36" s="467"/>
      <c r="D36" s="467"/>
      <c r="E36" s="7" t="s">
        <v>18</v>
      </c>
      <c r="F36" s="18" t="s">
        <v>140</v>
      </c>
      <c r="G36" s="6">
        <v>1</v>
      </c>
      <c r="H36" s="9">
        <v>10000000</v>
      </c>
      <c r="I36" s="9">
        <v>10000000</v>
      </c>
    </row>
    <row r="37" spans="1:9" ht="34.15" customHeight="1" x14ac:dyDescent="0.25">
      <c r="A37" s="460"/>
      <c r="B37" s="463"/>
      <c r="C37" s="467"/>
      <c r="D37" s="77" t="s">
        <v>141</v>
      </c>
      <c r="E37" s="7" t="s">
        <v>47</v>
      </c>
      <c r="F37" s="3" t="s">
        <v>142</v>
      </c>
      <c r="G37" s="6">
        <v>1</v>
      </c>
      <c r="H37" s="9">
        <v>10000000</v>
      </c>
      <c r="I37" s="9">
        <v>10000000</v>
      </c>
    </row>
    <row r="38" spans="1:9" ht="48" x14ac:dyDescent="0.25">
      <c r="A38" s="460"/>
      <c r="B38" s="463"/>
      <c r="C38" s="467"/>
      <c r="D38" s="77" t="s">
        <v>143</v>
      </c>
      <c r="E38" s="7" t="s">
        <v>18</v>
      </c>
      <c r="F38" s="18" t="s">
        <v>144</v>
      </c>
      <c r="G38" s="6">
        <v>1</v>
      </c>
      <c r="H38" s="9">
        <v>20000000</v>
      </c>
      <c r="I38" s="9">
        <v>20000000</v>
      </c>
    </row>
    <row r="39" spans="1:9" x14ac:dyDescent="0.25">
      <c r="A39" s="460"/>
      <c r="B39" s="463"/>
      <c r="C39" s="467"/>
      <c r="D39" s="467" t="s">
        <v>145</v>
      </c>
      <c r="E39" s="7" t="s">
        <v>47</v>
      </c>
      <c r="F39" s="13" t="s">
        <v>146</v>
      </c>
      <c r="G39" s="6">
        <v>1</v>
      </c>
      <c r="H39" s="9">
        <v>20000000</v>
      </c>
      <c r="I39" s="9">
        <v>20000000</v>
      </c>
    </row>
    <row r="40" spans="1:9" x14ac:dyDescent="0.25">
      <c r="A40" s="460"/>
      <c r="B40" s="463"/>
      <c r="C40" s="467"/>
      <c r="D40" s="467"/>
      <c r="E40" s="7"/>
      <c r="F40" s="13" t="s">
        <v>147</v>
      </c>
      <c r="G40" s="6">
        <v>1</v>
      </c>
      <c r="H40" s="9">
        <v>10000000</v>
      </c>
      <c r="I40" s="9">
        <v>10000000</v>
      </c>
    </row>
    <row r="41" spans="1:9" x14ac:dyDescent="0.25">
      <c r="A41" s="460"/>
      <c r="B41" s="463"/>
      <c r="C41" s="467"/>
      <c r="D41" s="467"/>
      <c r="E41" s="7" t="s">
        <v>47</v>
      </c>
      <c r="F41" s="13" t="s">
        <v>148</v>
      </c>
      <c r="G41" s="6">
        <v>1</v>
      </c>
      <c r="H41" s="10">
        <v>30000000</v>
      </c>
      <c r="I41" s="10">
        <v>30000000</v>
      </c>
    </row>
    <row r="42" spans="1:9" ht="24" x14ac:dyDescent="0.25">
      <c r="A42" s="460"/>
      <c r="B42" s="463"/>
      <c r="C42" s="467"/>
      <c r="D42" s="467" t="s">
        <v>149</v>
      </c>
      <c r="E42" s="7" t="s">
        <v>131</v>
      </c>
      <c r="F42" s="16" t="s">
        <v>150</v>
      </c>
      <c r="G42" s="23">
        <v>1</v>
      </c>
      <c r="H42" s="19">
        <v>15000000</v>
      </c>
      <c r="I42" s="19">
        <v>15000000</v>
      </c>
    </row>
    <row r="43" spans="1:9" ht="24" x14ac:dyDescent="0.25">
      <c r="A43" s="460"/>
      <c r="B43" s="463"/>
      <c r="C43" s="467"/>
      <c r="D43" s="467"/>
      <c r="E43" s="28" t="s">
        <v>18</v>
      </c>
      <c r="F43" s="16" t="s">
        <v>151</v>
      </c>
      <c r="G43" s="23">
        <v>1</v>
      </c>
      <c r="H43" s="10">
        <v>15000000</v>
      </c>
      <c r="I43" s="10">
        <v>15000000</v>
      </c>
    </row>
    <row r="44" spans="1:9" x14ac:dyDescent="0.25">
      <c r="A44" s="460"/>
      <c r="B44" s="463"/>
      <c r="C44" s="467" t="s">
        <v>152</v>
      </c>
      <c r="D44" s="467"/>
      <c r="E44" s="7" t="s">
        <v>18</v>
      </c>
      <c r="F44" s="13" t="s">
        <v>153</v>
      </c>
      <c r="G44" s="6">
        <v>1</v>
      </c>
      <c r="H44" s="9">
        <v>19448000</v>
      </c>
      <c r="I44" s="9">
        <v>19448000</v>
      </c>
    </row>
    <row r="45" spans="1:9" x14ac:dyDescent="0.25">
      <c r="A45" s="460"/>
      <c r="B45" s="463"/>
      <c r="C45" s="467"/>
      <c r="D45" s="467"/>
      <c r="E45" s="7" t="s">
        <v>18</v>
      </c>
      <c r="F45" s="13" t="s">
        <v>154</v>
      </c>
      <c r="G45" s="6">
        <v>1</v>
      </c>
      <c r="H45" s="9">
        <v>61048000</v>
      </c>
      <c r="I45" s="9">
        <v>61048000</v>
      </c>
    </row>
    <row r="46" spans="1:9" x14ac:dyDescent="0.25">
      <c r="A46" s="460"/>
      <c r="B46" s="463"/>
      <c r="C46" s="467"/>
      <c r="D46" s="467"/>
      <c r="E46" s="7" t="s">
        <v>18</v>
      </c>
      <c r="F46" s="13" t="s">
        <v>155</v>
      </c>
      <c r="G46" s="6">
        <v>1</v>
      </c>
      <c r="H46" s="9">
        <v>31460000</v>
      </c>
      <c r="I46" s="9">
        <v>31460000</v>
      </c>
    </row>
    <row r="47" spans="1:9" x14ac:dyDescent="0.25">
      <c r="A47" s="461"/>
      <c r="B47" s="464"/>
      <c r="C47" s="467"/>
      <c r="D47" s="467"/>
      <c r="E47" s="7" t="s">
        <v>18</v>
      </c>
      <c r="F47" s="13" t="s">
        <v>156</v>
      </c>
      <c r="G47" s="6">
        <v>1</v>
      </c>
      <c r="H47" s="9">
        <v>34320000</v>
      </c>
      <c r="I47" s="9">
        <v>34320000</v>
      </c>
    </row>
    <row r="48" spans="1:9" x14ac:dyDescent="0.25">
      <c r="C48" s="30"/>
      <c r="D48" s="30"/>
      <c r="E48" s="30"/>
      <c r="F48" s="29" t="s">
        <v>23</v>
      </c>
      <c r="G48" s="29"/>
      <c r="H48" s="25"/>
      <c r="I48" s="26">
        <f>SUM(I7:I47)</f>
        <v>1100000000</v>
      </c>
    </row>
    <row r="49" spans="1:10" x14ac:dyDescent="0.25">
      <c r="C49" s="2"/>
      <c r="D49" s="2"/>
      <c r="E49" s="77"/>
      <c r="F49" s="17"/>
      <c r="G49" s="457" t="s">
        <v>157</v>
      </c>
      <c r="H49" s="458"/>
      <c r="I49" s="32">
        <v>100000000</v>
      </c>
    </row>
    <row r="50" spans="1:10" x14ac:dyDescent="0.25">
      <c r="C50" s="31"/>
      <c r="D50" s="31"/>
      <c r="E50" s="255" t="s">
        <v>70</v>
      </c>
      <c r="F50" s="255"/>
      <c r="G50" s="255"/>
      <c r="H50" s="255"/>
      <c r="I50" s="124">
        <f>+I48-I49</f>
        <v>1000000000</v>
      </c>
    </row>
    <row r="52" spans="1:10" ht="15.75" thickBot="1" x14ac:dyDescent="0.3">
      <c r="A52" s="46"/>
      <c r="B52" s="46"/>
    </row>
    <row r="53" spans="1:10" ht="16.5" thickTop="1" thickBot="1" x14ac:dyDescent="0.3">
      <c r="A53" s="228" t="s">
        <v>71</v>
      </c>
      <c r="B53" s="230"/>
      <c r="C53" s="122" t="s">
        <v>72</v>
      </c>
      <c r="D53" s="123" t="s">
        <v>73</v>
      </c>
      <c r="E53" s="456" t="s">
        <v>73</v>
      </c>
      <c r="F53" s="456"/>
      <c r="G53" s="122" t="s">
        <v>74</v>
      </c>
      <c r="H53" s="456" t="s">
        <v>75</v>
      </c>
      <c r="I53" s="456"/>
      <c r="J53" s="122">
        <v>2</v>
      </c>
    </row>
    <row r="54" spans="1:10" ht="16.5" thickTop="1" thickBot="1" x14ac:dyDescent="0.3"/>
    <row r="55" spans="1:10" ht="16.5" thickTop="1" thickBot="1" x14ac:dyDescent="0.3">
      <c r="D55" s="193"/>
    </row>
    <row r="56" spans="1:10" ht="15.75" thickTop="1" x14ac:dyDescent="0.25"/>
  </sheetData>
  <mergeCells count="28">
    <mergeCell ref="C44:D47"/>
    <mergeCell ref="A1:I1"/>
    <mergeCell ref="A2:I2"/>
    <mergeCell ref="A3:I3"/>
    <mergeCell ref="E4:F4"/>
    <mergeCell ref="A5:A6"/>
    <mergeCell ref="B5:B6"/>
    <mergeCell ref="C5:C6"/>
    <mergeCell ref="D5:D6"/>
    <mergeCell ref="E5:E6"/>
    <mergeCell ref="F5:F6"/>
    <mergeCell ref="I5:I6"/>
    <mergeCell ref="E53:F53"/>
    <mergeCell ref="H53:I53"/>
    <mergeCell ref="E50:H50"/>
    <mergeCell ref="A53:B53"/>
    <mergeCell ref="G5:G6"/>
    <mergeCell ref="H5:H6"/>
    <mergeCell ref="G49:H49"/>
    <mergeCell ref="A7:A47"/>
    <mergeCell ref="B7:B47"/>
    <mergeCell ref="C8:C30"/>
    <mergeCell ref="D8:D14"/>
    <mergeCell ref="D15:D30"/>
    <mergeCell ref="C31:C43"/>
    <mergeCell ref="D31:D36"/>
    <mergeCell ref="D39:D41"/>
    <mergeCell ref="D42:D4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F6A1AE-8D3B-4F31-A0F9-4A3DDE5AB85E}">
          <x14:formula1>
            <xm:f>Hoja2!$B$2:$B$30</xm:f>
          </x14:formula1>
          <xm:sqref>E8:E47</xm:sqref>
        </x14:dataValidation>
        <x14:dataValidation type="list" allowBlank="1" showInputMessage="1" showErrorMessage="1" xr:uid="{CC8687DC-16A0-4915-B50E-E46D78A36B12}">
          <x14:formula1>
            <xm:f>'C:\Users\estadistica\Downloads\[Plan de necesidades 2020- Planeación.xlsx]Hoja4'!#REF!</xm:f>
          </x14:formula1>
          <xm:sqref>B49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6D21B-30D3-433D-8CF4-D57DB7EEE53F}">
  <dimension ref="A1:I133"/>
  <sheetViews>
    <sheetView topLeftCell="A6" zoomScaleNormal="100" workbookViewId="0">
      <selection activeCell="C8" activeCellId="1" sqref="C6:C7 C8:C26"/>
    </sheetView>
  </sheetViews>
  <sheetFormatPr baseColWidth="10" defaultColWidth="11.42578125" defaultRowHeight="12" x14ac:dyDescent="0.2"/>
  <cols>
    <col min="1" max="1" width="15.85546875" style="33" customWidth="1"/>
    <col min="2" max="2" width="14.7109375" style="33" customWidth="1"/>
    <col min="3" max="3" width="16.7109375" style="34" bestFit="1" customWidth="1"/>
    <col min="4" max="4" width="26.140625" style="81" customWidth="1"/>
    <col min="5" max="5" width="21.7109375" style="34" bestFit="1" customWidth="1"/>
    <col min="6" max="6" width="54.5703125" style="81" bestFit="1" customWidth="1"/>
    <col min="7" max="7" width="10.42578125" style="34" bestFit="1" customWidth="1"/>
    <col min="8" max="8" width="15.28515625" style="34" bestFit="1" customWidth="1"/>
    <col min="9" max="9" width="15.85546875" style="34" bestFit="1" customWidth="1"/>
    <col min="10" max="16384" width="11.42578125" style="33"/>
  </cols>
  <sheetData>
    <row r="1" spans="1:9" ht="15" x14ac:dyDescent="0.25">
      <c r="A1" s="512" t="s">
        <v>0</v>
      </c>
      <c r="B1" s="512"/>
      <c r="C1" s="512"/>
      <c r="D1" s="512"/>
      <c r="E1" s="512"/>
      <c r="F1" s="512"/>
      <c r="G1" s="512"/>
      <c r="H1" s="512"/>
      <c r="I1" s="513"/>
    </row>
    <row r="2" spans="1:9" x14ac:dyDescent="0.2">
      <c r="A2" s="514"/>
      <c r="B2" s="514"/>
      <c r="C2" s="514"/>
      <c r="D2" s="514"/>
      <c r="E2" s="514"/>
      <c r="F2" s="514"/>
      <c r="G2" s="514"/>
      <c r="H2" s="514"/>
      <c r="I2" s="515"/>
    </row>
    <row r="3" spans="1:9" ht="3" customHeight="1" thickBot="1" x14ac:dyDescent="0.25">
      <c r="A3" s="516"/>
      <c r="B3" s="516"/>
      <c r="C3" s="516"/>
      <c r="D3" s="516"/>
      <c r="E3" s="516"/>
      <c r="F3" s="516"/>
      <c r="G3" s="516"/>
      <c r="H3" s="516"/>
      <c r="I3" s="517"/>
    </row>
    <row r="4" spans="1:9" ht="15" customHeight="1" x14ac:dyDescent="0.2">
      <c r="A4" s="518" t="s">
        <v>1</v>
      </c>
      <c r="B4" s="519"/>
      <c r="C4" s="520"/>
      <c r="D4" s="520"/>
      <c r="E4" s="520"/>
      <c r="F4" s="520"/>
      <c r="G4" s="520"/>
      <c r="H4" s="520"/>
      <c r="I4" s="521"/>
    </row>
    <row r="5" spans="1:9" ht="24" x14ac:dyDescent="0.2">
      <c r="A5" s="72"/>
      <c r="B5" s="79"/>
      <c r="C5" s="40"/>
      <c r="D5" s="80"/>
      <c r="E5" s="243" t="s">
        <v>2</v>
      </c>
      <c r="F5" s="243"/>
      <c r="G5" s="38" t="s">
        <v>3</v>
      </c>
      <c r="H5" s="37"/>
      <c r="I5" s="36"/>
    </row>
    <row r="6" spans="1:9" ht="15.75" customHeight="1" x14ac:dyDescent="0.2">
      <c r="A6" s="495" t="s">
        <v>4</v>
      </c>
      <c r="B6" s="495" t="s">
        <v>5</v>
      </c>
      <c r="C6" s="244" t="s">
        <v>6</v>
      </c>
      <c r="D6" s="245" t="s">
        <v>7</v>
      </c>
      <c r="E6" s="245" t="s">
        <v>8</v>
      </c>
      <c r="F6" s="246" t="s">
        <v>9</v>
      </c>
      <c r="G6" s="246" t="s">
        <v>10</v>
      </c>
      <c r="H6" s="505" t="s">
        <v>11</v>
      </c>
      <c r="I6" s="509" t="s">
        <v>12</v>
      </c>
    </row>
    <row r="7" spans="1:9" ht="18" customHeight="1" thickBot="1" x14ac:dyDescent="0.25">
      <c r="A7" s="522"/>
      <c r="B7" s="496"/>
      <c r="C7" s="523" t="s">
        <v>13</v>
      </c>
      <c r="D7" s="503"/>
      <c r="E7" s="503"/>
      <c r="F7" s="504"/>
      <c r="G7" s="504"/>
      <c r="H7" s="506"/>
      <c r="I7" s="510"/>
    </row>
    <row r="8" spans="1:9" ht="33.75" customHeight="1" x14ac:dyDescent="0.2">
      <c r="A8" s="507" t="s">
        <v>158</v>
      </c>
      <c r="B8" s="497" t="s">
        <v>159</v>
      </c>
      <c r="C8" s="484" t="s">
        <v>16</v>
      </c>
      <c r="D8" s="481" t="s">
        <v>654</v>
      </c>
      <c r="E8" s="83" t="s">
        <v>160</v>
      </c>
      <c r="F8" s="82" t="s">
        <v>161</v>
      </c>
      <c r="G8" s="84">
        <v>11</v>
      </c>
      <c r="H8" s="85">
        <v>2015271</v>
      </c>
      <c r="I8" s="86">
        <f t="shared" ref="I8:I26" si="0">+G8*H8</f>
        <v>22167981</v>
      </c>
    </row>
    <row r="9" spans="1:9" ht="14.45" customHeight="1" x14ac:dyDescent="0.2">
      <c r="A9" s="507"/>
      <c r="B9" s="498"/>
      <c r="C9" s="485"/>
      <c r="D9" s="482"/>
      <c r="E9" s="83" t="s">
        <v>160</v>
      </c>
      <c r="F9" s="87" t="s">
        <v>162</v>
      </c>
      <c r="G9" s="43">
        <v>11</v>
      </c>
      <c r="H9" s="88">
        <v>2355529</v>
      </c>
      <c r="I9" s="89">
        <f t="shared" si="0"/>
        <v>25910819</v>
      </c>
    </row>
    <row r="10" spans="1:9" ht="14.45" customHeight="1" x14ac:dyDescent="0.2">
      <c r="A10" s="507"/>
      <c r="B10" s="498"/>
      <c r="C10" s="485"/>
      <c r="D10" s="482"/>
      <c r="E10" s="83" t="s">
        <v>160</v>
      </c>
      <c r="F10" s="87" t="s">
        <v>163</v>
      </c>
      <c r="G10" s="43">
        <v>11</v>
      </c>
      <c r="H10" s="88">
        <v>1812800</v>
      </c>
      <c r="I10" s="89">
        <f t="shared" si="0"/>
        <v>19940800</v>
      </c>
    </row>
    <row r="11" spans="1:9" ht="28.15" customHeight="1" x14ac:dyDescent="0.2">
      <c r="A11" s="507"/>
      <c r="B11" s="498"/>
      <c r="C11" s="485"/>
      <c r="D11" s="482"/>
      <c r="E11" s="83" t="s">
        <v>164</v>
      </c>
      <c r="F11" s="87" t="s">
        <v>165</v>
      </c>
      <c r="G11" s="43">
        <v>4</v>
      </c>
      <c r="H11" s="88">
        <v>6500000</v>
      </c>
      <c r="I11" s="89">
        <f t="shared" si="0"/>
        <v>26000000</v>
      </c>
    </row>
    <row r="12" spans="1:9" ht="42" customHeight="1" x14ac:dyDescent="0.2">
      <c r="A12" s="507"/>
      <c r="B12" s="498"/>
      <c r="C12" s="485"/>
      <c r="D12" s="482"/>
      <c r="E12" s="83" t="s">
        <v>164</v>
      </c>
      <c r="F12" s="87" t="s">
        <v>166</v>
      </c>
      <c r="G12" s="43">
        <v>7</v>
      </c>
      <c r="H12" s="88">
        <v>4500000</v>
      </c>
      <c r="I12" s="89">
        <f t="shared" si="0"/>
        <v>31500000</v>
      </c>
    </row>
    <row r="13" spans="1:9" ht="42" customHeight="1" x14ac:dyDescent="0.2">
      <c r="A13" s="507"/>
      <c r="B13" s="498"/>
      <c r="C13" s="485"/>
      <c r="D13" s="482"/>
      <c r="E13" s="83" t="s">
        <v>164</v>
      </c>
      <c r="F13" s="87" t="s">
        <v>167</v>
      </c>
      <c r="G13" s="43">
        <v>25</v>
      </c>
      <c r="H13" s="88">
        <v>1002700</v>
      </c>
      <c r="I13" s="89">
        <f t="shared" si="0"/>
        <v>25067500</v>
      </c>
    </row>
    <row r="14" spans="1:9" ht="69.599999999999994" customHeight="1" x14ac:dyDescent="0.2">
      <c r="A14" s="507"/>
      <c r="B14" s="498"/>
      <c r="C14" s="485"/>
      <c r="D14" s="482"/>
      <c r="E14" s="83" t="s">
        <v>164</v>
      </c>
      <c r="F14" s="87" t="s">
        <v>168</v>
      </c>
      <c r="G14" s="43">
        <v>3</v>
      </c>
      <c r="H14" s="88">
        <v>3300000</v>
      </c>
      <c r="I14" s="89">
        <f t="shared" si="0"/>
        <v>9900000</v>
      </c>
    </row>
    <row r="15" spans="1:9" ht="28.15" customHeight="1" x14ac:dyDescent="0.2">
      <c r="A15" s="507"/>
      <c r="B15" s="498"/>
      <c r="C15" s="485"/>
      <c r="D15" s="482"/>
      <c r="E15" s="83" t="s">
        <v>164</v>
      </c>
      <c r="F15" s="87" t="s">
        <v>169</v>
      </c>
      <c r="G15" s="43">
        <v>1</v>
      </c>
      <c r="H15" s="88">
        <v>6500000</v>
      </c>
      <c r="I15" s="89">
        <f t="shared" si="0"/>
        <v>6500000</v>
      </c>
    </row>
    <row r="16" spans="1:9" ht="28.15" customHeight="1" x14ac:dyDescent="0.2">
      <c r="A16" s="507"/>
      <c r="B16" s="498"/>
      <c r="C16" s="485"/>
      <c r="D16" s="482"/>
      <c r="E16" s="83" t="s">
        <v>164</v>
      </c>
      <c r="F16" s="87" t="s">
        <v>170</v>
      </c>
      <c r="G16" s="43">
        <v>1</v>
      </c>
      <c r="H16" s="88">
        <v>138530000</v>
      </c>
      <c r="I16" s="89">
        <f t="shared" si="0"/>
        <v>138530000</v>
      </c>
    </row>
    <row r="17" spans="1:9" ht="55.9" customHeight="1" x14ac:dyDescent="0.2">
      <c r="A17" s="507"/>
      <c r="B17" s="498"/>
      <c r="C17" s="485"/>
      <c r="D17" s="482"/>
      <c r="E17" s="83" t="s">
        <v>164</v>
      </c>
      <c r="F17" s="87" t="s">
        <v>171</v>
      </c>
      <c r="G17" s="43">
        <v>1</v>
      </c>
      <c r="H17" s="88">
        <v>20000000</v>
      </c>
      <c r="I17" s="89">
        <f t="shared" si="0"/>
        <v>20000000</v>
      </c>
    </row>
    <row r="18" spans="1:9" ht="55.9" customHeight="1" x14ac:dyDescent="0.2">
      <c r="A18" s="507"/>
      <c r="B18" s="498"/>
      <c r="C18" s="485"/>
      <c r="D18" s="482"/>
      <c r="E18" s="83" t="s">
        <v>164</v>
      </c>
      <c r="F18" s="87" t="s">
        <v>172</v>
      </c>
      <c r="G18" s="43">
        <v>1</v>
      </c>
      <c r="H18" s="88">
        <v>4000000</v>
      </c>
      <c r="I18" s="89">
        <f t="shared" si="0"/>
        <v>4000000</v>
      </c>
    </row>
    <row r="19" spans="1:9" ht="55.9" customHeight="1" x14ac:dyDescent="0.2">
      <c r="A19" s="507"/>
      <c r="B19" s="498"/>
      <c r="C19" s="485"/>
      <c r="D19" s="482"/>
      <c r="E19" s="83" t="s">
        <v>164</v>
      </c>
      <c r="F19" s="87" t="s">
        <v>173</v>
      </c>
      <c r="G19" s="43">
        <v>1</v>
      </c>
      <c r="H19" s="88">
        <v>3000000</v>
      </c>
      <c r="I19" s="89">
        <f t="shared" si="0"/>
        <v>3000000</v>
      </c>
    </row>
    <row r="20" spans="1:9" ht="42" customHeight="1" x14ac:dyDescent="0.2">
      <c r="A20" s="507"/>
      <c r="B20" s="498"/>
      <c r="C20" s="485"/>
      <c r="D20" s="482"/>
      <c r="E20" s="83" t="s">
        <v>164</v>
      </c>
      <c r="F20" s="87" t="s">
        <v>174</v>
      </c>
      <c r="G20" s="43">
        <v>1</v>
      </c>
      <c r="H20" s="88">
        <v>2000000</v>
      </c>
      <c r="I20" s="89">
        <f t="shared" si="0"/>
        <v>2000000</v>
      </c>
    </row>
    <row r="21" spans="1:9" ht="14.45" customHeight="1" x14ac:dyDescent="0.2">
      <c r="A21" s="507"/>
      <c r="B21" s="498"/>
      <c r="C21" s="485"/>
      <c r="D21" s="482"/>
      <c r="E21" s="83" t="s">
        <v>90</v>
      </c>
      <c r="F21" s="87" t="s">
        <v>175</v>
      </c>
      <c r="G21" s="43">
        <v>3</v>
      </c>
      <c r="H21" s="88">
        <v>22000000</v>
      </c>
      <c r="I21" s="89">
        <f t="shared" si="0"/>
        <v>66000000</v>
      </c>
    </row>
    <row r="22" spans="1:9" ht="14.45" customHeight="1" x14ac:dyDescent="0.2">
      <c r="A22" s="507"/>
      <c r="B22" s="498"/>
      <c r="C22" s="485"/>
      <c r="D22" s="482"/>
      <c r="E22" s="83" t="s">
        <v>90</v>
      </c>
      <c r="F22" s="87" t="s">
        <v>176</v>
      </c>
      <c r="G22" s="43">
        <v>1</v>
      </c>
      <c r="H22" s="88">
        <v>185000000</v>
      </c>
      <c r="I22" s="89">
        <f t="shared" si="0"/>
        <v>185000000</v>
      </c>
    </row>
    <row r="23" spans="1:9" ht="14.45" customHeight="1" x14ac:dyDescent="0.2">
      <c r="A23" s="507"/>
      <c r="B23" s="498"/>
      <c r="C23" s="485"/>
      <c r="D23" s="482"/>
      <c r="E23" s="83" t="s">
        <v>90</v>
      </c>
      <c r="F23" s="87" t="s">
        <v>177</v>
      </c>
      <c r="G23" s="43">
        <v>3</v>
      </c>
      <c r="H23" s="88">
        <v>35000000</v>
      </c>
      <c r="I23" s="89">
        <f t="shared" si="0"/>
        <v>105000000</v>
      </c>
    </row>
    <row r="24" spans="1:9" ht="14.45" customHeight="1" x14ac:dyDescent="0.2">
      <c r="A24" s="507"/>
      <c r="B24" s="498"/>
      <c r="C24" s="485"/>
      <c r="D24" s="482"/>
      <c r="E24" s="83" t="s">
        <v>90</v>
      </c>
      <c r="F24" s="87" t="s">
        <v>178</v>
      </c>
      <c r="G24" s="43">
        <v>1</v>
      </c>
      <c r="H24" s="88">
        <v>130000000</v>
      </c>
      <c r="I24" s="89">
        <f t="shared" si="0"/>
        <v>130000000</v>
      </c>
    </row>
    <row r="25" spans="1:9" ht="28.15" customHeight="1" x14ac:dyDescent="0.2">
      <c r="A25" s="507"/>
      <c r="B25" s="498"/>
      <c r="C25" s="485"/>
      <c r="D25" s="482"/>
      <c r="E25" s="83" t="s">
        <v>90</v>
      </c>
      <c r="F25" s="87" t="s">
        <v>179</v>
      </c>
      <c r="G25" s="43">
        <v>1</v>
      </c>
      <c r="H25" s="88">
        <v>50000000</v>
      </c>
      <c r="I25" s="89">
        <f t="shared" si="0"/>
        <v>50000000</v>
      </c>
    </row>
    <row r="26" spans="1:9" ht="28.9" customHeight="1" thickBot="1" x14ac:dyDescent="0.25">
      <c r="A26" s="507"/>
      <c r="B26" s="499"/>
      <c r="C26" s="486"/>
      <c r="D26" s="483"/>
      <c r="E26" s="83" t="s">
        <v>90</v>
      </c>
      <c r="F26" s="90" t="s">
        <v>180</v>
      </c>
      <c r="G26" s="91">
        <v>1</v>
      </c>
      <c r="H26" s="92">
        <v>50000000</v>
      </c>
      <c r="I26" s="93">
        <f t="shared" si="0"/>
        <v>50000000</v>
      </c>
    </row>
    <row r="27" spans="1:9" ht="15.75" customHeight="1" thickBot="1" x14ac:dyDescent="0.25">
      <c r="A27" s="507"/>
      <c r="B27" s="204"/>
      <c r="C27" s="94"/>
      <c r="D27" s="95"/>
      <c r="E27" s="511" t="s">
        <v>23</v>
      </c>
      <c r="F27" s="511"/>
      <c r="G27" s="511"/>
      <c r="H27" s="511"/>
      <c r="I27" s="96">
        <f>SUM(I8:I26)</f>
        <v>920517100</v>
      </c>
    </row>
    <row r="28" spans="1:9" ht="25.5" x14ac:dyDescent="0.2">
      <c r="A28" s="507"/>
      <c r="B28" s="500" t="s">
        <v>181</v>
      </c>
      <c r="C28" s="490" t="s">
        <v>16</v>
      </c>
      <c r="D28" s="487" t="s">
        <v>656</v>
      </c>
      <c r="E28" s="98" t="s">
        <v>18</v>
      </c>
      <c r="F28" s="97" t="s">
        <v>182</v>
      </c>
      <c r="G28" s="84">
        <v>11</v>
      </c>
      <c r="H28" s="99">
        <v>4500000</v>
      </c>
      <c r="I28" s="100">
        <f>G28*H28</f>
        <v>49500000</v>
      </c>
    </row>
    <row r="29" spans="1:9" ht="25.5" x14ac:dyDescent="0.2">
      <c r="A29" s="507"/>
      <c r="B29" s="501"/>
      <c r="C29" s="261"/>
      <c r="D29" s="258"/>
      <c r="E29" s="83" t="s">
        <v>18</v>
      </c>
      <c r="F29" s="75" t="s">
        <v>183</v>
      </c>
      <c r="G29" s="43">
        <v>11</v>
      </c>
      <c r="H29" s="101">
        <v>1760000</v>
      </c>
      <c r="I29" s="102">
        <f t="shared" ref="I29:I50" si="1">H29*G29</f>
        <v>19360000</v>
      </c>
    </row>
    <row r="30" spans="1:9" ht="38.25" x14ac:dyDescent="0.2">
      <c r="A30" s="507"/>
      <c r="B30" s="501"/>
      <c r="C30" s="261"/>
      <c r="D30" s="258"/>
      <c r="E30" s="83" t="s">
        <v>18</v>
      </c>
      <c r="F30" s="75" t="s">
        <v>184</v>
      </c>
      <c r="G30" s="43">
        <v>11</v>
      </c>
      <c r="H30" s="101">
        <v>1760000</v>
      </c>
      <c r="I30" s="102">
        <f t="shared" si="1"/>
        <v>19360000</v>
      </c>
    </row>
    <row r="31" spans="1:9" ht="25.5" x14ac:dyDescent="0.2">
      <c r="A31" s="507"/>
      <c r="B31" s="501"/>
      <c r="C31" s="261"/>
      <c r="D31" s="258"/>
      <c r="E31" s="83" t="s">
        <v>18</v>
      </c>
      <c r="F31" s="75" t="s">
        <v>185</v>
      </c>
      <c r="G31" s="43">
        <v>11</v>
      </c>
      <c r="H31" s="101">
        <v>1760000</v>
      </c>
      <c r="I31" s="102">
        <f t="shared" si="1"/>
        <v>19360000</v>
      </c>
    </row>
    <row r="32" spans="1:9" ht="38.25" x14ac:dyDescent="0.2">
      <c r="A32" s="507"/>
      <c r="B32" s="501"/>
      <c r="C32" s="261"/>
      <c r="D32" s="258"/>
      <c r="E32" s="83" t="s">
        <v>18</v>
      </c>
      <c r="F32" s="75" t="s">
        <v>186</v>
      </c>
      <c r="G32" s="43">
        <v>11</v>
      </c>
      <c r="H32" s="101">
        <v>1760000</v>
      </c>
      <c r="I32" s="102">
        <f t="shared" si="1"/>
        <v>19360000</v>
      </c>
    </row>
    <row r="33" spans="1:9" ht="25.5" x14ac:dyDescent="0.2">
      <c r="A33" s="507"/>
      <c r="B33" s="501"/>
      <c r="C33" s="261"/>
      <c r="D33" s="258"/>
      <c r="E33" s="83" t="s">
        <v>18</v>
      </c>
      <c r="F33" s="87" t="s">
        <v>187</v>
      </c>
      <c r="G33" s="43">
        <v>11</v>
      </c>
      <c r="H33" s="101">
        <v>1760000</v>
      </c>
      <c r="I33" s="102">
        <f t="shared" si="1"/>
        <v>19360000</v>
      </c>
    </row>
    <row r="34" spans="1:9" ht="25.5" x14ac:dyDescent="0.2">
      <c r="A34" s="507"/>
      <c r="B34" s="501"/>
      <c r="C34" s="261"/>
      <c r="D34" s="258"/>
      <c r="E34" s="83" t="s">
        <v>18</v>
      </c>
      <c r="F34" s="75" t="s">
        <v>188</v>
      </c>
      <c r="G34" s="43">
        <v>11</v>
      </c>
      <c r="H34" s="101">
        <v>1760000</v>
      </c>
      <c r="I34" s="102">
        <f t="shared" si="1"/>
        <v>19360000</v>
      </c>
    </row>
    <row r="35" spans="1:9" ht="25.5" customHeight="1" x14ac:dyDescent="0.2">
      <c r="A35" s="507"/>
      <c r="B35" s="501"/>
      <c r="C35" s="261"/>
      <c r="D35" s="258"/>
      <c r="E35" s="83" t="s">
        <v>18</v>
      </c>
      <c r="F35" s="75" t="s">
        <v>189</v>
      </c>
      <c r="G35" s="43">
        <v>11</v>
      </c>
      <c r="H35" s="101">
        <v>2500000</v>
      </c>
      <c r="I35" s="102">
        <f t="shared" si="1"/>
        <v>27500000</v>
      </c>
    </row>
    <row r="36" spans="1:9" ht="25.5" x14ac:dyDescent="0.2">
      <c r="A36" s="507"/>
      <c r="B36" s="501"/>
      <c r="C36" s="261"/>
      <c r="D36" s="258"/>
      <c r="E36" s="83" t="s">
        <v>18</v>
      </c>
      <c r="F36" s="75" t="s">
        <v>190</v>
      </c>
      <c r="G36" s="43">
        <v>11</v>
      </c>
      <c r="H36" s="101">
        <v>1950000</v>
      </c>
      <c r="I36" s="102">
        <f t="shared" si="1"/>
        <v>21450000</v>
      </c>
    </row>
    <row r="37" spans="1:9" ht="38.25" x14ac:dyDescent="0.2">
      <c r="A37" s="507"/>
      <c r="B37" s="501"/>
      <c r="C37" s="261"/>
      <c r="D37" s="258"/>
      <c r="E37" s="83" t="s">
        <v>191</v>
      </c>
      <c r="F37" s="75" t="s">
        <v>192</v>
      </c>
      <c r="G37" s="43">
        <v>1</v>
      </c>
      <c r="H37" s="101">
        <v>300000000</v>
      </c>
      <c r="I37" s="102">
        <f t="shared" si="1"/>
        <v>300000000</v>
      </c>
    </row>
    <row r="38" spans="1:9" ht="38.25" x14ac:dyDescent="0.2">
      <c r="A38" s="507"/>
      <c r="B38" s="501"/>
      <c r="C38" s="261"/>
      <c r="D38" s="258"/>
      <c r="E38" s="83" t="s">
        <v>164</v>
      </c>
      <c r="F38" s="75" t="s">
        <v>193</v>
      </c>
      <c r="G38" s="43">
        <v>1</v>
      </c>
      <c r="H38" s="101">
        <v>8000000</v>
      </c>
      <c r="I38" s="102">
        <f t="shared" si="1"/>
        <v>8000000</v>
      </c>
    </row>
    <row r="39" spans="1:9" ht="63.75" x14ac:dyDescent="0.2">
      <c r="A39" s="507"/>
      <c r="B39" s="501"/>
      <c r="C39" s="261"/>
      <c r="D39" s="258"/>
      <c r="E39" s="83" t="s">
        <v>18</v>
      </c>
      <c r="F39" s="75" t="s">
        <v>194</v>
      </c>
      <c r="G39" s="43">
        <v>1</v>
      </c>
      <c r="H39" s="101">
        <v>20000000</v>
      </c>
      <c r="I39" s="102">
        <f t="shared" si="1"/>
        <v>20000000</v>
      </c>
    </row>
    <row r="40" spans="1:9" ht="38.25" x14ac:dyDescent="0.2">
      <c r="A40" s="507"/>
      <c r="B40" s="501"/>
      <c r="C40" s="261"/>
      <c r="D40" s="258"/>
      <c r="E40" s="83" t="s">
        <v>164</v>
      </c>
      <c r="F40" s="75" t="s">
        <v>195</v>
      </c>
      <c r="G40" s="43">
        <v>1</v>
      </c>
      <c r="H40" s="101">
        <v>5000000</v>
      </c>
      <c r="I40" s="102">
        <f t="shared" si="1"/>
        <v>5000000</v>
      </c>
    </row>
    <row r="41" spans="1:9" ht="25.5" x14ac:dyDescent="0.2">
      <c r="A41" s="507"/>
      <c r="B41" s="501"/>
      <c r="C41" s="261"/>
      <c r="D41" s="258"/>
      <c r="E41" s="83" t="s">
        <v>196</v>
      </c>
      <c r="F41" s="75" t="s">
        <v>197</v>
      </c>
      <c r="G41" s="43">
        <v>1</v>
      </c>
      <c r="H41" s="101">
        <v>50000000</v>
      </c>
      <c r="I41" s="102">
        <f t="shared" si="1"/>
        <v>50000000</v>
      </c>
    </row>
    <row r="42" spans="1:9" ht="13.15" customHeight="1" x14ac:dyDescent="0.2">
      <c r="A42" s="507"/>
      <c r="B42" s="501"/>
      <c r="C42" s="261"/>
      <c r="D42" s="258"/>
      <c r="E42" s="83" t="s">
        <v>196</v>
      </c>
      <c r="F42" s="75" t="s">
        <v>198</v>
      </c>
      <c r="G42" s="43">
        <v>1</v>
      </c>
      <c r="H42" s="101">
        <f>H41*0.1</f>
        <v>5000000</v>
      </c>
      <c r="I42" s="102">
        <f t="shared" si="1"/>
        <v>5000000</v>
      </c>
    </row>
    <row r="43" spans="1:9" ht="38.25" x14ac:dyDescent="0.2">
      <c r="A43" s="507"/>
      <c r="B43" s="501"/>
      <c r="C43" s="261"/>
      <c r="D43" s="258"/>
      <c r="E43" s="83" t="s">
        <v>191</v>
      </c>
      <c r="F43" s="75" t="s">
        <v>199</v>
      </c>
      <c r="G43" s="43">
        <v>1</v>
      </c>
      <c r="H43" s="101">
        <v>10000000</v>
      </c>
      <c r="I43" s="102">
        <f t="shared" si="1"/>
        <v>10000000</v>
      </c>
    </row>
    <row r="44" spans="1:9" ht="25.5" x14ac:dyDescent="0.2">
      <c r="A44" s="507"/>
      <c r="B44" s="501"/>
      <c r="C44" s="261"/>
      <c r="D44" s="258"/>
      <c r="E44" s="83" t="s">
        <v>18</v>
      </c>
      <c r="F44" s="75" t="s">
        <v>200</v>
      </c>
      <c r="G44" s="43">
        <v>1</v>
      </c>
      <c r="H44" s="101">
        <v>20000000</v>
      </c>
      <c r="I44" s="102">
        <f t="shared" si="1"/>
        <v>20000000</v>
      </c>
    </row>
    <row r="45" spans="1:9" ht="38.25" customHeight="1" x14ac:dyDescent="0.2">
      <c r="A45" s="507"/>
      <c r="B45" s="501"/>
      <c r="C45" s="261"/>
      <c r="D45" s="258"/>
      <c r="E45" s="83" t="s">
        <v>202</v>
      </c>
      <c r="F45" s="75" t="s">
        <v>201</v>
      </c>
      <c r="G45" s="43">
        <v>1</v>
      </c>
      <c r="H45" s="101">
        <v>200000000</v>
      </c>
      <c r="I45" s="102">
        <f t="shared" si="1"/>
        <v>200000000</v>
      </c>
    </row>
    <row r="46" spans="1:9" ht="51" customHeight="1" x14ac:dyDescent="0.2">
      <c r="A46" s="507"/>
      <c r="B46" s="501"/>
      <c r="C46" s="262"/>
      <c r="D46" s="259"/>
      <c r="E46" s="83" t="s">
        <v>196</v>
      </c>
      <c r="F46" s="75" t="s">
        <v>203</v>
      </c>
      <c r="G46" s="43">
        <v>1</v>
      </c>
      <c r="H46" s="101">
        <f>H45*0.1</f>
        <v>20000000</v>
      </c>
      <c r="I46" s="102">
        <f t="shared" si="1"/>
        <v>20000000</v>
      </c>
    </row>
    <row r="47" spans="1:9" ht="51" customHeight="1" x14ac:dyDescent="0.2">
      <c r="A47" s="507"/>
      <c r="B47" s="501"/>
      <c r="C47" s="488" t="s">
        <v>20</v>
      </c>
      <c r="D47" s="257" t="s">
        <v>657</v>
      </c>
      <c r="E47" s="83" t="s">
        <v>202</v>
      </c>
      <c r="F47" s="75" t="s">
        <v>204</v>
      </c>
      <c r="G47" s="43">
        <v>3</v>
      </c>
      <c r="H47" s="101">
        <v>2000000</v>
      </c>
      <c r="I47" s="102">
        <f t="shared" si="1"/>
        <v>6000000</v>
      </c>
    </row>
    <row r="48" spans="1:9" ht="25.5" x14ac:dyDescent="0.2">
      <c r="A48" s="507"/>
      <c r="B48" s="501"/>
      <c r="C48" s="485"/>
      <c r="D48" s="258"/>
      <c r="E48" s="83" t="s">
        <v>196</v>
      </c>
      <c r="F48" s="75" t="s">
        <v>205</v>
      </c>
      <c r="G48" s="43">
        <v>1</v>
      </c>
      <c r="H48" s="101">
        <v>90000000</v>
      </c>
      <c r="I48" s="102">
        <f t="shared" si="1"/>
        <v>90000000</v>
      </c>
    </row>
    <row r="49" spans="1:9" ht="51" customHeight="1" x14ac:dyDescent="0.2">
      <c r="A49" s="507"/>
      <c r="B49" s="501"/>
      <c r="C49" s="485"/>
      <c r="D49" s="258"/>
      <c r="E49" s="83" t="s">
        <v>196</v>
      </c>
      <c r="F49" s="75" t="s">
        <v>206</v>
      </c>
      <c r="G49" s="43">
        <v>1</v>
      </c>
      <c r="H49" s="101">
        <f>H48*0.1</f>
        <v>9000000</v>
      </c>
      <c r="I49" s="102">
        <f t="shared" si="1"/>
        <v>9000000</v>
      </c>
    </row>
    <row r="50" spans="1:9" ht="38.25" customHeight="1" x14ac:dyDescent="0.2">
      <c r="A50" s="507"/>
      <c r="B50" s="502"/>
      <c r="C50" s="489"/>
      <c r="D50" s="259"/>
      <c r="E50" s="83" t="s">
        <v>207</v>
      </c>
      <c r="F50" s="75" t="s">
        <v>655</v>
      </c>
      <c r="G50" s="43">
        <v>1</v>
      </c>
      <c r="H50" s="101">
        <v>50000000</v>
      </c>
      <c r="I50" s="102">
        <f t="shared" si="1"/>
        <v>50000000</v>
      </c>
    </row>
    <row r="51" spans="1:9" ht="15.75" customHeight="1" x14ac:dyDescent="0.2">
      <c r="A51" s="507"/>
      <c r="B51" s="200"/>
      <c r="C51" s="201"/>
      <c r="D51" s="202"/>
      <c r="E51" s="480" t="s">
        <v>23</v>
      </c>
      <c r="F51" s="480"/>
      <c r="G51" s="480"/>
      <c r="H51" s="480"/>
      <c r="I51" s="203">
        <f>SUM(I28:I50)</f>
        <v>1007610000</v>
      </c>
    </row>
    <row r="52" spans="1:9" ht="30.75" customHeight="1" x14ac:dyDescent="0.2">
      <c r="A52" s="507"/>
      <c r="B52" s="508" t="s">
        <v>653</v>
      </c>
      <c r="C52" s="476" t="s">
        <v>16</v>
      </c>
      <c r="D52" s="478" t="s">
        <v>658</v>
      </c>
      <c r="E52" s="491" t="s">
        <v>160</v>
      </c>
      <c r="F52" s="493" t="s">
        <v>652</v>
      </c>
      <c r="G52" s="197">
        <v>1</v>
      </c>
      <c r="H52" s="195">
        <v>2076666.67</v>
      </c>
      <c r="I52" s="196">
        <f>+H52*G52</f>
        <v>2076666.67</v>
      </c>
    </row>
    <row r="53" spans="1:9" ht="30.75" customHeight="1" x14ac:dyDescent="0.2">
      <c r="A53" s="507"/>
      <c r="B53" s="508"/>
      <c r="C53" s="477"/>
      <c r="D53" s="479"/>
      <c r="E53" s="492"/>
      <c r="F53" s="494"/>
      <c r="G53" s="197">
        <v>11</v>
      </c>
      <c r="H53" s="195">
        <v>2225000</v>
      </c>
      <c r="I53" s="196">
        <f>+H53*G53</f>
        <v>24475000</v>
      </c>
    </row>
    <row r="54" spans="1:9" ht="15.75" customHeight="1" x14ac:dyDescent="0.2">
      <c r="A54" s="507"/>
      <c r="B54" s="205"/>
      <c r="C54" s="43"/>
      <c r="D54" s="198"/>
      <c r="E54" s="480" t="s">
        <v>23</v>
      </c>
      <c r="F54" s="480"/>
      <c r="G54" s="480"/>
      <c r="H54" s="480"/>
      <c r="I54" s="194">
        <f>+SUM(I52:I53)</f>
        <v>26551666.670000002</v>
      </c>
    </row>
    <row r="55" spans="1:9" ht="51" customHeight="1" x14ac:dyDescent="0.2">
      <c r="A55" s="507"/>
      <c r="B55" s="582" t="s">
        <v>772</v>
      </c>
      <c r="C55" s="232" t="s">
        <v>16</v>
      </c>
      <c r="D55" s="189" t="s">
        <v>687</v>
      </c>
      <c r="E55" s="528" t="s">
        <v>688</v>
      </c>
      <c r="F55" s="13" t="s">
        <v>689</v>
      </c>
      <c r="G55" s="6">
        <v>10</v>
      </c>
      <c r="H55" s="529">
        <v>4000000</v>
      </c>
      <c r="I55" s="530">
        <f>+G55*H55</f>
        <v>40000000</v>
      </c>
    </row>
    <row r="56" spans="1:9" ht="24" x14ac:dyDescent="0.2">
      <c r="A56" s="507"/>
      <c r="B56" s="559"/>
      <c r="C56" s="232"/>
      <c r="D56" s="260" t="s">
        <v>690</v>
      </c>
      <c r="E56" s="528" t="s">
        <v>688</v>
      </c>
      <c r="F56" s="3" t="s">
        <v>691</v>
      </c>
      <c r="G56" s="6">
        <v>10</v>
      </c>
      <c r="H56" s="531">
        <v>3500000</v>
      </c>
      <c r="I56" s="530">
        <f>+G56*H56</f>
        <v>35000000</v>
      </c>
    </row>
    <row r="57" spans="1:9" ht="24" x14ac:dyDescent="0.2">
      <c r="A57" s="507"/>
      <c r="B57" s="559"/>
      <c r="C57" s="232"/>
      <c r="D57" s="262"/>
      <c r="E57" s="528" t="s">
        <v>688</v>
      </c>
      <c r="F57" s="190" t="s">
        <v>692</v>
      </c>
      <c r="G57" s="6">
        <v>10</v>
      </c>
      <c r="H57" s="531">
        <v>2500000</v>
      </c>
      <c r="I57" s="530">
        <f>+G57*H57</f>
        <v>25000000</v>
      </c>
    </row>
    <row r="58" spans="1:9" ht="51" x14ac:dyDescent="0.2">
      <c r="A58" s="507"/>
      <c r="B58" s="559"/>
      <c r="C58" s="232"/>
      <c r="D58" s="547" t="s">
        <v>693</v>
      </c>
      <c r="E58" s="528" t="s">
        <v>694</v>
      </c>
      <c r="F58" s="532" t="s">
        <v>695</v>
      </c>
      <c r="G58" s="528">
        <v>1</v>
      </c>
      <c r="H58" s="531">
        <v>5662000000</v>
      </c>
      <c r="I58" s="530">
        <f>+G58*H58</f>
        <v>5662000000</v>
      </c>
    </row>
    <row r="59" spans="1:9" ht="24" customHeight="1" x14ac:dyDescent="0.2">
      <c r="A59" s="507"/>
      <c r="B59" s="559"/>
      <c r="C59" s="232"/>
      <c r="D59" s="548" t="s">
        <v>696</v>
      </c>
      <c r="E59" s="528" t="s">
        <v>688</v>
      </c>
      <c r="F59" s="3" t="s">
        <v>697</v>
      </c>
      <c r="G59" s="6">
        <v>10</v>
      </c>
      <c r="H59" s="531">
        <v>3000000</v>
      </c>
      <c r="I59" s="530">
        <f t="shared" ref="I59:I67" si="2">+G59*H59</f>
        <v>30000000</v>
      </c>
    </row>
    <row r="60" spans="1:9" ht="13.5" customHeight="1" x14ac:dyDescent="0.2">
      <c r="A60" s="507"/>
      <c r="B60" s="559"/>
      <c r="C60" s="232"/>
      <c r="D60" s="549"/>
      <c r="E60" s="528" t="s">
        <v>688</v>
      </c>
      <c r="F60" s="13" t="s">
        <v>698</v>
      </c>
      <c r="G60" s="6">
        <v>1</v>
      </c>
      <c r="H60" s="533">
        <v>60000000</v>
      </c>
      <c r="I60" s="530">
        <f t="shared" si="2"/>
        <v>60000000</v>
      </c>
    </row>
    <row r="61" spans="1:9" ht="63.75" customHeight="1" x14ac:dyDescent="0.2">
      <c r="A61" s="507"/>
      <c r="B61" s="559"/>
      <c r="C61" s="232" t="s">
        <v>20</v>
      </c>
      <c r="D61" s="189" t="s">
        <v>699</v>
      </c>
      <c r="E61" s="528" t="s">
        <v>694</v>
      </c>
      <c r="F61" s="13" t="s">
        <v>700</v>
      </c>
      <c r="G61" s="6">
        <v>1</v>
      </c>
      <c r="H61" s="531">
        <v>360000000</v>
      </c>
      <c r="I61" s="531">
        <f t="shared" si="2"/>
        <v>360000000</v>
      </c>
    </row>
    <row r="62" spans="1:9" ht="63.75" x14ac:dyDescent="0.2">
      <c r="A62" s="507"/>
      <c r="B62" s="559"/>
      <c r="C62" s="232"/>
      <c r="D62" s="189" t="s">
        <v>701</v>
      </c>
      <c r="E62" s="528" t="s">
        <v>694</v>
      </c>
      <c r="F62" s="13" t="s">
        <v>702</v>
      </c>
      <c r="G62" s="6">
        <v>1</v>
      </c>
      <c r="H62" s="531">
        <v>180000000</v>
      </c>
      <c r="I62" s="531">
        <f t="shared" si="2"/>
        <v>180000000</v>
      </c>
    </row>
    <row r="63" spans="1:9" ht="15.75" customHeight="1" x14ac:dyDescent="0.2">
      <c r="A63" s="507"/>
      <c r="B63" s="559"/>
      <c r="C63" s="232"/>
      <c r="D63" s="260" t="s">
        <v>703</v>
      </c>
      <c r="E63" s="534" t="s">
        <v>688</v>
      </c>
      <c r="F63" s="535" t="s">
        <v>704</v>
      </c>
      <c r="G63" s="6">
        <v>1</v>
      </c>
      <c r="H63" s="536">
        <v>1600000000</v>
      </c>
      <c r="I63" s="536">
        <f t="shared" si="2"/>
        <v>1600000000</v>
      </c>
    </row>
    <row r="64" spans="1:9" ht="29.25" customHeight="1" x14ac:dyDescent="0.2">
      <c r="A64" s="507"/>
      <c r="B64" s="559"/>
      <c r="C64" s="232"/>
      <c r="D64" s="261"/>
      <c r="E64" s="537"/>
      <c r="F64" s="538" t="s">
        <v>705</v>
      </c>
      <c r="G64" s="6">
        <v>1</v>
      </c>
      <c r="H64" s="539">
        <v>1000000000</v>
      </c>
      <c r="I64" s="536">
        <f t="shared" si="2"/>
        <v>1000000000</v>
      </c>
    </row>
    <row r="65" spans="1:9" ht="30.75" customHeight="1" x14ac:dyDescent="0.2">
      <c r="A65" s="507"/>
      <c r="B65" s="559"/>
      <c r="C65" s="232"/>
      <c r="D65" s="261"/>
      <c r="E65" s="537"/>
      <c r="F65" s="538" t="s">
        <v>706</v>
      </c>
      <c r="G65" s="6">
        <v>1</v>
      </c>
      <c r="H65" s="539">
        <v>50000000</v>
      </c>
      <c r="I65" s="536">
        <f t="shared" si="2"/>
        <v>50000000</v>
      </c>
    </row>
    <row r="66" spans="1:9" ht="30" customHeight="1" x14ac:dyDescent="0.2">
      <c r="A66" s="507"/>
      <c r="B66" s="559"/>
      <c r="C66" s="232"/>
      <c r="D66" s="261"/>
      <c r="E66" s="537"/>
      <c r="F66" s="538" t="s">
        <v>707</v>
      </c>
      <c r="G66" s="6">
        <v>1</v>
      </c>
      <c r="H66" s="539">
        <v>100000000</v>
      </c>
      <c r="I66" s="536">
        <f t="shared" si="2"/>
        <v>100000000</v>
      </c>
    </row>
    <row r="67" spans="1:9" ht="29.25" customHeight="1" x14ac:dyDescent="0.2">
      <c r="A67" s="507"/>
      <c r="B67" s="583"/>
      <c r="C67" s="232"/>
      <c r="D67" s="261"/>
      <c r="E67" s="540"/>
      <c r="F67" s="538" t="s">
        <v>708</v>
      </c>
      <c r="G67" s="6">
        <v>1</v>
      </c>
      <c r="H67" s="539">
        <v>850000000</v>
      </c>
      <c r="I67" s="536">
        <f t="shared" si="2"/>
        <v>850000000</v>
      </c>
    </row>
    <row r="68" spans="1:9" ht="15.75" customHeight="1" x14ac:dyDescent="0.2">
      <c r="A68" s="507"/>
      <c r="B68" s="205"/>
      <c r="C68" s="43"/>
      <c r="D68" s="198"/>
      <c r="E68" s="480" t="s">
        <v>23</v>
      </c>
      <c r="F68" s="480"/>
      <c r="G68" s="480"/>
      <c r="H68" s="480"/>
      <c r="I68" s="194">
        <f>+SUM(I55:I67)</f>
        <v>9992000000</v>
      </c>
    </row>
    <row r="69" spans="1:9" ht="36" customHeight="1" x14ac:dyDescent="0.2">
      <c r="A69" s="507"/>
      <c r="B69" s="556" t="s">
        <v>709</v>
      </c>
      <c r="C69" s="553" t="s">
        <v>16</v>
      </c>
      <c r="D69" s="545" t="s">
        <v>716</v>
      </c>
      <c r="E69" s="528" t="s">
        <v>160</v>
      </c>
      <c r="F69" s="532" t="s">
        <v>710</v>
      </c>
      <c r="G69" s="528">
        <v>11</v>
      </c>
      <c r="H69" s="531">
        <v>2070000</v>
      </c>
      <c r="I69" s="541">
        <v>22770000</v>
      </c>
    </row>
    <row r="70" spans="1:9" ht="24" x14ac:dyDescent="0.2">
      <c r="A70" s="507"/>
      <c r="B70" s="556"/>
      <c r="C70" s="554"/>
      <c r="D70" s="482"/>
      <c r="E70" s="528" t="s">
        <v>160</v>
      </c>
      <c r="F70" s="532" t="s">
        <v>711</v>
      </c>
      <c r="G70" s="528">
        <v>11</v>
      </c>
      <c r="H70" s="531">
        <v>1770000</v>
      </c>
      <c r="I70" s="541">
        <v>19470000</v>
      </c>
    </row>
    <row r="71" spans="1:9" ht="36" x14ac:dyDescent="0.2">
      <c r="A71" s="507"/>
      <c r="B71" s="556"/>
      <c r="C71" s="554"/>
      <c r="D71" s="482"/>
      <c r="E71" s="528" t="s">
        <v>712</v>
      </c>
      <c r="F71" s="542" t="s">
        <v>713</v>
      </c>
      <c r="G71" s="528">
        <v>1</v>
      </c>
      <c r="H71" s="531">
        <v>28000000</v>
      </c>
      <c r="I71" s="541">
        <v>28000000</v>
      </c>
    </row>
    <row r="72" spans="1:9" ht="24" x14ac:dyDescent="0.2">
      <c r="A72" s="507"/>
      <c r="B72" s="556"/>
      <c r="C72" s="554"/>
      <c r="D72" s="482"/>
      <c r="E72" s="528" t="s">
        <v>712</v>
      </c>
      <c r="F72" s="532" t="s">
        <v>714</v>
      </c>
      <c r="G72" s="528">
        <v>10</v>
      </c>
      <c r="H72" s="531">
        <v>27000000</v>
      </c>
      <c r="I72" s="541">
        <v>27000000</v>
      </c>
    </row>
    <row r="73" spans="1:9" ht="24" x14ac:dyDescent="0.2">
      <c r="A73" s="507"/>
      <c r="B73" s="557"/>
      <c r="C73" s="555"/>
      <c r="D73" s="546"/>
      <c r="E73" s="528" t="s">
        <v>712</v>
      </c>
      <c r="F73" s="3" t="s">
        <v>715</v>
      </c>
      <c r="G73" s="528">
        <v>1</v>
      </c>
      <c r="H73" s="533">
        <v>52000000</v>
      </c>
      <c r="I73" s="543">
        <v>52000000</v>
      </c>
    </row>
    <row r="74" spans="1:9" ht="15.75" customHeight="1" thickBot="1" x14ac:dyDescent="0.25">
      <c r="A74" s="507"/>
      <c r="B74" s="525"/>
      <c r="C74" s="526"/>
      <c r="D74" s="527"/>
      <c r="E74" s="480" t="s">
        <v>23</v>
      </c>
      <c r="F74" s="480"/>
      <c r="G74" s="480"/>
      <c r="H74" s="480"/>
      <c r="I74" s="194">
        <f>+SUM(I69:I73)</f>
        <v>149240000</v>
      </c>
    </row>
    <row r="75" spans="1:9" ht="12" customHeight="1" x14ac:dyDescent="0.2">
      <c r="A75" s="507"/>
      <c r="B75" s="560" t="s">
        <v>720</v>
      </c>
      <c r="C75" s="561" t="s">
        <v>16</v>
      </c>
      <c r="D75" s="481" t="s">
        <v>721</v>
      </c>
      <c r="E75" s="528" t="s">
        <v>160</v>
      </c>
      <c r="F75" s="3" t="s">
        <v>717</v>
      </c>
      <c r="G75" s="528">
        <v>1</v>
      </c>
      <c r="H75" s="533">
        <v>4000000</v>
      </c>
      <c r="I75" s="533">
        <f>H75*11</f>
        <v>44000000</v>
      </c>
    </row>
    <row r="76" spans="1:9" ht="12" customHeight="1" x14ac:dyDescent="0.2">
      <c r="A76" s="507"/>
      <c r="B76" s="560"/>
      <c r="C76" s="562"/>
      <c r="D76" s="482"/>
      <c r="E76" s="528" t="s">
        <v>160</v>
      </c>
      <c r="F76" s="3" t="s">
        <v>718</v>
      </c>
      <c r="G76" s="528">
        <v>1</v>
      </c>
      <c r="H76" s="533">
        <v>4500000</v>
      </c>
      <c r="I76" s="533">
        <f>H76*8</f>
        <v>36000000</v>
      </c>
    </row>
    <row r="77" spans="1:9" ht="12" customHeight="1" x14ac:dyDescent="0.2">
      <c r="A77" s="507"/>
      <c r="B77" s="560"/>
      <c r="C77" s="562"/>
      <c r="D77" s="482"/>
      <c r="E77" s="528" t="s">
        <v>160</v>
      </c>
      <c r="F77" s="3" t="s">
        <v>718</v>
      </c>
      <c r="G77" s="528">
        <v>1</v>
      </c>
      <c r="H77" s="533">
        <v>4000000</v>
      </c>
      <c r="I77" s="533">
        <f>H77*11</f>
        <v>44000000</v>
      </c>
    </row>
    <row r="78" spans="1:9" ht="12" customHeight="1" x14ac:dyDescent="0.2">
      <c r="A78" s="507"/>
      <c r="B78" s="560"/>
      <c r="C78" s="562"/>
      <c r="D78" s="482"/>
      <c r="E78" s="528" t="s">
        <v>160</v>
      </c>
      <c r="F78" s="3" t="s">
        <v>719</v>
      </c>
      <c r="G78" s="528">
        <v>1</v>
      </c>
      <c r="H78" s="533">
        <v>2900000</v>
      </c>
      <c r="I78" s="533">
        <f>H78*11</f>
        <v>31900000</v>
      </c>
    </row>
    <row r="79" spans="1:9" ht="12" customHeight="1" x14ac:dyDescent="0.2">
      <c r="A79" s="507"/>
      <c r="B79" s="560"/>
      <c r="C79" s="562"/>
      <c r="D79" s="482"/>
      <c r="E79" s="528" t="s">
        <v>160</v>
      </c>
      <c r="F79" s="3" t="s">
        <v>719</v>
      </c>
      <c r="G79" s="528">
        <v>1</v>
      </c>
      <c r="H79" s="533">
        <v>2500000</v>
      </c>
      <c r="I79" s="533">
        <f>H79*11</f>
        <v>27500000</v>
      </c>
    </row>
    <row r="80" spans="1:9" ht="12" customHeight="1" x14ac:dyDescent="0.2">
      <c r="A80" s="507"/>
      <c r="B80" s="560"/>
      <c r="C80" s="563"/>
      <c r="D80" s="546"/>
      <c r="E80" s="528" t="s">
        <v>160</v>
      </c>
      <c r="F80" s="3" t="s">
        <v>719</v>
      </c>
      <c r="G80" s="528">
        <v>1</v>
      </c>
      <c r="H80" s="533">
        <v>2500000</v>
      </c>
      <c r="I80" s="533">
        <f>H80*11</f>
        <v>27500000</v>
      </c>
    </row>
    <row r="81" spans="1:9" ht="15.75" customHeight="1" x14ac:dyDescent="0.2">
      <c r="A81" s="507"/>
      <c r="B81" s="544"/>
      <c r="C81" s="550"/>
      <c r="D81" s="577"/>
      <c r="E81" s="480" t="s">
        <v>23</v>
      </c>
      <c r="F81" s="480"/>
      <c r="G81" s="480"/>
      <c r="H81" s="480"/>
      <c r="I81" s="194">
        <f>+SUM(I75:I80)</f>
        <v>210900000</v>
      </c>
    </row>
    <row r="82" spans="1:9" ht="15.75" customHeight="1" x14ac:dyDescent="0.2">
      <c r="A82" s="507"/>
      <c r="B82" s="578" t="s">
        <v>771</v>
      </c>
      <c r="C82" s="576" t="s">
        <v>16</v>
      </c>
      <c r="D82" s="579" t="s">
        <v>767</v>
      </c>
      <c r="E82" s="528" t="s">
        <v>160</v>
      </c>
      <c r="F82" s="532" t="s">
        <v>722</v>
      </c>
      <c r="G82" s="528">
        <v>1</v>
      </c>
      <c r="H82" s="531">
        <v>60000000</v>
      </c>
      <c r="I82" s="530">
        <f>+G82*H82</f>
        <v>60000000</v>
      </c>
    </row>
    <row r="83" spans="1:9" ht="15.75" customHeight="1" x14ac:dyDescent="0.2">
      <c r="A83" s="507"/>
      <c r="B83" s="578"/>
      <c r="C83" s="576"/>
      <c r="D83" s="580"/>
      <c r="E83" s="528" t="s">
        <v>160</v>
      </c>
      <c r="F83" s="532" t="s">
        <v>723</v>
      </c>
      <c r="G83" s="6">
        <v>1</v>
      </c>
      <c r="H83" s="533">
        <v>30000000</v>
      </c>
      <c r="I83" s="530">
        <f>+G83*H83</f>
        <v>30000000</v>
      </c>
    </row>
    <row r="84" spans="1:9" ht="15.75" customHeight="1" x14ac:dyDescent="0.2">
      <c r="A84" s="507"/>
      <c r="B84" s="578"/>
      <c r="C84" s="576"/>
      <c r="D84" s="580"/>
      <c r="E84" s="528" t="s">
        <v>724</v>
      </c>
      <c r="F84" s="532" t="s">
        <v>725</v>
      </c>
      <c r="G84" s="573">
        <v>1</v>
      </c>
      <c r="H84" s="531">
        <v>5000000</v>
      </c>
      <c r="I84" s="530">
        <f t="shared" ref="I84:I120" si="3">+G84*H84</f>
        <v>5000000</v>
      </c>
    </row>
    <row r="85" spans="1:9" ht="15.75" customHeight="1" x14ac:dyDescent="0.2">
      <c r="A85" s="507"/>
      <c r="B85" s="578"/>
      <c r="C85" s="576"/>
      <c r="D85" s="580"/>
      <c r="E85" s="528" t="s">
        <v>160</v>
      </c>
      <c r="F85" s="575" t="s">
        <v>726</v>
      </c>
      <c r="G85" s="558">
        <v>1</v>
      </c>
      <c r="H85" s="531">
        <v>135000000</v>
      </c>
      <c r="I85" s="530">
        <f t="shared" si="3"/>
        <v>135000000</v>
      </c>
    </row>
    <row r="86" spans="1:9" ht="15.75" customHeight="1" x14ac:dyDescent="0.2">
      <c r="A86" s="507"/>
      <c r="B86" s="578"/>
      <c r="C86" s="576"/>
      <c r="D86" s="580"/>
      <c r="E86" s="528" t="s">
        <v>160</v>
      </c>
      <c r="F86" s="575" t="s">
        <v>727</v>
      </c>
      <c r="G86" s="558">
        <v>1</v>
      </c>
      <c r="H86" s="33">
        <v>75000000</v>
      </c>
      <c r="I86" s="530">
        <f t="shared" si="3"/>
        <v>75000000</v>
      </c>
    </row>
    <row r="87" spans="1:9" ht="15.75" customHeight="1" x14ac:dyDescent="0.2">
      <c r="A87" s="507"/>
      <c r="B87" s="578"/>
      <c r="C87" s="576"/>
      <c r="D87" s="580"/>
      <c r="E87" s="528" t="s">
        <v>728</v>
      </c>
      <c r="F87" s="3" t="s">
        <v>729</v>
      </c>
      <c r="G87" s="574">
        <v>1</v>
      </c>
      <c r="H87" s="531">
        <v>20000000</v>
      </c>
      <c r="I87" s="564">
        <f t="shared" si="3"/>
        <v>20000000</v>
      </c>
    </row>
    <row r="88" spans="1:9" ht="15.75" customHeight="1" x14ac:dyDescent="0.2">
      <c r="A88" s="507"/>
      <c r="B88" s="578"/>
      <c r="C88" s="576"/>
      <c r="D88" s="580"/>
      <c r="E88" s="528" t="s">
        <v>730</v>
      </c>
      <c r="F88" s="3" t="s">
        <v>731</v>
      </c>
      <c r="G88" s="574">
        <v>1</v>
      </c>
      <c r="H88" s="531">
        <v>20000000</v>
      </c>
      <c r="I88" s="530">
        <f t="shared" si="3"/>
        <v>20000000</v>
      </c>
    </row>
    <row r="89" spans="1:9" ht="15.75" customHeight="1" x14ac:dyDescent="0.2">
      <c r="A89" s="507"/>
      <c r="B89" s="578"/>
      <c r="C89" s="576"/>
      <c r="D89" s="580"/>
      <c r="E89" s="528" t="s">
        <v>730</v>
      </c>
      <c r="F89" s="3" t="s">
        <v>732</v>
      </c>
      <c r="G89" s="6">
        <v>1</v>
      </c>
      <c r="H89" s="531">
        <v>30000000</v>
      </c>
      <c r="I89" s="530">
        <f t="shared" si="3"/>
        <v>30000000</v>
      </c>
    </row>
    <row r="90" spans="1:9" ht="15.75" customHeight="1" x14ac:dyDescent="0.2">
      <c r="A90" s="507"/>
      <c r="B90" s="578"/>
      <c r="C90" s="576"/>
      <c r="D90" s="580"/>
      <c r="E90" s="528" t="s">
        <v>730</v>
      </c>
      <c r="F90" s="3" t="s">
        <v>733</v>
      </c>
      <c r="G90" s="6">
        <v>1</v>
      </c>
      <c r="H90" s="531">
        <v>35000000</v>
      </c>
      <c r="I90" s="530">
        <f t="shared" si="3"/>
        <v>35000000</v>
      </c>
    </row>
    <row r="91" spans="1:9" ht="15.75" customHeight="1" x14ac:dyDescent="0.2">
      <c r="A91" s="507"/>
      <c r="B91" s="578"/>
      <c r="C91" s="576"/>
      <c r="D91" s="580"/>
      <c r="E91" s="528" t="s">
        <v>734</v>
      </c>
      <c r="F91" s="13" t="s">
        <v>735</v>
      </c>
      <c r="G91" s="6">
        <v>1</v>
      </c>
      <c r="H91" s="531">
        <v>500000000</v>
      </c>
      <c r="I91" s="565">
        <f t="shared" si="3"/>
        <v>500000000</v>
      </c>
    </row>
    <row r="92" spans="1:9" ht="15.75" customHeight="1" x14ac:dyDescent="0.2">
      <c r="A92" s="507"/>
      <c r="B92" s="578"/>
      <c r="C92" s="576"/>
      <c r="D92" s="581" t="s">
        <v>768</v>
      </c>
      <c r="E92" s="528" t="s">
        <v>730</v>
      </c>
      <c r="F92" s="13" t="s">
        <v>736</v>
      </c>
      <c r="G92" s="6">
        <v>1</v>
      </c>
      <c r="H92" s="533">
        <v>6000000</v>
      </c>
      <c r="I92" s="533">
        <f t="shared" si="3"/>
        <v>6000000</v>
      </c>
    </row>
    <row r="93" spans="1:9" ht="15.75" customHeight="1" x14ac:dyDescent="0.2">
      <c r="A93" s="507"/>
      <c r="B93" s="578"/>
      <c r="C93" s="576"/>
      <c r="D93" s="581"/>
      <c r="E93" s="528" t="s">
        <v>730</v>
      </c>
      <c r="F93" s="3" t="s">
        <v>737</v>
      </c>
      <c r="G93" s="6">
        <v>1</v>
      </c>
      <c r="H93" s="533">
        <v>1200000</v>
      </c>
      <c r="I93" s="533">
        <f t="shared" si="3"/>
        <v>1200000</v>
      </c>
    </row>
    <row r="94" spans="1:9" ht="15.75" customHeight="1" x14ac:dyDescent="0.2">
      <c r="A94" s="507"/>
      <c r="B94" s="578"/>
      <c r="C94" s="576"/>
      <c r="D94" s="581"/>
      <c r="E94" s="528" t="s">
        <v>738</v>
      </c>
      <c r="F94" s="3" t="s">
        <v>739</v>
      </c>
      <c r="G94" s="6">
        <v>1</v>
      </c>
      <c r="H94" s="533">
        <v>10000000</v>
      </c>
      <c r="I94" s="533">
        <f t="shared" si="3"/>
        <v>10000000</v>
      </c>
    </row>
    <row r="95" spans="1:9" ht="15.75" customHeight="1" x14ac:dyDescent="0.2">
      <c r="A95" s="507"/>
      <c r="B95" s="578"/>
      <c r="C95" s="576"/>
      <c r="D95" s="581"/>
      <c r="E95" s="528" t="s">
        <v>278</v>
      </c>
      <c r="F95" s="3" t="s">
        <v>740</v>
      </c>
      <c r="G95" s="6">
        <v>1</v>
      </c>
      <c r="H95" s="533">
        <v>40000000</v>
      </c>
      <c r="I95" s="533">
        <f t="shared" si="3"/>
        <v>40000000</v>
      </c>
    </row>
    <row r="96" spans="1:9" ht="15.75" customHeight="1" x14ac:dyDescent="0.2">
      <c r="A96" s="507"/>
      <c r="B96" s="578"/>
      <c r="C96" s="576"/>
      <c r="D96" s="581"/>
      <c r="E96" s="528" t="s">
        <v>730</v>
      </c>
      <c r="F96" s="3" t="s">
        <v>741</v>
      </c>
      <c r="G96" s="6">
        <v>1</v>
      </c>
      <c r="H96" s="533">
        <v>10000000</v>
      </c>
      <c r="I96" s="533">
        <f t="shared" si="3"/>
        <v>10000000</v>
      </c>
    </row>
    <row r="97" spans="1:9" ht="15.75" customHeight="1" x14ac:dyDescent="0.2">
      <c r="A97" s="507"/>
      <c r="B97" s="578"/>
      <c r="C97" s="576"/>
      <c r="D97" s="581"/>
      <c r="E97" s="528" t="s">
        <v>160</v>
      </c>
      <c r="F97" s="3" t="s">
        <v>742</v>
      </c>
      <c r="G97" s="6">
        <v>1</v>
      </c>
      <c r="H97" s="531">
        <v>500000000</v>
      </c>
      <c r="I97" s="565">
        <f t="shared" si="3"/>
        <v>500000000</v>
      </c>
    </row>
    <row r="98" spans="1:9" ht="15.75" customHeight="1" x14ac:dyDescent="0.2">
      <c r="A98" s="507"/>
      <c r="B98" s="578"/>
      <c r="C98" s="576"/>
      <c r="D98" s="581"/>
      <c r="E98" s="528" t="s">
        <v>160</v>
      </c>
      <c r="F98" s="3" t="s">
        <v>743</v>
      </c>
      <c r="G98" s="6">
        <v>1</v>
      </c>
      <c r="H98" s="531">
        <v>80000000</v>
      </c>
      <c r="I98" s="530">
        <f t="shared" si="3"/>
        <v>80000000</v>
      </c>
    </row>
    <row r="99" spans="1:9" ht="15.75" customHeight="1" x14ac:dyDescent="0.2">
      <c r="A99" s="507"/>
      <c r="B99" s="578"/>
      <c r="C99" s="576" t="s">
        <v>20</v>
      </c>
      <c r="D99" s="581" t="s">
        <v>769</v>
      </c>
      <c r="E99" s="528" t="s">
        <v>160</v>
      </c>
      <c r="F99" s="3" t="s">
        <v>744</v>
      </c>
      <c r="G99" s="6">
        <v>1</v>
      </c>
      <c r="H99" s="533">
        <v>5000000</v>
      </c>
      <c r="I99" s="533">
        <f t="shared" si="3"/>
        <v>5000000</v>
      </c>
    </row>
    <row r="100" spans="1:9" ht="15.75" customHeight="1" x14ac:dyDescent="0.2">
      <c r="A100" s="507"/>
      <c r="B100" s="578"/>
      <c r="C100" s="576"/>
      <c r="D100" s="581"/>
      <c r="E100" s="528" t="s">
        <v>160</v>
      </c>
      <c r="F100" s="3" t="s">
        <v>745</v>
      </c>
      <c r="G100" s="6">
        <v>1</v>
      </c>
      <c r="H100" s="533">
        <v>2000000</v>
      </c>
      <c r="I100" s="533">
        <f t="shared" si="3"/>
        <v>2000000</v>
      </c>
    </row>
    <row r="101" spans="1:9" ht="15.75" customHeight="1" x14ac:dyDescent="0.2">
      <c r="A101" s="507"/>
      <c r="B101" s="578"/>
      <c r="C101" s="576"/>
      <c r="D101" s="581"/>
      <c r="E101" s="528" t="s">
        <v>160</v>
      </c>
      <c r="F101" s="3" t="s">
        <v>746</v>
      </c>
      <c r="G101" s="6">
        <v>1</v>
      </c>
      <c r="H101" s="533">
        <v>5000000</v>
      </c>
      <c r="I101" s="533">
        <f t="shared" si="3"/>
        <v>5000000</v>
      </c>
    </row>
    <row r="102" spans="1:9" ht="15.75" customHeight="1" x14ac:dyDescent="0.2">
      <c r="A102" s="507"/>
      <c r="B102" s="578"/>
      <c r="C102" s="576"/>
      <c r="D102" s="581"/>
      <c r="E102" s="528" t="s">
        <v>160</v>
      </c>
      <c r="F102" s="3" t="s">
        <v>747</v>
      </c>
      <c r="G102" s="6">
        <v>1</v>
      </c>
      <c r="H102" s="533">
        <v>22000000</v>
      </c>
      <c r="I102" s="533">
        <f t="shared" si="3"/>
        <v>22000000</v>
      </c>
    </row>
    <row r="103" spans="1:9" ht="15.75" customHeight="1" x14ac:dyDescent="0.2">
      <c r="A103" s="507"/>
      <c r="B103" s="578"/>
      <c r="C103" s="576"/>
      <c r="D103" s="581"/>
      <c r="E103" s="528" t="s">
        <v>160</v>
      </c>
      <c r="F103" s="3" t="s">
        <v>748</v>
      </c>
      <c r="G103" s="6">
        <v>1</v>
      </c>
      <c r="H103" s="533">
        <v>6000000</v>
      </c>
      <c r="I103" s="533">
        <f t="shared" si="3"/>
        <v>6000000</v>
      </c>
    </row>
    <row r="104" spans="1:9" ht="15.75" customHeight="1" x14ac:dyDescent="0.2">
      <c r="A104" s="507"/>
      <c r="B104" s="578"/>
      <c r="C104" s="576"/>
      <c r="D104" s="581"/>
      <c r="E104" s="528" t="s">
        <v>160</v>
      </c>
      <c r="F104" s="3" t="s">
        <v>749</v>
      </c>
      <c r="G104" s="6">
        <v>1</v>
      </c>
      <c r="H104" s="533">
        <v>5000000</v>
      </c>
      <c r="I104" s="533">
        <f t="shared" si="3"/>
        <v>5000000</v>
      </c>
    </row>
    <row r="105" spans="1:9" ht="15.75" customHeight="1" x14ac:dyDescent="0.2">
      <c r="A105" s="507"/>
      <c r="B105" s="578"/>
      <c r="C105" s="576"/>
      <c r="D105" s="581"/>
      <c r="E105" s="528" t="s">
        <v>160</v>
      </c>
      <c r="F105" s="3" t="s">
        <v>750</v>
      </c>
      <c r="G105" s="6">
        <v>1</v>
      </c>
      <c r="H105" s="533">
        <v>5000000</v>
      </c>
      <c r="I105" s="533">
        <f t="shared" si="3"/>
        <v>5000000</v>
      </c>
    </row>
    <row r="106" spans="1:9" ht="15.75" customHeight="1" x14ac:dyDescent="0.2">
      <c r="A106" s="507"/>
      <c r="B106" s="578"/>
      <c r="C106" s="576"/>
      <c r="D106" s="581"/>
      <c r="E106" s="528" t="s">
        <v>160</v>
      </c>
      <c r="F106" s="538" t="s">
        <v>751</v>
      </c>
      <c r="G106" s="566">
        <v>1</v>
      </c>
      <c r="H106" s="567">
        <v>500000</v>
      </c>
      <c r="I106" s="533">
        <f t="shared" si="3"/>
        <v>500000</v>
      </c>
    </row>
    <row r="107" spans="1:9" ht="15.75" customHeight="1" x14ac:dyDescent="0.2">
      <c r="A107" s="507"/>
      <c r="B107" s="578"/>
      <c r="C107" s="576"/>
      <c r="D107" s="581" t="s">
        <v>770</v>
      </c>
      <c r="E107" s="528" t="s">
        <v>738</v>
      </c>
      <c r="F107" s="568" t="s">
        <v>752</v>
      </c>
      <c r="G107" s="6">
        <v>1</v>
      </c>
      <c r="H107" s="569">
        <v>41000000</v>
      </c>
      <c r="I107" s="531">
        <f t="shared" si="3"/>
        <v>41000000</v>
      </c>
    </row>
    <row r="108" spans="1:9" ht="15.75" customHeight="1" x14ac:dyDescent="0.2">
      <c r="A108" s="507"/>
      <c r="B108" s="578"/>
      <c r="C108" s="576"/>
      <c r="D108" s="581"/>
      <c r="E108" s="528" t="s">
        <v>738</v>
      </c>
      <c r="F108" s="568" t="s">
        <v>753</v>
      </c>
      <c r="G108" s="6">
        <v>1</v>
      </c>
      <c r="H108" s="569">
        <v>50257000</v>
      </c>
      <c r="I108" s="533">
        <f t="shared" si="3"/>
        <v>50257000</v>
      </c>
    </row>
    <row r="109" spans="1:9" ht="15.75" customHeight="1" x14ac:dyDescent="0.2">
      <c r="A109" s="507"/>
      <c r="B109" s="578"/>
      <c r="C109" s="576"/>
      <c r="D109" s="581"/>
      <c r="E109" s="528" t="s">
        <v>738</v>
      </c>
      <c r="F109" s="568" t="s">
        <v>754</v>
      </c>
      <c r="G109" s="6">
        <v>1</v>
      </c>
      <c r="H109" s="569">
        <v>907000</v>
      </c>
      <c r="I109" s="533">
        <f t="shared" si="3"/>
        <v>907000</v>
      </c>
    </row>
    <row r="110" spans="1:9" ht="15.75" customHeight="1" x14ac:dyDescent="0.2">
      <c r="A110" s="507"/>
      <c r="B110" s="578"/>
      <c r="C110" s="576"/>
      <c r="D110" s="581"/>
      <c r="E110" s="528" t="s">
        <v>738</v>
      </c>
      <c r="F110" s="568" t="s">
        <v>755</v>
      </c>
      <c r="G110" s="6">
        <v>1</v>
      </c>
      <c r="H110" s="569">
        <v>5784000</v>
      </c>
      <c r="I110" s="533">
        <f t="shared" si="3"/>
        <v>5784000</v>
      </c>
    </row>
    <row r="111" spans="1:9" ht="15.75" customHeight="1" x14ac:dyDescent="0.2">
      <c r="A111" s="507"/>
      <c r="B111" s="578"/>
      <c r="C111" s="576"/>
      <c r="D111" s="581"/>
      <c r="E111" s="528" t="s">
        <v>738</v>
      </c>
      <c r="F111" s="568" t="s">
        <v>756</v>
      </c>
      <c r="G111" s="6">
        <v>1</v>
      </c>
      <c r="H111" s="569">
        <v>2246000</v>
      </c>
      <c r="I111" s="533">
        <f t="shared" si="3"/>
        <v>2246000</v>
      </c>
    </row>
    <row r="112" spans="1:9" ht="15.75" customHeight="1" x14ac:dyDescent="0.2">
      <c r="A112" s="507"/>
      <c r="B112" s="578"/>
      <c r="C112" s="576"/>
      <c r="D112" s="581"/>
      <c r="E112" s="528" t="s">
        <v>738</v>
      </c>
      <c r="F112" s="3" t="s">
        <v>757</v>
      </c>
      <c r="G112" s="6">
        <v>1</v>
      </c>
      <c r="H112" s="570">
        <v>9167000</v>
      </c>
      <c r="I112" s="533">
        <f t="shared" si="3"/>
        <v>9167000</v>
      </c>
    </row>
    <row r="113" spans="1:9" ht="15.75" customHeight="1" x14ac:dyDescent="0.2">
      <c r="A113" s="507"/>
      <c r="B113" s="578"/>
      <c r="C113" s="576"/>
      <c r="D113" s="581"/>
      <c r="E113" s="528" t="s">
        <v>278</v>
      </c>
      <c r="F113" s="3" t="s">
        <v>758</v>
      </c>
      <c r="G113" s="6">
        <v>1</v>
      </c>
      <c r="H113" s="570">
        <v>1146000</v>
      </c>
      <c r="I113" s="533">
        <f t="shared" si="3"/>
        <v>1146000</v>
      </c>
    </row>
    <row r="114" spans="1:9" ht="15.75" customHeight="1" x14ac:dyDescent="0.2">
      <c r="A114" s="507"/>
      <c r="B114" s="578"/>
      <c r="C114" s="576"/>
      <c r="D114" s="581"/>
      <c r="E114" s="528" t="s">
        <v>738</v>
      </c>
      <c r="F114" s="3" t="s">
        <v>759</v>
      </c>
      <c r="G114" s="6">
        <v>1</v>
      </c>
      <c r="H114" s="570">
        <v>225315000</v>
      </c>
      <c r="I114" s="533">
        <f t="shared" si="3"/>
        <v>225315000</v>
      </c>
    </row>
    <row r="115" spans="1:9" ht="15.75" customHeight="1" x14ac:dyDescent="0.2">
      <c r="A115" s="507"/>
      <c r="B115" s="578"/>
      <c r="C115" s="576"/>
      <c r="D115" s="552"/>
      <c r="E115" s="528" t="s">
        <v>160</v>
      </c>
      <c r="F115" s="3" t="s">
        <v>760</v>
      </c>
      <c r="G115" s="6">
        <v>1</v>
      </c>
      <c r="H115" s="570">
        <v>36300000</v>
      </c>
      <c r="I115" s="533">
        <f t="shared" si="3"/>
        <v>36300000</v>
      </c>
    </row>
    <row r="116" spans="1:9" ht="15.75" customHeight="1" x14ac:dyDescent="0.2">
      <c r="A116" s="507"/>
      <c r="B116" s="578"/>
      <c r="C116" s="576"/>
      <c r="D116" s="552"/>
      <c r="E116" s="528" t="s">
        <v>160</v>
      </c>
      <c r="F116" s="3" t="s">
        <v>761</v>
      </c>
      <c r="G116" s="6">
        <v>1</v>
      </c>
      <c r="H116" s="570">
        <v>18000000</v>
      </c>
      <c r="I116" s="533">
        <f t="shared" si="3"/>
        <v>18000000</v>
      </c>
    </row>
    <row r="117" spans="1:9" ht="15.75" customHeight="1" x14ac:dyDescent="0.2">
      <c r="A117" s="507"/>
      <c r="B117" s="578"/>
      <c r="C117" s="576"/>
      <c r="D117" s="552"/>
      <c r="E117" s="528" t="s">
        <v>160</v>
      </c>
      <c r="F117" s="3" t="s">
        <v>762</v>
      </c>
      <c r="G117" s="6">
        <v>1</v>
      </c>
      <c r="H117" s="570">
        <v>36300000</v>
      </c>
      <c r="I117" s="533">
        <f t="shared" si="3"/>
        <v>36300000</v>
      </c>
    </row>
    <row r="118" spans="1:9" ht="15.75" customHeight="1" x14ac:dyDescent="0.2">
      <c r="A118" s="507"/>
      <c r="B118" s="578"/>
      <c r="C118" s="576"/>
      <c r="D118" s="552"/>
      <c r="E118" s="528" t="s">
        <v>160</v>
      </c>
      <c r="F118" s="3" t="s">
        <v>763</v>
      </c>
      <c r="G118" s="6">
        <v>1</v>
      </c>
      <c r="H118" s="570">
        <v>31900000</v>
      </c>
      <c r="I118" s="533">
        <f t="shared" si="3"/>
        <v>31900000</v>
      </c>
    </row>
    <row r="119" spans="1:9" ht="15.75" customHeight="1" x14ac:dyDescent="0.2">
      <c r="A119" s="507"/>
      <c r="B119" s="578"/>
      <c r="C119" s="576"/>
      <c r="D119" s="552"/>
      <c r="E119" s="528" t="s">
        <v>160</v>
      </c>
      <c r="F119" s="571" t="s">
        <v>764</v>
      </c>
      <c r="G119" s="566">
        <v>1</v>
      </c>
      <c r="H119" s="572">
        <v>30000000</v>
      </c>
      <c r="I119" s="533">
        <f t="shared" si="3"/>
        <v>30000000</v>
      </c>
    </row>
    <row r="120" spans="1:9" ht="15.75" customHeight="1" x14ac:dyDescent="0.2">
      <c r="A120" s="507"/>
      <c r="B120" s="578"/>
      <c r="C120" s="576"/>
      <c r="D120" s="552"/>
      <c r="E120" s="528" t="s">
        <v>765</v>
      </c>
      <c r="F120" s="3" t="s">
        <v>766</v>
      </c>
      <c r="G120" s="566">
        <v>5</v>
      </c>
      <c r="H120" s="572">
        <v>4000000</v>
      </c>
      <c r="I120" s="533">
        <f t="shared" si="3"/>
        <v>20000000</v>
      </c>
    </row>
    <row r="121" spans="1:9" ht="15.75" customHeight="1" x14ac:dyDescent="0.2">
      <c r="A121" s="524"/>
      <c r="B121" s="525"/>
      <c r="C121" s="551"/>
      <c r="D121" s="552"/>
      <c r="E121" s="480" t="s">
        <v>23</v>
      </c>
      <c r="F121" s="480"/>
      <c r="G121" s="480"/>
      <c r="H121" s="480"/>
      <c r="I121" s="194">
        <f>+SUM(I82:I120)</f>
        <v>2116022000</v>
      </c>
    </row>
    <row r="122" spans="1:9" ht="12.75" x14ac:dyDescent="0.2">
      <c r="E122" s="254" t="s">
        <v>70</v>
      </c>
      <c r="F122" s="255"/>
      <c r="G122" s="255"/>
      <c r="H122" s="255"/>
      <c r="I122" s="121">
        <f>+I27+I51+I54+I68+I74+I81+I121</f>
        <v>14422840766.67</v>
      </c>
    </row>
    <row r="124" spans="1:9" ht="12.75" thickBot="1" x14ac:dyDescent="0.25"/>
    <row r="125" spans="1:9" ht="16.5" thickTop="1" thickBot="1" x14ac:dyDescent="0.25">
      <c r="A125" s="228" t="s">
        <v>71</v>
      </c>
      <c r="B125" s="229"/>
      <c r="C125" s="122" t="s">
        <v>72</v>
      </c>
      <c r="D125" s="123" t="s">
        <v>73</v>
      </c>
      <c r="E125" s="122" t="s">
        <v>74</v>
      </c>
      <c r="F125" s="228" t="s">
        <v>75</v>
      </c>
      <c r="G125" s="230"/>
      <c r="H125" s="122">
        <v>2</v>
      </c>
    </row>
    <row r="126" spans="1:9" ht="12.75" thickTop="1" x14ac:dyDescent="0.2"/>
    <row r="132" spans="2:2" x14ac:dyDescent="0.2">
      <c r="B132" s="199"/>
    </row>
    <row r="133" spans="2:2" x14ac:dyDescent="0.2">
      <c r="B133" s="199"/>
    </row>
  </sheetData>
  <mergeCells count="57">
    <mergeCell ref="C82:C98"/>
    <mergeCell ref="C99:C120"/>
    <mergeCell ref="B82:B120"/>
    <mergeCell ref="A8:A120"/>
    <mergeCell ref="B55:B67"/>
    <mergeCell ref="D82:D91"/>
    <mergeCell ref="D92:D98"/>
    <mergeCell ref="D99:D106"/>
    <mergeCell ref="D107:D114"/>
    <mergeCell ref="E121:H121"/>
    <mergeCell ref="E81:H81"/>
    <mergeCell ref="C69:C73"/>
    <mergeCell ref="C61:C67"/>
    <mergeCell ref="C55:C60"/>
    <mergeCell ref="C75:C80"/>
    <mergeCell ref="D75:D80"/>
    <mergeCell ref="E63:E67"/>
    <mergeCell ref="E68:H68"/>
    <mergeCell ref="B69:B73"/>
    <mergeCell ref="E74:H74"/>
    <mergeCell ref="D69:D73"/>
    <mergeCell ref="I6:I7"/>
    <mergeCell ref="E27:H27"/>
    <mergeCell ref="E51:H51"/>
    <mergeCell ref="A1:I1"/>
    <mergeCell ref="A2:I3"/>
    <mergeCell ref="A4:I4"/>
    <mergeCell ref="E5:F5"/>
    <mergeCell ref="A6:A7"/>
    <mergeCell ref="C6:C7"/>
    <mergeCell ref="B75:B80"/>
    <mergeCell ref="A125:B125"/>
    <mergeCell ref="F125:G125"/>
    <mergeCell ref="B6:B7"/>
    <mergeCell ref="B8:B26"/>
    <mergeCell ref="B28:B50"/>
    <mergeCell ref="E122:H122"/>
    <mergeCell ref="D6:D7"/>
    <mergeCell ref="E6:E7"/>
    <mergeCell ref="F6:F7"/>
    <mergeCell ref="G6:G7"/>
    <mergeCell ref="H6:H7"/>
    <mergeCell ref="B52:B53"/>
    <mergeCell ref="D56:D57"/>
    <mergeCell ref="D59:D60"/>
    <mergeCell ref="D63:D67"/>
    <mergeCell ref="C52:C53"/>
    <mergeCell ref="D52:D53"/>
    <mergeCell ref="E54:H54"/>
    <mergeCell ref="D8:D26"/>
    <mergeCell ref="C8:C26"/>
    <mergeCell ref="D47:D50"/>
    <mergeCell ref="D28:D46"/>
    <mergeCell ref="C47:C50"/>
    <mergeCell ref="C28:C46"/>
    <mergeCell ref="E52:E53"/>
    <mergeCell ref="F52:F53"/>
  </mergeCells>
  <pageMargins left="0.7" right="0.7" top="0.75" bottom="0.75" header="0.3" footer="0.3"/>
  <pageSetup orientation="portrait" horizontalDpi="4294967293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30"/>
  <sheetViews>
    <sheetView topLeftCell="A4" workbookViewId="0">
      <selection activeCell="B1" sqref="B1"/>
    </sheetView>
  </sheetViews>
  <sheetFormatPr baseColWidth="10" defaultColWidth="11.42578125" defaultRowHeight="15" x14ac:dyDescent="0.25"/>
  <sheetData>
    <row r="1" spans="2:2" x14ac:dyDescent="0.25">
      <c r="B1" s="5" t="s">
        <v>208</v>
      </c>
    </row>
    <row r="2" spans="2:2" x14ac:dyDescent="0.25">
      <c r="B2" t="s">
        <v>35</v>
      </c>
    </row>
    <row r="3" spans="2:2" x14ac:dyDescent="0.25">
      <c r="B3" s="4" t="s">
        <v>209</v>
      </c>
    </row>
    <row r="4" spans="2:2" x14ac:dyDescent="0.25">
      <c r="B4" s="4" t="s">
        <v>33</v>
      </c>
    </row>
    <row r="5" spans="2:2" x14ac:dyDescent="0.25">
      <c r="B5" t="s">
        <v>210</v>
      </c>
    </row>
    <row r="6" spans="2:2" x14ac:dyDescent="0.25">
      <c r="B6" t="s">
        <v>211</v>
      </c>
    </row>
    <row r="7" spans="2:2" x14ac:dyDescent="0.25">
      <c r="B7" t="s">
        <v>212</v>
      </c>
    </row>
    <row r="8" spans="2:2" x14ac:dyDescent="0.25">
      <c r="B8" t="s">
        <v>31</v>
      </c>
    </row>
    <row r="9" spans="2:2" x14ac:dyDescent="0.25">
      <c r="B9" t="s">
        <v>123</v>
      </c>
    </row>
    <row r="10" spans="2:2" x14ac:dyDescent="0.25">
      <c r="B10" t="s">
        <v>202</v>
      </c>
    </row>
    <row r="11" spans="2:2" x14ac:dyDescent="0.25">
      <c r="B11" t="s">
        <v>213</v>
      </c>
    </row>
    <row r="12" spans="2:2" x14ac:dyDescent="0.25">
      <c r="B12" t="s">
        <v>196</v>
      </c>
    </row>
    <row r="13" spans="2:2" x14ac:dyDescent="0.25">
      <c r="B13" t="s">
        <v>207</v>
      </c>
    </row>
    <row r="14" spans="2:2" x14ac:dyDescent="0.25">
      <c r="B14" t="s">
        <v>214</v>
      </c>
    </row>
    <row r="15" spans="2:2" x14ac:dyDescent="0.25">
      <c r="B15" t="s">
        <v>215</v>
      </c>
    </row>
    <row r="16" spans="2:2" x14ac:dyDescent="0.25">
      <c r="B16" t="s">
        <v>216</v>
      </c>
    </row>
    <row r="17" spans="2:2" x14ac:dyDescent="0.25">
      <c r="B17" t="s">
        <v>217</v>
      </c>
    </row>
    <row r="18" spans="2:2" x14ac:dyDescent="0.25">
      <c r="B18" t="s">
        <v>129</v>
      </c>
    </row>
    <row r="19" spans="2:2" x14ac:dyDescent="0.25">
      <c r="B19" t="s">
        <v>53</v>
      </c>
    </row>
    <row r="20" spans="2:2" x14ac:dyDescent="0.25">
      <c r="B20" t="s">
        <v>51</v>
      </c>
    </row>
    <row r="21" spans="2:2" x14ac:dyDescent="0.25">
      <c r="B21" t="s">
        <v>164</v>
      </c>
    </row>
    <row r="22" spans="2:2" x14ac:dyDescent="0.25">
      <c r="B22" t="s">
        <v>18</v>
      </c>
    </row>
    <row r="23" spans="2:2" x14ac:dyDescent="0.25">
      <c r="B23" t="s">
        <v>131</v>
      </c>
    </row>
    <row r="24" spans="2:2" x14ac:dyDescent="0.25">
      <c r="B24" t="s">
        <v>90</v>
      </c>
    </row>
    <row r="25" spans="2:2" x14ac:dyDescent="0.25">
      <c r="B25" t="s">
        <v>218</v>
      </c>
    </row>
    <row r="26" spans="2:2" x14ac:dyDescent="0.25">
      <c r="B26" t="s">
        <v>47</v>
      </c>
    </row>
    <row r="27" spans="2:2" x14ac:dyDescent="0.25">
      <c r="B27" t="s">
        <v>191</v>
      </c>
    </row>
    <row r="28" spans="2:2" x14ac:dyDescent="0.25">
      <c r="B28" t="s">
        <v>58</v>
      </c>
    </row>
    <row r="29" spans="2:2" x14ac:dyDescent="0.25">
      <c r="B29" t="s">
        <v>219</v>
      </c>
    </row>
    <row r="30" spans="2:2" x14ac:dyDescent="0.25">
      <c r="B30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Rectoría</vt:lpstr>
      <vt:lpstr>IBTI </vt:lpstr>
      <vt:lpstr>Vicerrectoría Académica</vt:lpstr>
      <vt:lpstr>Vicerrectoría de Investigación</vt:lpstr>
      <vt:lpstr>Vicerrectoría Administrativa</vt:lpstr>
      <vt:lpstr>Hoja2</vt:lpstr>
      <vt:lpstr>'IBTI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Acreditación ETITC</dc:creator>
  <cp:keywords/>
  <dc:description/>
  <cp:lastModifiedBy>Asus</cp:lastModifiedBy>
  <cp:revision/>
  <dcterms:created xsi:type="dcterms:W3CDTF">2020-12-09T17:52:15Z</dcterms:created>
  <dcterms:modified xsi:type="dcterms:W3CDTF">2020-12-31T19:09:57Z</dcterms:modified>
  <cp:category/>
  <cp:contentStatus/>
</cp:coreProperties>
</file>