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ylife\Desktop\ETITC\Vigencia 2021\Plan de Acción 2021\"/>
    </mc:Choice>
  </mc:AlternateContent>
  <xr:revisionPtr revIDLastSave="0" documentId="13_ncr:1_{83EE7EB6-F995-4A23-846C-A3DC118F78D4}" xr6:coauthVersionLast="45" xr6:coauthVersionMax="46" xr10:uidLastSave="{00000000-0000-0000-0000-000000000000}"/>
  <bookViews>
    <workbookView xWindow="-108" yWindow="-108" windowWidth="16608" windowHeight="8856" firstSheet="1" activeTab="1" xr2:uid="{00000000-000D-0000-FFFF-FFFF00000000}"/>
  </bookViews>
  <sheets>
    <sheet name="Area" sheetId="1" state="hidden" r:id="rId1"/>
    <sheet name="Plan de Acción 2021" sheetId="2" r:id="rId2"/>
    <sheet name="Hoja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4" i="2" l="1"/>
  <c r="AH8" i="2" l="1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T242" i="2"/>
  <c r="T140" i="2"/>
  <c r="T45" i="2"/>
  <c r="T315" i="2" l="1"/>
  <c r="M141" i="2"/>
  <c r="N141" i="2" s="1"/>
  <c r="AH7" i="2" l="1"/>
  <c r="AD7" i="2"/>
  <c r="Z7" i="2"/>
  <c r="M243" i="2" l="1"/>
  <c r="N243" i="2" s="1"/>
  <c r="M245" i="2"/>
  <c r="N245" i="2" s="1"/>
  <c r="M246" i="2"/>
  <c r="N246" i="2" s="1"/>
  <c r="M249" i="2"/>
  <c r="N249" i="2" s="1"/>
  <c r="M250" i="2"/>
  <c r="N250" i="2" s="1"/>
  <c r="M251" i="2"/>
  <c r="N251" i="2" s="1"/>
  <c r="M252" i="2"/>
  <c r="N252" i="2" s="1"/>
  <c r="M253" i="2"/>
  <c r="N253" i="2" s="1"/>
  <c r="M254" i="2"/>
  <c r="N254" i="2" s="1"/>
  <c r="M255" i="2"/>
  <c r="N255" i="2" s="1"/>
  <c r="M256" i="2"/>
  <c r="N256" i="2" s="1"/>
  <c r="M257" i="2"/>
  <c r="N257" i="2" s="1"/>
  <c r="M258" i="2"/>
  <c r="N258" i="2" s="1"/>
  <c r="M259" i="2"/>
  <c r="N259" i="2" s="1"/>
  <c r="M260" i="2"/>
  <c r="N260" i="2" s="1"/>
  <c r="M261" i="2"/>
  <c r="N261" i="2" s="1"/>
  <c r="M262" i="2"/>
  <c r="N262" i="2" s="1"/>
  <c r="M263" i="2"/>
  <c r="N263" i="2" s="1"/>
  <c r="M264" i="2"/>
  <c r="N264" i="2" s="1"/>
  <c r="M265" i="2"/>
  <c r="N265" i="2" s="1"/>
  <c r="M266" i="2"/>
  <c r="N266" i="2" s="1"/>
  <c r="M267" i="2"/>
  <c r="N267" i="2" s="1"/>
  <c r="M268" i="2"/>
  <c r="N268" i="2" s="1"/>
  <c r="M269" i="2"/>
  <c r="N269" i="2" s="1"/>
  <c r="M273" i="2"/>
  <c r="N273" i="2" s="1"/>
  <c r="M274" i="2"/>
  <c r="N274" i="2" s="1"/>
  <c r="M275" i="2"/>
  <c r="N275" i="2" s="1"/>
  <c r="M276" i="2"/>
  <c r="N276" i="2" s="1"/>
  <c r="M277" i="2"/>
  <c r="N277" i="2" s="1"/>
  <c r="M278" i="2"/>
  <c r="N278" i="2" s="1"/>
  <c r="M279" i="2"/>
  <c r="N279" i="2" s="1"/>
  <c r="M280" i="2"/>
  <c r="N280" i="2" s="1"/>
  <c r="M281" i="2"/>
  <c r="N281" i="2" s="1"/>
  <c r="M282" i="2"/>
  <c r="N282" i="2" s="1"/>
  <c r="M283" i="2"/>
  <c r="N283" i="2" s="1"/>
  <c r="M284" i="2"/>
  <c r="N284" i="2" s="1"/>
  <c r="M285" i="2"/>
  <c r="N285" i="2" s="1"/>
  <c r="M286" i="2"/>
  <c r="N286" i="2" s="1"/>
  <c r="M287" i="2"/>
  <c r="N287" i="2" s="1"/>
  <c r="M288" i="2"/>
  <c r="N288" i="2" s="1"/>
  <c r="M289" i="2"/>
  <c r="N289" i="2" s="1"/>
  <c r="M290" i="2"/>
  <c r="N290" i="2" s="1"/>
  <c r="M291" i="2"/>
  <c r="N291" i="2" s="1"/>
  <c r="M292" i="2"/>
  <c r="N292" i="2" s="1"/>
  <c r="M293" i="2"/>
  <c r="N293" i="2" s="1"/>
  <c r="M294" i="2"/>
  <c r="N294" i="2" s="1"/>
  <c r="M295" i="2"/>
  <c r="N295" i="2" s="1"/>
  <c r="M296" i="2"/>
  <c r="N296" i="2" s="1"/>
  <c r="M297" i="2"/>
  <c r="N297" i="2" s="1"/>
  <c r="M298" i="2"/>
  <c r="N298" i="2" s="1"/>
  <c r="M299" i="2"/>
  <c r="N299" i="2" s="1"/>
  <c r="M303" i="2"/>
  <c r="N303" i="2" s="1"/>
  <c r="M304" i="2"/>
  <c r="N304" i="2" s="1"/>
  <c r="M305" i="2"/>
  <c r="N305" i="2" s="1"/>
  <c r="M306" i="2"/>
  <c r="N306" i="2" s="1"/>
  <c r="M307" i="2"/>
  <c r="N307" i="2" s="1"/>
  <c r="M308" i="2"/>
  <c r="N308" i="2" s="1"/>
  <c r="M309" i="2"/>
  <c r="N309" i="2" s="1"/>
  <c r="M310" i="2"/>
  <c r="N310" i="2" s="1"/>
  <c r="M313" i="2"/>
  <c r="N313" i="2" s="1"/>
  <c r="M142" i="2"/>
  <c r="N142" i="2" s="1"/>
  <c r="M143" i="2"/>
  <c r="N143" i="2" s="1"/>
  <c r="M144" i="2"/>
  <c r="N144" i="2" s="1"/>
  <c r="M145" i="2"/>
  <c r="N145" i="2" s="1"/>
  <c r="M146" i="2"/>
  <c r="N146" i="2" s="1"/>
  <c r="M147" i="2"/>
  <c r="N147" i="2" s="1"/>
  <c r="M148" i="2"/>
  <c r="N148" i="2" s="1"/>
  <c r="M149" i="2"/>
  <c r="N149" i="2" s="1"/>
  <c r="M150" i="2"/>
  <c r="N150" i="2" s="1"/>
  <c r="M151" i="2"/>
  <c r="N151" i="2" s="1"/>
  <c r="M152" i="2"/>
  <c r="N152" i="2" s="1"/>
  <c r="M153" i="2"/>
  <c r="N153" i="2" s="1"/>
  <c r="M154" i="2"/>
  <c r="N154" i="2" s="1"/>
  <c r="M155" i="2"/>
  <c r="N155" i="2" s="1"/>
  <c r="M156" i="2"/>
  <c r="N156" i="2" s="1"/>
  <c r="M157" i="2"/>
  <c r="N157" i="2" s="1"/>
  <c r="M159" i="2"/>
  <c r="N159" i="2" s="1"/>
  <c r="M160" i="2"/>
  <c r="N160" i="2" s="1"/>
  <c r="M161" i="2"/>
  <c r="N161" i="2" s="1"/>
  <c r="M162" i="2"/>
  <c r="N162" i="2" s="1"/>
  <c r="M163" i="2"/>
  <c r="N163" i="2" s="1"/>
  <c r="M164" i="2"/>
  <c r="N164" i="2" s="1"/>
  <c r="M165" i="2"/>
  <c r="N165" i="2" s="1"/>
  <c r="M166" i="2"/>
  <c r="N166" i="2" s="1"/>
  <c r="M167" i="2"/>
  <c r="N167" i="2" s="1"/>
  <c r="M168" i="2"/>
  <c r="N168" i="2" s="1"/>
  <c r="M169" i="2"/>
  <c r="N169" i="2" s="1"/>
  <c r="M170" i="2"/>
  <c r="N170" i="2" s="1"/>
  <c r="M171" i="2"/>
  <c r="N171" i="2" s="1"/>
  <c r="M172" i="2"/>
  <c r="N172" i="2" s="1"/>
  <c r="M173" i="2"/>
  <c r="N173" i="2" s="1"/>
  <c r="M174" i="2"/>
  <c r="N174" i="2" s="1"/>
  <c r="M175" i="2"/>
  <c r="N175" i="2" s="1"/>
  <c r="M176" i="2"/>
  <c r="N176" i="2" s="1"/>
  <c r="M177" i="2"/>
  <c r="N177" i="2" s="1"/>
  <c r="M178" i="2"/>
  <c r="N178" i="2" s="1"/>
  <c r="M179" i="2"/>
  <c r="N179" i="2" s="1"/>
  <c r="M180" i="2"/>
  <c r="N180" i="2" s="1"/>
  <c r="M181" i="2"/>
  <c r="N181" i="2" s="1"/>
  <c r="M182" i="2"/>
  <c r="N182" i="2" s="1"/>
  <c r="M183" i="2"/>
  <c r="N183" i="2" s="1"/>
  <c r="M184" i="2"/>
  <c r="N184" i="2" s="1"/>
  <c r="M185" i="2"/>
  <c r="N185" i="2" s="1"/>
  <c r="M186" i="2"/>
  <c r="N186" i="2" s="1"/>
  <c r="M187" i="2"/>
  <c r="N187" i="2" s="1"/>
  <c r="M188" i="2"/>
  <c r="N188" i="2" s="1"/>
  <c r="M189" i="2"/>
  <c r="N189" i="2" s="1"/>
  <c r="M190" i="2"/>
  <c r="N190" i="2" s="1"/>
  <c r="M191" i="2"/>
  <c r="N191" i="2" s="1"/>
  <c r="M192" i="2"/>
  <c r="N192" i="2" s="1"/>
  <c r="M193" i="2"/>
  <c r="N193" i="2" s="1"/>
  <c r="M194" i="2"/>
  <c r="N194" i="2" s="1"/>
  <c r="M195" i="2"/>
  <c r="N195" i="2" s="1"/>
  <c r="M196" i="2"/>
  <c r="N196" i="2" s="1"/>
  <c r="M197" i="2"/>
  <c r="N197" i="2" s="1"/>
  <c r="M198" i="2"/>
  <c r="N198" i="2" s="1"/>
  <c r="M199" i="2"/>
  <c r="N199" i="2" s="1"/>
  <c r="M200" i="2"/>
  <c r="N200" i="2" s="1"/>
  <c r="M201" i="2"/>
  <c r="N201" i="2" s="1"/>
  <c r="M202" i="2"/>
  <c r="N202" i="2" s="1"/>
  <c r="M203" i="2"/>
  <c r="N203" i="2" s="1"/>
  <c r="M204" i="2"/>
  <c r="N204" i="2" s="1"/>
  <c r="M205" i="2"/>
  <c r="N205" i="2" s="1"/>
  <c r="M206" i="2"/>
  <c r="N206" i="2" s="1"/>
  <c r="M207" i="2"/>
  <c r="N207" i="2" s="1"/>
  <c r="M208" i="2"/>
  <c r="N208" i="2" s="1"/>
  <c r="M209" i="2"/>
  <c r="N209" i="2" s="1"/>
  <c r="M210" i="2"/>
  <c r="N210" i="2" s="1"/>
  <c r="M211" i="2"/>
  <c r="N211" i="2" s="1"/>
  <c r="M212" i="2"/>
  <c r="N212" i="2" s="1"/>
  <c r="M213" i="2"/>
  <c r="N213" i="2" s="1"/>
  <c r="M214" i="2"/>
  <c r="N214" i="2" s="1"/>
  <c r="M215" i="2"/>
  <c r="N215" i="2" s="1"/>
  <c r="M216" i="2"/>
  <c r="N216" i="2" s="1"/>
  <c r="M217" i="2"/>
  <c r="N217" i="2" s="1"/>
  <c r="M218" i="2"/>
  <c r="N218" i="2" s="1"/>
  <c r="M220" i="2"/>
  <c r="N220" i="2" s="1"/>
  <c r="M221" i="2"/>
  <c r="N221" i="2" s="1"/>
  <c r="M222" i="2"/>
  <c r="N222" i="2" s="1"/>
  <c r="M223" i="2"/>
  <c r="N223" i="2" s="1"/>
  <c r="M224" i="2"/>
  <c r="N224" i="2" s="1"/>
  <c r="M225" i="2"/>
  <c r="N225" i="2" s="1"/>
  <c r="M226" i="2"/>
  <c r="N226" i="2" s="1"/>
  <c r="M227" i="2"/>
  <c r="N227" i="2" s="1"/>
  <c r="M228" i="2"/>
  <c r="N228" i="2" s="1"/>
  <c r="M229" i="2"/>
  <c r="N229" i="2" s="1"/>
  <c r="M230" i="2"/>
  <c r="N230" i="2" s="1"/>
  <c r="M231" i="2"/>
  <c r="N231" i="2" s="1"/>
  <c r="M232" i="2"/>
  <c r="N232" i="2" s="1"/>
  <c r="M233" i="2"/>
  <c r="N233" i="2" s="1"/>
  <c r="M234" i="2"/>
  <c r="N234" i="2" s="1"/>
  <c r="M235" i="2"/>
  <c r="N235" i="2" s="1"/>
  <c r="M236" i="2"/>
  <c r="N236" i="2" s="1"/>
  <c r="M237" i="2"/>
  <c r="N237" i="2" s="1"/>
  <c r="M238" i="2"/>
  <c r="N238" i="2" s="1"/>
  <c r="M239" i="2"/>
  <c r="N239" i="2" s="1"/>
  <c r="M240" i="2"/>
  <c r="N240" i="2" s="1"/>
  <c r="M241" i="2"/>
  <c r="N241" i="2" s="1"/>
  <c r="M88" i="2"/>
  <c r="N88" i="2" s="1"/>
  <c r="M89" i="2"/>
  <c r="N89" i="2" s="1"/>
  <c r="M90" i="2"/>
  <c r="N90" i="2" s="1"/>
  <c r="M91" i="2"/>
  <c r="N91" i="2" s="1"/>
  <c r="M94" i="2"/>
  <c r="N94" i="2" s="1"/>
  <c r="M95" i="2"/>
  <c r="N95" i="2" s="1"/>
  <c r="M103" i="2"/>
  <c r="N103" i="2" s="1"/>
  <c r="M104" i="2"/>
  <c r="N104" i="2" s="1"/>
  <c r="M106" i="2"/>
  <c r="N106" i="2" s="1"/>
  <c r="M107" i="2"/>
  <c r="N107" i="2" s="1"/>
  <c r="M108" i="2"/>
  <c r="N108" i="2" s="1"/>
  <c r="M109" i="2"/>
  <c r="N109" i="2" s="1"/>
  <c r="M110" i="2"/>
  <c r="N110" i="2" s="1"/>
  <c r="M111" i="2"/>
  <c r="N111" i="2" s="1"/>
  <c r="M112" i="2"/>
  <c r="N112" i="2" s="1"/>
  <c r="M113" i="2"/>
  <c r="N113" i="2" s="1"/>
  <c r="M114" i="2"/>
  <c r="N114" i="2" s="1"/>
  <c r="M78" i="2"/>
  <c r="N78" i="2" s="1"/>
  <c r="M79" i="2"/>
  <c r="N79" i="2" s="1"/>
  <c r="M80" i="2"/>
  <c r="N80" i="2" s="1"/>
  <c r="M81" i="2"/>
  <c r="N81" i="2" s="1"/>
  <c r="M83" i="2"/>
  <c r="N83" i="2" s="1"/>
  <c r="N49" i="2"/>
  <c r="N50" i="2"/>
  <c r="N51" i="2"/>
  <c r="N52" i="2"/>
  <c r="N53" i="2"/>
  <c r="N54" i="2"/>
  <c r="M8" i="2"/>
  <c r="N8" i="2" s="1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41" i="2"/>
  <c r="N41" i="2" s="1"/>
  <c r="M42" i="2"/>
  <c r="N42" i="2" s="1"/>
  <c r="M43" i="2"/>
  <c r="N43" i="2" s="1"/>
  <c r="M44" i="2"/>
  <c r="N44" i="2" s="1"/>
  <c r="AK242" i="2" l="1"/>
  <c r="M7" i="2" l="1"/>
  <c r="M46" i="2"/>
  <c r="N46" i="2" s="1"/>
  <c r="M47" i="2"/>
  <c r="N47" i="2" s="1"/>
  <c r="M48" i="2"/>
  <c r="N48" i="2" s="1"/>
  <c r="M55" i="2"/>
  <c r="N55" i="2" s="1"/>
  <c r="M56" i="2"/>
  <c r="N56" i="2" s="1"/>
  <c r="M57" i="2"/>
  <c r="N57" i="2" s="1"/>
  <c r="M59" i="2"/>
  <c r="N59" i="2" s="1"/>
  <c r="M60" i="2"/>
  <c r="N60" i="2" s="1"/>
  <c r="M61" i="2"/>
  <c r="N61" i="2" s="1"/>
  <c r="M62" i="2"/>
  <c r="N62" i="2" s="1"/>
  <c r="M63" i="2"/>
  <c r="N63" i="2" s="1"/>
  <c r="M64" i="2"/>
  <c r="N64" i="2" s="1"/>
  <c r="M65" i="2"/>
  <c r="N65" i="2" s="1"/>
  <c r="M66" i="2"/>
  <c r="N66" i="2" s="1"/>
  <c r="M67" i="2"/>
  <c r="N67" i="2" s="1"/>
  <c r="M68" i="2"/>
  <c r="N68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N74" i="2" s="1"/>
  <c r="M75" i="2"/>
  <c r="N75" i="2" s="1"/>
  <c r="M76" i="2"/>
  <c r="N76" i="2" s="1"/>
  <c r="M77" i="2"/>
  <c r="N77" i="2" s="1"/>
  <c r="M84" i="2"/>
  <c r="N84" i="2" s="1"/>
  <c r="M85" i="2"/>
  <c r="N85" i="2" s="1"/>
  <c r="M86" i="2"/>
  <c r="N86" i="2" s="1"/>
  <c r="M87" i="2"/>
  <c r="N87" i="2" s="1"/>
  <c r="M242" i="2" a="1"/>
  <c r="M242" i="2" s="1"/>
  <c r="M314" i="2" a="1"/>
  <c r="M314" i="2" s="1"/>
  <c r="N7" i="2" l="1"/>
  <c r="N45" i="2" s="1" a="1"/>
  <c r="N45" i="2" s="1"/>
  <c r="M45" i="2" a="1"/>
  <c r="M45" i="2" s="1"/>
  <c r="M140" i="2" a="1"/>
  <c r="M140" i="2" s="1"/>
  <c r="V7" i="2"/>
  <c r="N140" i="2" l="1" a="1"/>
  <c r="N140" i="2" s="1"/>
  <c r="N242" i="2" l="1" a="1"/>
  <c r="N242" i="2" s="1"/>
  <c r="N314" i="2" l="1" a="1"/>
  <c r="N3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tc={4B32E479-982E-4522-A422-A6B99BFC0CA6}</author>
    <author>tc={25A96AD4-C992-4016-AE16-1B86A8D2266E}</author>
    <author>tc={6D8F7EB0-D829-411D-BDA7-26C06B98C545}</author>
    <author>tc={CDEC24C1-AADA-41D6-BA55-13741DEA95DC}</author>
    <author>tc={C9D995C7-62DC-46E9-A9D3-D94E46D306CB}</author>
    <author>tc={A68B1BB5-9F5B-4C71-9184-BADEF2F734EA}</author>
  </authors>
  <commentList>
    <comment ref="T7" authorId="0" shapeId="0" xr:uid="{4B32E479-982E-4522-A422-A6B99BFC0C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28676</t>
      </text>
    </comment>
    <comment ref="T41" authorId="1" shapeId="0" xr:uid="{25A96AD4-C992-4016-AE16-1B86A8D226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93</t>
      </text>
    </comment>
    <comment ref="E46" authorId="2" shapeId="0" xr:uid="{6D8F7EB0-D829-411D-BDA7-26C06B98C54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p.11,13</t>
      </text>
    </comment>
    <comment ref="T157" authorId="3" shapeId="0" xr:uid="{CDEC24C1-AADA-41D6-BA55-13741DEA95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Recursos Plan de Fomento a la calidad 2020 ( comprometido $48.483.218)</t>
      </text>
    </comment>
    <comment ref="T158" authorId="4" shapeId="0" xr:uid="{C9D995C7-62DC-46E9-A9D3-D94E46D306C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Recursos Plan de Fomento a la calidad 2020 ( comprometido $30.00.000)</t>
      </text>
    </comment>
    <comment ref="T267" authorId="5" shapeId="0" xr:uid="{A68B1BB5-9F5B-4C71-9184-BADEF2F734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Recursos comprometidos del Plan Fomento a la calidad 2020 ($100000000)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<sst xmlns="http://schemas.openxmlformats.org/spreadsheetml/2006/main" count="2011" uniqueCount="1028">
  <si>
    <t>Institucion</t>
  </si>
  <si>
    <t>Area</t>
  </si>
  <si>
    <t>Subarea</t>
  </si>
  <si>
    <t>Proyecto</t>
  </si>
  <si>
    <t>Actividad</t>
  </si>
  <si>
    <t>Fecha inicio</t>
  </si>
  <si>
    <t>Fecha fin</t>
  </si>
  <si>
    <t>Producto o entregable</t>
  </si>
  <si>
    <t>OBJETO DE LA CONTRATACIÓN</t>
  </si>
  <si>
    <t>CLASE DE CONTRATACIÓN</t>
  </si>
  <si>
    <t>MES RADICACION</t>
  </si>
  <si>
    <t>CANTIDAD</t>
  </si>
  <si>
    <t>VR. UNITARIO</t>
  </si>
  <si>
    <t>VR. TOTAL</t>
  </si>
  <si>
    <t>DÍAS</t>
  </si>
  <si>
    <t>Inicio</t>
  </si>
  <si>
    <t>Avance en tiempo</t>
  </si>
  <si>
    <t>Avance del mes</t>
  </si>
  <si>
    <t>Avance acumulado</t>
  </si>
  <si>
    <t>Eficiencia del mes</t>
  </si>
  <si>
    <t>Valoración</t>
  </si>
  <si>
    <t>icon</t>
  </si>
  <si>
    <t>% Avance</t>
  </si>
  <si>
    <t>Observaciones</t>
  </si>
  <si>
    <t>Estado</t>
  </si>
  <si>
    <t>Año</t>
  </si>
  <si>
    <t>Creado</t>
  </si>
  <si>
    <t>Actualizado</t>
  </si>
  <si>
    <t>Mantenimiento Elétcrico</t>
  </si>
  <si>
    <t>Terminado</t>
  </si>
  <si>
    <t>terminado</t>
  </si>
  <si>
    <t>activo</t>
  </si>
  <si>
    <t>2019-03-14 15:00:06</t>
  </si>
  <si>
    <t>2019-12-12 13:36:29</t>
  </si>
  <si>
    <t>Adopción de tecnologías de Código Abierto para la ETITC: Fase II Software SIGAF_Académico - Pruebas y puesta en Producción</t>
  </si>
  <si>
    <t>2019-03-14 15:46:57</t>
  </si>
  <si>
    <t xml:space="preserve">Desarrollo de Ajustes y nuevos requerimientos SIGAF_Financiero en producción </t>
  </si>
  <si>
    <t>2019-03-14 15:49:29</t>
  </si>
  <si>
    <t>Implementación de controles técnicos TI para asegurar la continuidad de los servicios  bajo la norma ISO / IEC 27001:2015</t>
  </si>
  <si>
    <t>2019-03-14 15:50:59</t>
  </si>
  <si>
    <t>Operación de la gestión del servicio de informática y Comunicaciones</t>
  </si>
  <si>
    <t>2019-03-14 15:51:37</t>
  </si>
  <si>
    <t>Modernización tecnológica de talleres y laboratorios</t>
  </si>
  <si>
    <t>2019-03-14 15:52:10</t>
  </si>
  <si>
    <t>Ampliación de Cobertura - Conectividad</t>
  </si>
  <si>
    <t>2019-03-14 15:52:38</t>
  </si>
  <si>
    <t xml:space="preserve">Ampliación de cobertura - Virtualización de cursos malla curricular </t>
  </si>
  <si>
    <t>2019-03-14 15:54:54</t>
  </si>
  <si>
    <t xml:space="preserve">Seguimiento y apoyo al cumplimiento  del Modelo Integrado de Planeación y Gestión </t>
  </si>
  <si>
    <t>2019-03-15 16:52:25</t>
  </si>
  <si>
    <t>Fortalecimiento a los procesos del área de control interno</t>
  </si>
  <si>
    <t>Normal</t>
  </si>
  <si>
    <t>normal</t>
  </si>
  <si>
    <t>2019-03-18 10:17:27</t>
  </si>
  <si>
    <t xml:space="preserve">Seguimiento Y Apoyo Al Cumplimiento Del Modelo Integrado De Planeación Y Gestión_x000D_
</t>
  </si>
  <si>
    <t>2019-03-18 10:52:32</t>
  </si>
  <si>
    <t>Gestión de procesos de convenios, alianzas y redes</t>
  </si>
  <si>
    <t>2019-03-18 11:11:17</t>
  </si>
  <si>
    <t>Movilidad académica</t>
  </si>
  <si>
    <t>En Proceso</t>
  </si>
  <si>
    <t>proceso</t>
  </si>
  <si>
    <t>2019-03-18 11:11:29</t>
  </si>
  <si>
    <t>Fortalecimiento de la ORII</t>
  </si>
  <si>
    <t>2019-03-18 11:11:40</t>
  </si>
  <si>
    <t>Internacionalización del currículo, investigación, extensión y proyección social</t>
  </si>
  <si>
    <t>2019-03-18 11:12:14</t>
  </si>
  <si>
    <t>Publicaciones - Visibilidad</t>
  </si>
  <si>
    <t>Crítico</t>
  </si>
  <si>
    <t>critico</t>
  </si>
  <si>
    <t>2019-03-18 11:12:27</t>
  </si>
  <si>
    <t>Automatización de servicios y trámites institucionales</t>
  </si>
  <si>
    <t>2019-03-18 11:48:12</t>
  </si>
  <si>
    <t>Actualización y armonización de la normatividad y reglamentos internos de acuerdo a las necesidades institucionales como nacionales</t>
  </si>
  <si>
    <t>2019-03-18 11:52:03</t>
  </si>
  <si>
    <t>Seguimiento Y Apoyo Al Cumplimiento Del Modelo Integrado De Planeación Y Gestión</t>
  </si>
  <si>
    <t>2019-03-18 14:11:20</t>
  </si>
  <si>
    <t>Fortalecimiento de los procesos de planeación</t>
  </si>
  <si>
    <t>2019-03-18 16:12:22</t>
  </si>
  <si>
    <t>2019-03-18 16:46:25</t>
  </si>
  <si>
    <t xml:space="preserve">Mantener, mejorar y fortalecer los procesos de calidad </t>
  </si>
  <si>
    <t>2019-03-18 16:47:14</t>
  </si>
  <si>
    <t>Implementar la estrategia de comunicaciones para la visibilidad de la ETITC</t>
  </si>
  <si>
    <t>2019-03-18 16:48:12</t>
  </si>
  <si>
    <t>Fortalecimiento del área de contratación</t>
  </si>
  <si>
    <t>2019-03-23 11:51:56</t>
  </si>
  <si>
    <t>Diseño y creación de la estructura de centros de costos</t>
  </si>
  <si>
    <t>2019-03-23 11:52:24</t>
  </si>
  <si>
    <t>2019-12-12 13:37:40</t>
  </si>
  <si>
    <t>Acompañamiento e implementación del nuevo catalogo de clasificación presupuestal - ccp</t>
  </si>
  <si>
    <t>2019-03-23 11:53:04</t>
  </si>
  <si>
    <t>2019-03-23 11:53:29</t>
  </si>
  <si>
    <t>Mejoramiento de la Planta Física</t>
  </si>
  <si>
    <t>2019-03-26 09:53:27</t>
  </si>
  <si>
    <t>Mantenimiento de los Diferentes Soportes de las Diferentes Sedes de la Escuela</t>
  </si>
  <si>
    <t>2019-03-26 09:55:44</t>
  </si>
  <si>
    <t>Mantenimiento Planta Física</t>
  </si>
  <si>
    <t>2019-03-26 10:39:49</t>
  </si>
  <si>
    <t>Ferretería sede calle 13 y calle 18</t>
  </si>
  <si>
    <t>2019-03-27 10:55:27</t>
  </si>
  <si>
    <t>Mobiliario aulas de clases y oficina</t>
  </si>
  <si>
    <t>2019-03-27 10:55:42</t>
  </si>
  <si>
    <t>Consultoria para el diseño, licencias y puesta en marcha del ascensor</t>
  </si>
  <si>
    <t>2019-03-27 10:56:15</t>
  </si>
  <si>
    <t>Mantenimiento fachada calle 18 - mano de obra</t>
  </si>
  <si>
    <t>2019-03-27 10:56:33</t>
  </si>
  <si>
    <t>Neutralizador de olor</t>
  </si>
  <si>
    <t>2019-03-27 10:56:47</t>
  </si>
  <si>
    <t>Fortalecimiento del talento humano "Ruta del servicio y la información"</t>
  </si>
  <si>
    <t>2019-03-27 11:40:43</t>
  </si>
  <si>
    <t xml:space="preserve">Sistema de gestión ambiental "La felicidad nos hace productivos" </t>
  </si>
  <si>
    <t>2019-03-27 11:46:10</t>
  </si>
  <si>
    <t>Sistema de seguridad y salud en el trabajo "Ruta de la felicidad"</t>
  </si>
  <si>
    <t>2019-03-27 11:46:34</t>
  </si>
  <si>
    <t>Bienestar laboral "Liderando talento"</t>
  </si>
  <si>
    <t>2019-03-27 11:47:00</t>
  </si>
  <si>
    <t>Capacitación "Liderando Talento"</t>
  </si>
  <si>
    <t>2019-03-27 11:47:11</t>
  </si>
  <si>
    <t>Selección y vinculación "La cultura de hacer las cosas bien"</t>
  </si>
  <si>
    <t>2019-03-27 11:47:31</t>
  </si>
  <si>
    <t>2019-04-01 11:39:25</t>
  </si>
  <si>
    <t>Cursos de Lenguas I Semestre</t>
  </si>
  <si>
    <t>2019-04-01 11:55:08</t>
  </si>
  <si>
    <t>Curso de lenguas II Semestre</t>
  </si>
  <si>
    <t>2019-04-01 11:55:21</t>
  </si>
  <si>
    <t>Formación de Investigadores</t>
  </si>
  <si>
    <t>2019-04-01 16:57:11</t>
  </si>
  <si>
    <t>Gestión del Conocimiento</t>
  </si>
  <si>
    <t>2019-04-01 16:57:23</t>
  </si>
  <si>
    <t>Investigación</t>
  </si>
  <si>
    <t>2019-04-01 16:57:39</t>
  </si>
  <si>
    <t>Propiedad intelectual</t>
  </si>
  <si>
    <t>2019-04-02 15:49:30</t>
  </si>
  <si>
    <t>Redes de innovación</t>
  </si>
  <si>
    <t>2019-04-02 15:49:45</t>
  </si>
  <si>
    <t>Emprendimiento</t>
  </si>
  <si>
    <t>2019-04-02 15:49:59</t>
  </si>
  <si>
    <t>2019-12-12 13:38:32</t>
  </si>
  <si>
    <t>Vigilancia tecnológica</t>
  </si>
  <si>
    <t>2019-04-02 15:50:12</t>
  </si>
  <si>
    <t>2019-12-12 13:37:03</t>
  </si>
  <si>
    <t>Inteligencia competitiva</t>
  </si>
  <si>
    <t>2019-04-02 15:50:26</t>
  </si>
  <si>
    <t>Banco de proyectos</t>
  </si>
  <si>
    <t>2019-04-02 15:50:41</t>
  </si>
  <si>
    <t>Educación Continuada Semestre I</t>
  </si>
  <si>
    <t>2019-04-03 20:02:07</t>
  </si>
  <si>
    <t>Educación Continuada Semestre II</t>
  </si>
  <si>
    <t>2019-04-03 20:02:20</t>
  </si>
  <si>
    <t>Interrrelación sector productivo</t>
  </si>
  <si>
    <t>2019-04-03 20:02:30</t>
  </si>
  <si>
    <t>Proyección Social</t>
  </si>
  <si>
    <t>2019-04-03 20:02:42</t>
  </si>
  <si>
    <t>Seguimiento de egresados</t>
  </si>
  <si>
    <t>2019-04-03 20:38:10</t>
  </si>
  <si>
    <t>Encuentro de egresados</t>
  </si>
  <si>
    <t>2019-04-03 20:38:28</t>
  </si>
  <si>
    <t>Asociación</t>
  </si>
  <si>
    <t>2019-04-03 20:38:51</t>
  </si>
  <si>
    <t>Eventos académicos</t>
  </si>
  <si>
    <t>2019-04-03 21:01:48</t>
  </si>
  <si>
    <t>Biblioteca</t>
  </si>
  <si>
    <t>2019-04-03 21:02:01</t>
  </si>
  <si>
    <t xml:space="preserve">Movilidad académica </t>
  </si>
  <si>
    <t>2019-04-03 21:02:17</t>
  </si>
  <si>
    <t>Reconocimientos</t>
  </si>
  <si>
    <t>2019-04-03 21:02:31</t>
  </si>
  <si>
    <t>Quedate en la ETITC Psicología</t>
  </si>
  <si>
    <t>2019-04-03 21:32:06</t>
  </si>
  <si>
    <t>Trabajo Social Contigo</t>
  </si>
  <si>
    <t>2019-04-03 21:35:08</t>
  </si>
  <si>
    <t>Una ETITC activa</t>
  </si>
  <si>
    <t>2019-04-04 06:34:21</t>
  </si>
  <si>
    <t>ETITC una nota con arte</t>
  </si>
  <si>
    <t>2019-04-04 06:34:33</t>
  </si>
  <si>
    <t>Humanizar la escuela</t>
  </si>
  <si>
    <t>2019-04-04 06:34:43</t>
  </si>
  <si>
    <t>Salud</t>
  </si>
  <si>
    <t>2019-04-04 06:34:50</t>
  </si>
  <si>
    <t>Banda de Marcha</t>
  </si>
  <si>
    <t>2019-04-04 06:35:03</t>
  </si>
  <si>
    <t>Equipo</t>
  </si>
  <si>
    <t>2019-04-04 06:35:12</t>
  </si>
  <si>
    <t>Mejoramiento de los procesos del área</t>
  </si>
  <si>
    <t>2019-04-08 10:47:11</t>
  </si>
  <si>
    <t>Movilidad eventos y visibilidad</t>
  </si>
  <si>
    <t>2019-04-08 10:51:20</t>
  </si>
  <si>
    <t>Fortalecimiento del proceso de la docencia</t>
  </si>
  <si>
    <t>2019-04-08 10:51:34</t>
  </si>
  <si>
    <t>Implementación del departamento de ciencias básicas</t>
  </si>
  <si>
    <t>2019-04-08 10:51:51</t>
  </si>
  <si>
    <t>Otras actividades del procesos de docencia</t>
  </si>
  <si>
    <t>2019-04-08 10:52:06</t>
  </si>
  <si>
    <t xml:space="preserve">Nuevos proyectos_x000D_
</t>
  </si>
  <si>
    <t>2019-04-08 10:52:16</t>
  </si>
  <si>
    <t>Adquisición bibliográfica, renovación de suscripciones paras las facultados</t>
  </si>
  <si>
    <t>2019-04-08 11:06:20</t>
  </si>
  <si>
    <t>Fortalecimiento de la gestión de la biblioteca</t>
  </si>
  <si>
    <t>2019-04-08 11:07:05</t>
  </si>
  <si>
    <t>Facultad de Sistemas</t>
  </si>
  <si>
    <t>2019-04-08 11:27:45</t>
  </si>
  <si>
    <t>Facultad de Mecatrónica</t>
  </si>
  <si>
    <t>2019-04-08 11:28:00</t>
  </si>
  <si>
    <t>Facultad de Mecánica</t>
  </si>
  <si>
    <t>2019-04-08 11:28:07</t>
  </si>
  <si>
    <t>Facultad de Procesos industriales</t>
  </si>
  <si>
    <t>2019-04-08 11:28:15</t>
  </si>
  <si>
    <t>Facultad de Electromecánica</t>
  </si>
  <si>
    <t>2019-04-08 11:28:42</t>
  </si>
  <si>
    <t>Proceso de autoevaluación 2019 - 2020</t>
  </si>
  <si>
    <t>2019-04-08 11:53:33</t>
  </si>
  <si>
    <t xml:space="preserve">Socialización y seguimiento al proceso de acreditación </t>
  </si>
  <si>
    <t>2019-04-08 11:53:57</t>
  </si>
  <si>
    <t>Facultades gestión de registros calificados</t>
  </si>
  <si>
    <t>2019-04-08 11:54:18</t>
  </si>
  <si>
    <t>Nuevos programas de educación superior</t>
  </si>
  <si>
    <t>2019-04-08 11:54:36</t>
  </si>
  <si>
    <t>Seguimiento planes de mejoramiento</t>
  </si>
  <si>
    <t>2019-04-08 11:54:53</t>
  </si>
  <si>
    <t>Facultades gestión de acreditación</t>
  </si>
  <si>
    <t>2019-04-08 12:05:20</t>
  </si>
  <si>
    <t>Facultad de sistemas</t>
  </si>
  <si>
    <t>2019-04-08 15:50:41</t>
  </si>
  <si>
    <t>2019-04-08 15:50:53</t>
  </si>
  <si>
    <t>2019-04-08 15:51:01</t>
  </si>
  <si>
    <t>2019-04-08 15:51:11</t>
  </si>
  <si>
    <t>Faculta de Mecatrónica</t>
  </si>
  <si>
    <t>2019-04-08 15:51:33</t>
  </si>
  <si>
    <t>Despacho</t>
  </si>
  <si>
    <t>2019-04-08 15:51:45</t>
  </si>
  <si>
    <t>Especializaciones</t>
  </si>
  <si>
    <t>2019-04-08 15:51:52</t>
  </si>
  <si>
    <t>2019-04-09 15:37:57</t>
  </si>
  <si>
    <t>2019-04-09 15:38:12</t>
  </si>
  <si>
    <t>Facultad de Procesos Industriales</t>
  </si>
  <si>
    <t>2019-04-09 15:58:45</t>
  </si>
  <si>
    <t>Funcionamiento del CEL</t>
  </si>
  <si>
    <t>2019-05-21 10:48:43</t>
  </si>
  <si>
    <t>CREACIÓN DE NUEVOS PROGRAMAS</t>
  </si>
  <si>
    <t>2019-06-20 18:18:20</t>
  </si>
  <si>
    <t>FERIAS DE PROYECTOS</t>
  </si>
  <si>
    <t>2019-06-20 18:22:15</t>
  </si>
  <si>
    <t>FACULTAD DE MECÁTRONICA</t>
  </si>
  <si>
    <t>2019-06-20 19:24:35</t>
  </si>
  <si>
    <t>ELABORACIÓN DE DOCUMENTOS MAESTROS PARA EL CAMBIO DE CARACTER DE LAS ESPECIALIZACIONES</t>
  </si>
  <si>
    <t>2019-06-20 19:43:00</t>
  </si>
  <si>
    <t>2019-08-28 20:20:52</t>
  </si>
  <si>
    <t>Convenios Procesos Industriales</t>
  </si>
  <si>
    <t>2019-11-20 19:40:07</t>
  </si>
  <si>
    <t>.</t>
  </si>
  <si>
    <t>2019-12-12 13:13:49</t>
  </si>
  <si>
    <t>2019-12-12 13:14:34</t>
  </si>
  <si>
    <t>INFORMÁTICA Y COMUNICACIONES</t>
  </si>
  <si>
    <t>2019-03-11 21:36:18</t>
  </si>
  <si>
    <t>CONTROL INTERNO</t>
  </si>
  <si>
    <t>ORII</t>
  </si>
  <si>
    <t>SECRETARIA GENERAL</t>
  </si>
  <si>
    <t>PLANEACIÓN</t>
  </si>
  <si>
    <t>ADMINISTRATIVA</t>
  </si>
  <si>
    <t>2019-03-11 02:16:09</t>
  </si>
  <si>
    <t>PLANTA FÍSICA - MTO ELÉCTRICO</t>
  </si>
  <si>
    <t>PLANTA FÍSICA</t>
  </si>
  <si>
    <t>TALENTO HUMANO</t>
  </si>
  <si>
    <t>BACHILLERATO TÉCNICO INDUSTRAL</t>
  </si>
  <si>
    <t>BIENESTAR UNIVERSITARIO</t>
  </si>
  <si>
    <t>REGISTRO Y CONTROL</t>
  </si>
  <si>
    <t>DESPACHO</t>
  </si>
  <si>
    <t>BIBLIOTECA</t>
  </si>
  <si>
    <t>ACREDITACIÓN Y AUTOEVALUACIÓN</t>
  </si>
  <si>
    <t>TALLERES Y LABORATORIOS</t>
  </si>
  <si>
    <t>INVESTIGACIÓN</t>
  </si>
  <si>
    <t>MOVILIDAD, EVENTOS Y VISIBILIDAD</t>
  </si>
  <si>
    <t>CAPACITACIÓN</t>
  </si>
  <si>
    <t>FORTALECIMIENTO A LOS PROCESOS ACADÉMICOS</t>
  </si>
  <si>
    <t>CENTRO DE LENGUAS</t>
  </si>
  <si>
    <t>2019-03-11 22:28:07</t>
  </si>
  <si>
    <t>INNOVACIÓN Y DESARROLLO TECNOLÓGICO</t>
  </si>
  <si>
    <t>EXTENSIÓN</t>
  </si>
  <si>
    <t>EGRESADOS</t>
  </si>
  <si>
    <t>PUNTO VIVE DIGITAL</t>
  </si>
  <si>
    <t>RECTORÍA</t>
  </si>
  <si>
    <t/>
  </si>
  <si>
    <t>2019-03-11 01:00:00</t>
  </si>
  <si>
    <t>VICERRECTORÍA ADMINISTRATIVA</t>
  </si>
  <si>
    <t>VICERRECTORÍA ACADÉMICA</t>
  </si>
  <si>
    <t>VICERRECTORÍA DE INVESTIGACIÓN</t>
  </si>
  <si>
    <t>VICERRECTORIA ACADÉMICA</t>
  </si>
  <si>
    <t>SECRETARÍA GENERAL</t>
  </si>
  <si>
    <t>INNOVACIÓN</t>
  </si>
  <si>
    <t>GESTIÓN DOCUMENTAL</t>
  </si>
  <si>
    <t>VICERRECTORÍA ADMINISTRATIVA Y FINANCIERA</t>
  </si>
  <si>
    <t>VICERRECTORÍA DE INVESTIGACIÓN, EXTENSIÓN Y TRANSFERENCIA</t>
  </si>
  <si>
    <t>EJE EXTENSIÓN Y PROYECCIÓN SOCIAL</t>
  </si>
  <si>
    <t>PLAN DE ACCIÓN INSTITUCIONAL 2021</t>
  </si>
  <si>
    <t>Meta T1</t>
  </si>
  <si>
    <t>Meta T2</t>
  </si>
  <si>
    <t>Meta T3</t>
  </si>
  <si>
    <t>Meta T4</t>
  </si>
  <si>
    <t>PROGRAMACIÓN META TRIMESTRAL</t>
  </si>
  <si>
    <t>OBSERVACIONES</t>
  </si>
  <si>
    <t>ÁREA</t>
  </si>
  <si>
    <t>ESTRATEGIA</t>
  </si>
  <si>
    <t>OBJETIVO ESTRATÉGICO</t>
  </si>
  <si>
    <t>SUBÁREA</t>
  </si>
  <si>
    <t>PROYECTO ESTRATÉGICO</t>
  </si>
  <si>
    <t>ACTIVIDADES</t>
  </si>
  <si>
    <t>PRODUCTO / EVIDENCIA</t>
  </si>
  <si>
    <t>FECHA INICIO</t>
  </si>
  <si>
    <t>FECHA FIN</t>
  </si>
  <si>
    <t>FECHA SEGUIMIENTO</t>
  </si>
  <si>
    <t>% AVANCE EN EL TIEMPO</t>
  </si>
  <si>
    <t>VALORACIÓN</t>
  </si>
  <si>
    <t>META ANUAL</t>
  </si>
  <si>
    <t>PRESUPUESTO
ASIGNADO</t>
  </si>
  <si>
    <t>% CUMPLIMIENTO META T1</t>
  </si>
  <si>
    <t>SEGUIMIENTO TRIMESTRE 1</t>
  </si>
  <si>
    <t>PÁGINA:    1 de 1</t>
  </si>
  <si>
    <t>VERSIÓN: 1</t>
  </si>
  <si>
    <t>VIGENCIA: ENERO de 2021</t>
  </si>
  <si>
    <t>CLASIF. DE CONFIDENCIALIDAD</t>
  </si>
  <si>
    <t>IPB</t>
  </si>
  <si>
    <t>CLASIF. DE INTEGRIDAD</t>
  </si>
  <si>
    <t>A</t>
  </si>
  <si>
    <t>CLASIF. DE DISPONIBILIDAD</t>
  </si>
  <si>
    <t>UBICACIÓN DE EVIDENCIA / SOPORTE</t>
  </si>
  <si>
    <t>Lo Institucional: La transformación cultural de la ETITC</t>
  </si>
  <si>
    <t>Lo Ambiental: Un nuevo acuerdo por la vida y para la vida en contexto ambiental</t>
  </si>
  <si>
    <t>PE-11- Implementación de estrategias de comunicación externas e internas y fortalecimiento de la gestión documental: LA ETITC COMUNICA</t>
  </si>
  <si>
    <t>PE-27- Diseñar y ofertar nuevos programas de pregrado con alta pertinencia regional rural</t>
  </si>
  <si>
    <t>Prestación de servicios de apoyo a la gestión administrativa en el área de Rectoría.</t>
  </si>
  <si>
    <t>Propuesta técnica y financiera para el estudio de viabilidad y formulación de los documentos maestros para el programa de Ingeniería Ambiental  por ciclos propedéuticos para la Escuela Tecnológica Instituto Técnico Central</t>
  </si>
  <si>
    <t>Documentos maestros para el programa de Ingeniería Ambiental por ciclos propedéuticos.</t>
  </si>
  <si>
    <t>Ejecución contractual</t>
  </si>
  <si>
    <t>OE-4-Fortalecer la visibilidad de la escuela bajo en entorno de asertividad para el posicionamiento
nacional e internacional.</t>
  </si>
  <si>
    <t>OE-11-Aumentar la cobertura mediante programas de educación superior diferenciados,
con alta pertinencia regional.</t>
  </si>
  <si>
    <t>PE-5- MIPG y los sistemas de gestión para una gobernanza transparente</t>
  </si>
  <si>
    <t>OFICINA ASESORA DE PLANEACIÓN</t>
  </si>
  <si>
    <t>OFICINA DE CONTROL INTERNO</t>
  </si>
  <si>
    <t>DESPACHO DE RECTORÍA</t>
  </si>
  <si>
    <t>OE-1-Consolidar la calidad académica para la acreditación institucional de alta calidad respaldada fortalecimiento
de la gestión, la infraestructura tecnológica y física.</t>
  </si>
  <si>
    <t xml:space="preserve">Analisis De Vulnerabilidades y Ethical Hacking externo  </t>
  </si>
  <si>
    <t xml:space="preserve">Renovación Deslock + Safetica </t>
  </si>
  <si>
    <t>Implementación del protocolo IPv6 para la ETITC</t>
  </si>
  <si>
    <t>Licencias renovadas</t>
  </si>
  <si>
    <t>IPV6 implementado</t>
  </si>
  <si>
    <t>Análisis ejecutado</t>
  </si>
  <si>
    <t>Taller de Internacionalización</t>
  </si>
  <si>
    <t>Comunidad de apoyo para clases espejo</t>
  </si>
  <si>
    <t>PE-12-Internacionalización para ampliar fronteras de conocimiento</t>
  </si>
  <si>
    <t>Curso o capacitación en manejo de la herramienta Power BI, para visualización de datos.</t>
  </si>
  <si>
    <t>Curso o capacitación y formulación y gestión de proyectos, para implementar cultura de proyectos en la ETITC.</t>
  </si>
  <si>
    <t>Actualización, soporte y mejoras a la plataforma PLANETITC, así como entrenamiento en la herramienta.</t>
  </si>
  <si>
    <t>1 curso realizado</t>
  </si>
  <si>
    <t>Plataforma actualizada</t>
  </si>
  <si>
    <t>OFICINA DE CALIDAD</t>
  </si>
  <si>
    <t>Organizar y realizar todas las actividades necesarias para las auditorías de seguimiento de las certificaciones NTC ISO 9001:2015 y NTC ISO IEC 27001:2013</t>
  </si>
  <si>
    <t>Capacitación a los auditores internos y líderes de proceso en NTC-Proceso-Estadistico-PE-1000-2020 y NTC 6047-2013 ACCESIBILIDAD AL MEDIO FÍSICO. ESPACIOS DE SERVICIO AL CIUDADANO EN LA ADMINISTRACIÓN PÚBLICA</t>
  </si>
  <si>
    <t>Organizar y realizar todas las actividades necesarias para  adelantar el proceso de preauditoría y auditoría en la NTC-14001:2015</t>
  </si>
  <si>
    <t>Apoyar las actividades de la oficina de Calidad de la Escuela Tecnológica Instituto Técnico Central</t>
  </si>
  <si>
    <t>Renovación de membresia de icontec</t>
  </si>
  <si>
    <t>OFICINA DE SEGURIDAD DE LA INFORMACIÓN</t>
  </si>
  <si>
    <t>Puesta en Marcha de la Emisora en Banda Radial FM, de la ETITC</t>
  </si>
  <si>
    <t>OFICINA DE COMUNICACIONES</t>
  </si>
  <si>
    <t>Implementar el servicio de una plataforma para envío de mensajes de texto a la población de la ETITC (estudiantes, docentes y personal administrativo).</t>
  </si>
  <si>
    <t>Implementar el servicio de una plataforma para el posicionamiento WEB SEO del sitio WEB de la ETITC</t>
  </si>
  <si>
    <t xml:space="preserve">Olimpiadas de Matemáticas, Ciencias Naturales, Castellano. Ponencias inscripciones  eventos académicos. </t>
  </si>
  <si>
    <t xml:space="preserve">Movilidad local - Bogotá. </t>
  </si>
  <si>
    <t xml:space="preserve">Realizar cuatro jornadas de formación docente en Educación, Evaluación, Nuevas Tecnologías y Pedagogía Crítica. </t>
  </si>
  <si>
    <t>INSTITUTO DE BACHILLERATO TÉCNICO INDUSTRIAL</t>
  </si>
  <si>
    <t>PE-15- El IBTI y su papel significativo en la consolidación de la Escuela</t>
  </si>
  <si>
    <t>OE-6-Aumentar la cobertura mediante programas de educación superior diferenciados, con alta
pertinencia regional de la institución.</t>
  </si>
  <si>
    <t>Lo Social: Un acuerdo para lo fundamental</t>
  </si>
  <si>
    <t>INFRAESTRUCTURA ELÉCTRICA</t>
  </si>
  <si>
    <t>Compra de materiales y herramientas para mantenimiento general de la Escuela</t>
  </si>
  <si>
    <t>Montaje de Tres aulas de cómputo (2 para carvajal y una para calle 13)</t>
  </si>
  <si>
    <t>Contratación de la ampliación del sistema control de acceso</t>
  </si>
  <si>
    <t>Ampliación del sistema de CCTV en otras sedes</t>
  </si>
  <si>
    <t>Compra de materiales para Interconectar centros de telecomunicaciones a la puesta a tierra.</t>
  </si>
  <si>
    <t>Contratación de la adquisición y cambio de transformador de 400 kVA para la subestación de la sede Centro</t>
  </si>
  <si>
    <t>PE-10- Transformación digital de la ETITC</t>
  </si>
  <si>
    <t>Materiales, herramientas y equipos para atender el mantenimiento locativo en las sedes calle 13, calle 18, Carvajal y Tintal</t>
  </si>
  <si>
    <t>Sistema de Desodorización Para Sanitarios y Orinales: Logra, a través de la combinación de la correcta dosificación de un potente limpiador bacteriostático, un servicio de mantenimiento, atención al cliente de manera personalizada y el respaldo de una marca líder, mantener sus baños libres de mal olor.</t>
  </si>
  <si>
    <t>Mantenimiento preventivo y correctivo al sistema de bombeo en sede calle 13, calle 18, Tintal y Carvajal. Incluye suministro de materiales</t>
  </si>
  <si>
    <t>Ajuste y corrección de observaciones al documento PEMP, de acuerdo a los lineamientos del MinCultura</t>
  </si>
  <si>
    <t>Suministro de estructura, señalización e instalación de valla para el acceso de la Calle 13 en la sede Central y el acceso de la sede Carvajal</t>
  </si>
  <si>
    <t xml:space="preserve">Mantenimiento correctivo cubiertas Bloque D, y Bloque J de la sede Central </t>
  </si>
  <si>
    <t xml:space="preserve">Diseño y construcción de los espacios para disposición de residuos en las sedes Central, Carvajal y Tintal. </t>
  </si>
  <si>
    <t>Estudios, diseños y trámites para el edificio de bienestar en el sector sur de la sede Central de la ETITC</t>
  </si>
  <si>
    <t>Interventoría para los estudios, diseños y trámites para el edificio de bienestar en el sector sur de la sede Central de la ETITC</t>
  </si>
  <si>
    <t>OE-3-Fortalecer el ecosistema de funcionalidades digitales para la gestión y el desarrollo de la actividad
misional mediante el uso de las TIC.</t>
  </si>
  <si>
    <t>PE-13- Gestión integral de inmuebles</t>
  </si>
  <si>
    <t>OE-5-Consolidar la infraestructura física de la Escuela para el desarrollo de la academia y la consolidación
de las nuevas apuestas institucionales</t>
  </si>
  <si>
    <t>PE-26- Actualización de la infraestructura física, cumpliendo normativas aplicables y generando espacios adecuados para el desarrollo de actividades académicas y de bienestar en el marco de la sostenibilidad.</t>
  </si>
  <si>
    <t>OE-10-Establecer un nuevo acuerdo ambiental mediante una
política institucional ambiental y la catedra institucional
en la ETITC.</t>
  </si>
  <si>
    <t>ALMACEN</t>
  </si>
  <si>
    <t>Prestación de servicios  para el apoyo en el Area de Almacen.</t>
  </si>
  <si>
    <t>Modelo para implementar centros de costos</t>
  </si>
  <si>
    <t>Estudio para la nueva estructura organizacional y la planta temporal</t>
  </si>
  <si>
    <t>Fortalecer la cultural organizacional como soporte del desarrollo y mejoramiento del clima laboral</t>
  </si>
  <si>
    <t xml:space="preserve">Compra de hardware para dar continuidad al proyecto de aumento de la capacidad del Datacenter </t>
  </si>
  <si>
    <t xml:space="preserve">Formular plan de administración e intervención de instalaciones y formular modelo de administración de inmuebles </t>
  </si>
  <si>
    <t xml:space="preserve">Servicios profesionales para englobe de predios </t>
  </si>
  <si>
    <t xml:space="preserve">Adquisición  e insalación de elementos e insumos </t>
  </si>
  <si>
    <t>Adquisición  e insalación de paneles solares</t>
  </si>
  <si>
    <t xml:space="preserve">Contratación Fase 2 Reforzamiento Estructural </t>
  </si>
  <si>
    <t>Contratación de diseños para el sistema de ingresos a las sedes universitarias</t>
  </si>
  <si>
    <t>ÁREA ADMINISTRATIVA Y FINANCIERA</t>
  </si>
  <si>
    <t>PE-2- Modelo integral de gestión academico-administrativa por Sistema de Créditos Académicos</t>
  </si>
  <si>
    <t>PE-5- MIPG - y los sistemas de gestión para una gobernanza transparente</t>
  </si>
  <si>
    <t>PE-9- Tecnologías de información y comunicaciones al servicio de la academia y la ciencia</t>
  </si>
  <si>
    <t xml:space="preserve">PE-13- Gestión integral de inmuebles
</t>
  </si>
  <si>
    <t xml:space="preserve">PE-24- Optimización en el consumo de energía eléctrica y uso de energías alternativas. 
</t>
  </si>
  <si>
    <t>PE-26- Actualización de la infraestructura física, cumpliendo normativas aplicables y generando espacios adecuados para el desarrollo de actividades académicas y de bienestar en un el marco  de la sostenibilidad</t>
  </si>
  <si>
    <t>Fabricación e instalación de un sistema de archivo rodante con accionamiento mecánico compuesto por 6 carros mecánicos y 2 carros fijos.</t>
  </si>
  <si>
    <t xml:space="preserve">Deshumidificadores para archivos de Vicerrectoría Administrativa, Talento Huymano y archivo central. </t>
  </si>
  <si>
    <t>Elaboración, desarrollo e implementación del Sistema Gestión Documento Electrónico de Archivo</t>
  </si>
  <si>
    <t>PE-11- Implementación de estrategias de comunicación externas e internas y fortalecimiento de la gestión documental: LA ETITC COMUNICA.</t>
  </si>
  <si>
    <t>PE-7- Consolidación y aseguramiento del Talento Humano para el mejoramiento de las capacidades en las plantas administrativas y docentes</t>
  </si>
  <si>
    <t>OFICINA DE CONTRATACIÓN</t>
  </si>
  <si>
    <t>OE-2-Fortalecer y potenciar el Talento Humano en las plantas de personal docente y administrativa.</t>
  </si>
  <si>
    <t>Prestación de servicios para la elaboración de estudio técnico plantas de personal</t>
  </si>
  <si>
    <t xml:space="preserve">Prestación de servicios  profesionales para elaboración de estudio técnico  plantas de personal </t>
  </si>
  <si>
    <t xml:space="preserve">Adquisición de pruebas Psicotécnicas </t>
  </si>
  <si>
    <t xml:space="preserve">Contratación de los servicios para mejorar la calidad de vida del personal de la ETITC. </t>
  </si>
  <si>
    <t>Prestación de servicios para  la capacitación  para el fortalecimiento de las competencias  relacionadas con  gerencia de proyectos públicos, proeycos de coperación internal y nacional , construcción de indicadores</t>
  </si>
  <si>
    <t xml:space="preserve">Prestación de servicios para la capacitación   en apropiación y uso de tecnologia, gobierno digital, automatización procesos , comunicación ylenguaje tecnológico en gestion del concimiento y la innovación </t>
  </si>
  <si>
    <t xml:space="preserve">Prestación de servicios para la capacitación y formación para lideres </t>
  </si>
  <si>
    <t xml:space="preserve">Contratación de servicios de capaciación en cursos de alturas y rescatistas </t>
  </si>
  <si>
    <t>Realización de campañas de prevención de accidentes laborales (Pendones, folletos, impresiones)</t>
  </si>
  <si>
    <t>Adquisición de elementos para programa de prevención de energías peligrosas (tarjetas de bloqueo y candados)</t>
  </si>
  <si>
    <t xml:space="preserve">Contratación de capacitación en seguridad vial para la movilidad, camapaña de sensibilizacion,capacitación teórico-práctica en pista conductores y prevención de accidentes y enfermedades laborales </t>
  </si>
  <si>
    <t xml:space="preserve">Contratación de servicios para concurso docente Educación superior y Administrativos  </t>
  </si>
  <si>
    <t>Contratación concurso ascenso personal de carrera administrativa  CNSC</t>
  </si>
  <si>
    <t xml:space="preserve">Contratación de servicio de lavado de tanques y control de plagas </t>
  </si>
  <si>
    <t>Inscricpción trámites ambientales ante la SDA</t>
  </si>
  <si>
    <t>Proyectos ambientales para implementar tecnologias para recolección de aguas lluvias y recuperación de materiales reciclables</t>
  </si>
  <si>
    <t xml:space="preserve">Contratación servicio de laboratorio certificado para control de sustancias agotadoras de la capa de ozono, por el uso de aceite de electroerosionadora </t>
  </si>
  <si>
    <t>Adquisición, recarga e instalación extintores para cumplir con la norma</t>
  </si>
  <si>
    <t xml:space="preserve">Adquisición de equipos y capacitación en uso para mediciones ambienales (ruido, gases, vores etc). </t>
  </si>
  <si>
    <t xml:space="preserve">Contratación mediciones ambientales </t>
  </si>
  <si>
    <t xml:space="preserve">Adquisición de elementos  e insumos para dar cumplimiento a los protocolos de bioseguridad durante el ii-2021 </t>
  </si>
  <si>
    <t xml:space="preserve">Contrato profesional para gestión ambiental </t>
  </si>
  <si>
    <t xml:space="preserve">PE-5- MIPG y los sistemas de gestión para una gobernanza transparente </t>
  </si>
  <si>
    <t xml:space="preserve">PE-7- Consolidación y aseguramiento del talento Humano para el Mejoramiento de las capacidades en las plantas administrativa y docentes </t>
  </si>
  <si>
    <t xml:space="preserve">PE-22- Política institucional ambiental en la ETITC alineada al sistema de gestión ambiental </t>
  </si>
  <si>
    <t xml:space="preserve">PE-26- Actualización de la infraestructura física cumplinedo normas aplicables y generando espacios adecuadospara el desarrollo de actividades académcias y de bienestar en el marco de la sostenibilidad </t>
  </si>
  <si>
    <t xml:space="preserve">Organizar curso  o capacitación de formación en Metodología de Investigación para docentes y estudiantes </t>
  </si>
  <si>
    <t xml:space="preserve">Organizar curso o capacitación de formación en redacción de artículos para docentes y estudiantes </t>
  </si>
  <si>
    <t>Organizar curso o capacitación de formación en modelo de medición de grupos</t>
  </si>
  <si>
    <t>Organizar curso o capacitación de Vigilancia Tecnológica para estudiantes y docentes</t>
  </si>
  <si>
    <t>Sensibilizar en Ética de la Investigación para integrantes del Comité de Ética e investigadores</t>
  </si>
  <si>
    <t>Organizar curso  o capacitación Emprendimiento e Innovación de base tecnológica para estudiantes y docentes (Spin off, Star up</t>
  </si>
  <si>
    <t>Organizar curso o capacitación de formación para investigadores conducente a la obtención de patente</t>
  </si>
  <si>
    <t>Organizar curso o capacitación para Plan de fortalecimiento y categorización de grupos e investigadores</t>
  </si>
  <si>
    <t xml:space="preserve">Desarrollar módulos en  plataforma Gnosof (repositorio de productos (existencia, calidad, certificación), trazabilidad de proyectos, categorización grupos e investigadores etc.  </t>
  </si>
  <si>
    <t>Financiar proyectos de investigación convocatoria 08-2020</t>
  </si>
  <si>
    <t xml:space="preserve">Convocar financiación de proyectos de investigación  09-2021 y otras para docentes. </t>
  </si>
  <si>
    <t>Renovar y capacitar en Base de datos Web Of Science</t>
  </si>
  <si>
    <t>Conmemorar el Día del Investigador</t>
  </si>
  <si>
    <t xml:space="preserve">Participacipar en convocatorias grupos de investigación Minciencias y/o con otras instituciones. (recursos cofinanciación). </t>
  </si>
  <si>
    <t xml:space="preserve">Organizar convocatorias internas para financiar proyectos de investigación para estudiantes: jóvenes investigadores, auxiliares de investigación, grupos de estudio, etc. Pueden ser también en apoyo con los docentes. </t>
  </si>
  <si>
    <t>Organizar Jornada de la Tierra (Grupo GEA) y Hacking Day (Sapientiam)</t>
  </si>
  <si>
    <t>Realizar afiliación Redcolsi</t>
  </si>
  <si>
    <t>Participar en Encuentro nodo Bogotá Redcolsi</t>
  </si>
  <si>
    <t>Organizar octavo Campamento de semilleros de investigación</t>
  </si>
  <si>
    <t xml:space="preserve">Participar en Encuentro Nacional de semilleros Redcolsi </t>
  </si>
  <si>
    <t xml:space="preserve">Participar en Semilleros Redes Nacionales </t>
  </si>
  <si>
    <t xml:space="preserve">Organizar décimo encuentro de semilleros de investigación y evaluación de proyectos </t>
  </si>
  <si>
    <t xml:space="preserve">Gestionar publicaciones de la Vicerrectoría de Investigación </t>
  </si>
  <si>
    <t>PE-17-Centro de Pensamiento y Desarrollo Tecnológico</t>
  </si>
  <si>
    <t>PE-19-Innovación para el fortalecimiento Institucional y el Desarrollo Social.</t>
  </si>
  <si>
    <t>Diseñar la autoevaluación y creación del Centro de Pensamiento y Desarrollo Tecnológico</t>
  </si>
  <si>
    <t>Ejecución Contractual</t>
  </si>
  <si>
    <t>Renovar la plataforma de prevención de plagio Turnitin</t>
  </si>
  <si>
    <t>Plataforma de Prevención de Plagio Turnitin</t>
  </si>
  <si>
    <t>Pagar la anualidad de la patente Prensa de Alacrán con Tensor de Trinquete en la Superintendencia de Industria y Comercio</t>
  </si>
  <si>
    <t>Patente Prensa de Alacrán con Tensor de Trinquete</t>
  </si>
  <si>
    <t>Aislar la Patente Prensa de Alacrán con Tensor de Trinquete para su transferencia al mercado</t>
  </si>
  <si>
    <t>Participar en eventos de emprendimiento, innovación e investigación</t>
  </si>
  <si>
    <t>Inscripciones a eventos</t>
  </si>
  <si>
    <t>Promover la movilidad Nacional e Internacional de investigadores</t>
  </si>
  <si>
    <t>Participación de investigadores en eventos</t>
  </si>
  <si>
    <t>Valorar tecnologías para protección y/o transferencia</t>
  </si>
  <si>
    <t>Diseñar material de comunicación para el Observatorio Tecnológico y de Innovación</t>
  </si>
  <si>
    <t>Material de comunicación para el Observatorio Tecnológico y de Innovación</t>
  </si>
  <si>
    <t>Realizar consultoría para la creación de Incubadora tecnológica ETITC - Etapa de diseño (diagnóstico y formulación)</t>
  </si>
  <si>
    <t>Evento Asamblea Mujeres ETITC</t>
  </si>
  <si>
    <t>Organizar el primer Congreso de Investigación, Innovación y Desarrollo tecnológico</t>
  </si>
  <si>
    <t>Congreso de Investigación, Innovación y Desarrollo Tecnológico</t>
  </si>
  <si>
    <t>Realizar convocatoria de publicaciones no seriadas 2021 (libros, cuadernos)</t>
  </si>
  <si>
    <t>Convocatoria publicaciones no seriadas 2021</t>
  </si>
  <si>
    <t>Realizar convocatoria de recepción artículos revista Letras (permanente) Evaluación por pares</t>
  </si>
  <si>
    <t xml:space="preserve">Curso  o capacitación de formación en Metodología de Investigación para docentes y estudiantes </t>
  </si>
  <si>
    <t xml:space="preserve">Curso o capacitación de formación en redacción de artículos para docentes y estudiantes </t>
  </si>
  <si>
    <t xml:space="preserve">Curso o capacitación de formación en modelo de medición de grupos </t>
  </si>
  <si>
    <t>Curso o capacitación de Vigilancia Tecnológica para estudiantes y docentes</t>
  </si>
  <si>
    <t>Sensibilización en Ética de la Investigación a integrantes del comité de ética e investigadores</t>
  </si>
  <si>
    <t xml:space="preserve">Curso  o capacitación Emprendimiento e Innovación de base tecnológica para estudiantes y docentes (Spin off, Star up) </t>
  </si>
  <si>
    <t>Curso o capacitación de formación para investigadores conducente a la obtención de patente</t>
  </si>
  <si>
    <t>Curso o capacitación para Plan de fortalecimiento y categorización de grupos e investigadores</t>
  </si>
  <si>
    <t>Proyectos de investigación convocatoria 08-2020</t>
  </si>
  <si>
    <t xml:space="preserve">Financiación de proyectos de investigación  09-2021 y otras para docentes. </t>
  </si>
  <si>
    <t>Renovación y capacitación en Base de datos Web Of Science</t>
  </si>
  <si>
    <t>Conmemoración Día del Investigador</t>
  </si>
  <si>
    <t xml:space="preserve">Participación convocatorias grupos de investigación Minciencias y/o con otras instituciones. (recursos cofinanciación). </t>
  </si>
  <si>
    <t xml:space="preserve">Convocatorias internas para financiar proyectos de investigación para estudiantes: jóvenes investigadores, auxiliares de investigación, grupos de estudio, etc. Pueden ser también en apoyo con los docentes. </t>
  </si>
  <si>
    <t>Realización Jornada de la Tierra (Grupo GEA) y Hacking Day (Sapientiam)</t>
  </si>
  <si>
    <t>Afiliación Redcolsi</t>
  </si>
  <si>
    <t>Participación Encuentro nodo Bogotá Redcolsi</t>
  </si>
  <si>
    <t>Octavo Campamento de semilleros de investigación</t>
  </si>
  <si>
    <t xml:space="preserve">Participación Encuentro Nacional de semilleros Redcolsi </t>
  </si>
  <si>
    <t xml:space="preserve">Participación Semilleros Redes Nacionales </t>
  </si>
  <si>
    <t xml:space="preserve">Décimo encuentro de semilleros de investigación y evaluación de proyectos </t>
  </si>
  <si>
    <t xml:space="preserve">Publicaciones de la Vicerrectoría de Investigación </t>
  </si>
  <si>
    <t>OE-8-Fortalecer y fomentar la innovación institucional y
social, a través de un modelo de innovación y transferencia
tecnológica que aporte a la visibilidad de la
producción científica y académica de la Institución, a
la gestión de la producción intelectual de investigadores
y al establecimiento de alianzas con actores del
SNCTI, Estado, Empresa y Academia para actividades
de I+D+I.</t>
  </si>
  <si>
    <t>Número de talleres ejecutados</t>
  </si>
  <si>
    <t>Membresía renovada</t>
  </si>
  <si>
    <t>Auditorías realizadas</t>
  </si>
  <si>
    <t>Capacitaciones realizadas</t>
  </si>
  <si>
    <t>Preauditoría y auditoría realizadas</t>
  </si>
  <si>
    <t>Plataforma implementada</t>
  </si>
  <si>
    <t>Mantenimiento realizado</t>
  </si>
  <si>
    <t>Estudio consolidado</t>
  </si>
  <si>
    <t>Plan y modelo formulados</t>
  </si>
  <si>
    <t>Hardware adquirido</t>
  </si>
  <si>
    <t>SGDEA Implementado</t>
  </si>
  <si>
    <t>Estudio técnico consolidado</t>
  </si>
  <si>
    <t>Número de apoyos brindados</t>
  </si>
  <si>
    <t>Concurso contratado</t>
  </si>
  <si>
    <t>Exámenes realizados</t>
  </si>
  <si>
    <t>Elementos adquiridos</t>
  </si>
  <si>
    <t>Contratación para la caracterización  de vertimiento laboratorio fisia y química, dando cumplimiento a la resolución 631 de 2015.</t>
  </si>
  <si>
    <t>SEGUIMIENTO TRIMESTRE 2</t>
  </si>
  <si>
    <t>SEGUIMIENTO TRIMESTRE 3</t>
  </si>
  <si>
    <t>SEGUIMIENTO TRIMESTRE 4</t>
  </si>
  <si>
    <t>CÓDIGO:  DIE-FO-10</t>
  </si>
  <si>
    <t>PE-16- Desarrollo integral y transformación social de la comunidad: bienestar comprometido con la permanencia</t>
  </si>
  <si>
    <t>DEPORTES: Juegos SUE</t>
  </si>
  <si>
    <t>DEPORTES: Carreras atléticas inscripción</t>
  </si>
  <si>
    <t>DEPORTES: Transporte</t>
  </si>
  <si>
    <t>PASTORAL: Retiros y taller de formación</t>
  </si>
  <si>
    <t>PASTORAL: Transporte</t>
  </si>
  <si>
    <t>SALUD: Insumos</t>
  </si>
  <si>
    <t>ARTES: Transporte para festivales y concursos</t>
  </si>
  <si>
    <t>TRABAJO SOCIAL: Apoyo logístico para las actividades y proyectos de trabajo social (día del género, día de la mujer, habitante de calle, mujer BIT)</t>
  </si>
  <si>
    <t>TRABAJO SOCIAL: Subsidio de conectividad como apoyo a la permanencia estudiantil</t>
  </si>
  <si>
    <t>Actualización y reporte de las plataformas de control y seguimiento de actividades judiciales e institucionales</t>
  </si>
  <si>
    <t>Acompañamiento a la actualización de la mejora normativa institucional con las áreas misionales y de apoyo</t>
  </si>
  <si>
    <t>Soportes de reporte generadas por plataformas</t>
  </si>
  <si>
    <t>Diseño e implementación de campañas de sensibilización sobre el correcto actuar del servidor público</t>
  </si>
  <si>
    <t>Diseño y actualización de la base de datos de los procesos disciplinarios de primera instancia que conoce la Secretaría General</t>
  </si>
  <si>
    <t>Base de datos actualizada</t>
  </si>
  <si>
    <t>Documentos que surjan de las campañas</t>
  </si>
  <si>
    <t>Resoluciones que surjan de las actualizaciones</t>
  </si>
  <si>
    <t>Acompañamiento logístico y preparación del proceso de grados y ceremonias</t>
  </si>
  <si>
    <t>Ceremonias de grado realizadas</t>
  </si>
  <si>
    <t>PSICOLOGÍA: Capacitación primeros auxilios psicológicos y prevención de la conducta suicida</t>
  </si>
  <si>
    <t>PASTORAL: Mantenimiento preventivo de los equipos del programa de subsidio de alimentación</t>
  </si>
  <si>
    <t>PASTORAL. Insumos de servicio programa de subsidio alimentario</t>
  </si>
  <si>
    <t>ARTES: Materiales para el centro de arte y cultura</t>
  </si>
  <si>
    <t>SALUD: Campaña de promoción de la salud y prevención de la enfermedad</t>
  </si>
  <si>
    <t>ARTES: Salidas culturales (transporte y entradas)</t>
  </si>
  <si>
    <t>PE-26- Actualización de la infraestructura física, cumpliendo normativas aplicables y generando espacios adecuados para el desarrollo de actividades académicas y de bienestar en un el marco de la sostenibilidad</t>
  </si>
  <si>
    <t>Evaluar las necesidades de formación en el personal Docente, y cursos intersemestrales para Estudiantes, garantizando la pertinencia en el desarrollo de las actividades.</t>
  </si>
  <si>
    <t>PE-4- Modelo de gestión académica curricular soportada en resultados de
aprendizaje y competencias</t>
  </si>
  <si>
    <t>Mantenimiento de maquinaria del taller de mecánica industrial.</t>
  </si>
  <si>
    <t>Digitalización de la información de recolección de datos de autoevaluación con fines de renovación de registro calificado.</t>
  </si>
  <si>
    <t>Desarrollo de planes de mejoramiento y formación</t>
  </si>
  <si>
    <t>Recursos para preparación de documentación en procesos de plan de mejora y Renovación de Registros calificados</t>
  </si>
  <si>
    <t>PE-26-    Actualización de la infraestructura física, cumpliendo normativas aplicables y generando espacios adecuados para el desarrollo de actividades académicas y de bienestar en el marco de la sostenibilidad.</t>
  </si>
  <si>
    <t>PE-10- Transformación digital de la ETITC.</t>
  </si>
  <si>
    <t>PE-8- Estructuración de la carrera docente</t>
  </si>
  <si>
    <t>PE-12- Internacionalización para ampliar fronteras de conocimiento.</t>
  </si>
  <si>
    <t>PE-1- Acreditación Institucional de alta calidad</t>
  </si>
  <si>
    <t>FACULTAD DE ELECTROMECÁNICA</t>
  </si>
  <si>
    <t>Diseño y construcción de los nuevos planes de estudios de la facultad a nivel de posgrado.
Especialización profesional en Energías Renovables. En conjunto con la Facultad de Electromecánica.</t>
  </si>
  <si>
    <t>Capacitación a docentes en la generación de diseños curriculares basados en resultados de aprendizaje y competencias. Decreto 1330</t>
  </si>
  <si>
    <t>Equipos de Realidad Aumentada y Virtual, que permitan la virtualización de prácticas de laboratorio in situ.</t>
  </si>
  <si>
    <t>Inscripción para docentes y estudiantes para participar como ponentes en congresos internacionales (máximo dos estudiantes por docente)</t>
  </si>
  <si>
    <t>Diseño y construcción de cursos, diplomados, entre otros, que permitan la rápida inserción laboral, así como la ampliación de la oferta de articulación y ruralidad de los programas de la Facultad.</t>
  </si>
  <si>
    <t>FACULTAD DE MECATRÓNICA</t>
  </si>
  <si>
    <t>PE-11- Implementación       de
estrategias de comunicación externas e internas: LA ETITC COMUNICA</t>
  </si>
  <si>
    <t>PE-9-  Tecnologías de información y comunicaciones al servicio de la academia y la ciencia</t>
  </si>
  <si>
    <t>PE-10- Transformación  digital de la ETITC</t>
  </si>
  <si>
    <t>PE-12- Internacionalización para ampliar fronteras de conocimiento</t>
  </si>
  <si>
    <t>PE-14- Nuevos programas  de pregrado y posgrado</t>
  </si>
  <si>
    <t>PE-20-  Centro de Capacitación Industrial como espacio de la cualificación para empleabilidad a inmediato plazo.</t>
  </si>
  <si>
    <t>Membresía ACOSEND</t>
  </si>
  <si>
    <t>Creación red estudiantil IEEE  rama producción</t>
  </si>
  <si>
    <t>Docentes en Convocatoria RED CONAHEC</t>
  </si>
  <si>
    <t>Fortalecimiento relaciones con egresados</t>
  </si>
  <si>
    <t>Apoyo de la gestión en la Decanatura de Procesos Industriales</t>
  </si>
  <si>
    <t>XIII Concurso Latinoamericano de Simulación en Logística(2 equipos)</t>
  </si>
  <si>
    <t>Estudiantes en convocatoria verano científico de México</t>
  </si>
  <si>
    <t>Reunión docentes facultad para mejora curricular del programa</t>
  </si>
  <si>
    <t>Digitalización de documentos de la Facultad para proceso de autoevaluación.</t>
  </si>
  <si>
    <t>FACULTAD DE PROCESOS INDUSTRIALES</t>
  </si>
  <si>
    <t>Encuentros con empresarios renovación/actualización programas</t>
  </si>
  <si>
    <t>PE-6- Egresados como embajadores institucionales</t>
  </si>
  <si>
    <t>FACULTAD DE MECÁNICA</t>
  </si>
  <si>
    <t>Kit para informática forense dispositivos móviles</t>
  </si>
  <si>
    <t>Recursos bibliográficos y ACM Base de datos</t>
  </si>
  <si>
    <t>Promoción de investigación</t>
  </si>
  <si>
    <t>FACULTAD DE SISTEMAS</t>
  </si>
  <si>
    <t>PE-6-  Egresados como embajadores institucionales</t>
  </si>
  <si>
    <t>PE-18- Fortalecimiento  permanente en Competencias en investigación, ciencia, tecnología  e innovación en  la ETITC</t>
  </si>
  <si>
    <t>Ambiente especializado de aprendizaje y ensayos de Lubricación: Compra de elementos laboratorio, Formación docentes, Adecuación espacios</t>
  </si>
  <si>
    <t>FACULTAD DE ESPECIALIZACIONES</t>
  </si>
  <si>
    <t>Mobiliarios y Equipos</t>
  </si>
  <si>
    <t>REGISTRO Y CONTROL ACADÉMICO</t>
  </si>
  <si>
    <t>BIBLIOTECA Y MEDIOS EDUCATIVOS</t>
  </si>
  <si>
    <t>PE-5- MIPG - y los
sistemas de gestión para una gobernanza transparente</t>
  </si>
  <si>
    <t>PE-4- Modelo de gestión académica curricular soportada en resultados de aprendizaje y competencias</t>
  </si>
  <si>
    <t>Instalación sistema de gases espectrómetro</t>
  </si>
  <si>
    <t>Aceites dieléctrico lubricación equipos</t>
  </si>
  <si>
    <t>Compresores kaeser. horno de inducción, osciloscopios, fuentes, generadores, bancos de neumática y electroneumática, equipos de soldadura.</t>
  </si>
  <si>
    <t>Cámara termográfica tis20+ / tis20+ max</t>
  </si>
  <si>
    <t>Promover la articulación de las funciones sustantivas de la ETITC, como búsqueda permanente del aseguramiento de la calidad.</t>
  </si>
  <si>
    <t>Clases espejo realizadas</t>
  </si>
  <si>
    <t xml:space="preserve"> Emisora en Banda Radial FM  en funcionamiento</t>
  </si>
  <si>
    <t>Materiales y herramientas adquiridos</t>
  </si>
  <si>
    <t xml:space="preserve">3 aulas instaladas </t>
  </si>
  <si>
    <t>Sistema de sonido implementado</t>
  </si>
  <si>
    <t>Transformador adquirido y en funcionamiento</t>
  </si>
  <si>
    <t>Materiales, equipos y herramientas adquiridas</t>
  </si>
  <si>
    <t>Sistema de control de acceso ampliado</t>
  </si>
  <si>
    <t xml:space="preserve">CCTV de las cedes ampliado </t>
  </si>
  <si>
    <t>Materiales, herramientas y equipos adquiridas</t>
  </si>
  <si>
    <t>Sistema de desodorización en funcionamiento</t>
  </si>
  <si>
    <t>PEMP corregido y actualizado</t>
  </si>
  <si>
    <t>Interventoría realizada</t>
  </si>
  <si>
    <t>Valla adquirida e instalada</t>
  </si>
  <si>
    <t>Englobar predios no patrimoniales en sector parqueadero para adelantar los estudios y diseños de edifio parqueadero</t>
  </si>
  <si>
    <t>Predio englobado</t>
  </si>
  <si>
    <t xml:space="preserve">Espacio construido </t>
  </si>
  <si>
    <t>Proceso documental realizado</t>
  </si>
  <si>
    <t>Fabricante o proveedor para el suministro de mobiliario. Contratación Ley80/93</t>
  </si>
  <si>
    <t xml:space="preserve">Ejecución del contrato </t>
  </si>
  <si>
    <t>Modelo elaborado</t>
  </si>
  <si>
    <t>procesos de fortalecimiento organizacional  implementados</t>
  </si>
  <si>
    <t xml:space="preserve">Elementos e insumos adquiridos e instalados  </t>
  </si>
  <si>
    <t>Paneles solares adquiridos e instalados</t>
  </si>
  <si>
    <t>Fase 2 del reforzamiento estructural finalizado</t>
  </si>
  <si>
    <t xml:space="preserve">Proceso de contratación de diseños y licitación culminados </t>
  </si>
  <si>
    <t>Diseños contratados</t>
  </si>
  <si>
    <t xml:space="preserve">Gestión técnica realizada </t>
  </si>
  <si>
    <t>Sistema de archivo fabricado e instalado</t>
  </si>
  <si>
    <t>Deshumidificadores adquiridos</t>
  </si>
  <si>
    <t>Pruebas psicotécnicas adquiridas</t>
  </si>
  <si>
    <t>Contratación de los servicios de protección  y servicios sociales para el personal de  planta de la ETITC, dando cumplimiento existente en relación con el  programa de bienestar laboral e incentivos.</t>
  </si>
  <si>
    <t>Servicios de protección y sociales contratados</t>
  </si>
  <si>
    <t>Servicios contratados</t>
  </si>
  <si>
    <t>Apoyo -educativo para formación en pregrado y posgrados</t>
  </si>
  <si>
    <t>Cantidad de campañas implementadas</t>
  </si>
  <si>
    <t xml:space="preserve">Contratación adquisición de exámentes de ingreso y egreso, post incapacidad, exámenes periodicos y DX de condiciones de salud, riegos psicosocial, y acctividades de riesgo psicosocial de acuerdo a resultados </t>
  </si>
  <si>
    <t xml:space="preserve">Puntos ecológicos contratados </t>
  </si>
  <si>
    <t xml:space="preserve">Contratación para adquisición de recipientes y elementos para cumplir con la normatividad en manejo de aceite industrial a partir de la caracterización de vertimientos </t>
  </si>
  <si>
    <t xml:space="preserve">Contratación de servicios para inventario forestal y emisión de concepto de ingeniero forestal tala y poda </t>
  </si>
  <si>
    <t>Traámites inscritos</t>
  </si>
  <si>
    <t>Proyectos elaborados</t>
  </si>
  <si>
    <t>Adquisición, recarga e instalación extintores</t>
  </si>
  <si>
    <t>Adquisición de botinquin (enfermeria, brigadistas, talleres y vehículos )</t>
  </si>
  <si>
    <t>Botiquines adquiridos</t>
  </si>
  <si>
    <t xml:space="preserve">Adqusición kits plan de emergencias  y sistema de comunicación </t>
  </si>
  <si>
    <t>Kits adquiridos</t>
  </si>
  <si>
    <t>Adquisición equipos para atención de emergencias por disposición de la ley 1831</t>
  </si>
  <si>
    <t>Equipos adquiridos</t>
  </si>
  <si>
    <t xml:space="preserve">Adquisición e instalación de señalización y demarcación  de seguridad diferentes áreas de la planta fisica,y señalización linea de acción de infraetrucutra segura </t>
  </si>
  <si>
    <t>Señalización adquirida e instalada</t>
  </si>
  <si>
    <t>Equipos adquiridos y capacitación realizada</t>
  </si>
  <si>
    <t>Elementos y equipos adquiridos</t>
  </si>
  <si>
    <t>Olimpiadas realizadas</t>
  </si>
  <si>
    <t>Proyecto diseñado e implementado</t>
  </si>
  <si>
    <t>Libros adquiridos</t>
  </si>
  <si>
    <t>Inscripciones realizadas</t>
  </si>
  <si>
    <t>Jornadas de movilidad realizadas</t>
  </si>
  <si>
    <t>No de jornadas realizadas</t>
  </si>
  <si>
    <t>OE-7 Implementar programas y acciones para asegurar la permanencia de los estudiantes.</t>
  </si>
  <si>
    <t>Proyecto ejecutado</t>
  </si>
  <si>
    <t>Subsidio suministrado</t>
  </si>
  <si>
    <t>Inscripción a eventos deportivos</t>
  </si>
  <si>
    <t>Capacitación realizadas</t>
  </si>
  <si>
    <t>Eventos y talleres realizados</t>
  </si>
  <si>
    <t>Transporte suministrado</t>
  </si>
  <si>
    <t xml:space="preserve">Insumos adquiridos </t>
  </si>
  <si>
    <t>Campaña realizada</t>
  </si>
  <si>
    <t>Salidas culminadas</t>
  </si>
  <si>
    <t>Procesos fortalecidos</t>
  </si>
  <si>
    <t>Actividades de docencia realizadas</t>
  </si>
  <si>
    <t>Planes desarrollados</t>
  </si>
  <si>
    <t xml:space="preserve">Procesos digitalizados </t>
  </si>
  <si>
    <t>Inscripción a eventos</t>
  </si>
  <si>
    <t>Proceso técnico realizado</t>
  </si>
  <si>
    <t xml:space="preserve">Laboratorio adecuado </t>
  </si>
  <si>
    <t>Capacitación realizada</t>
  </si>
  <si>
    <t>Documentos digitalizados</t>
  </si>
  <si>
    <t>Planes de estudio elaborados</t>
  </si>
  <si>
    <t>OE-9-La Extensión y la Proyección social como aporte al desarrollo de capacidades.</t>
  </si>
  <si>
    <t>Cursos Diseñados y elaborados</t>
  </si>
  <si>
    <t>OE-4-Fortalecer la visibilidad de la escuela bajo entorno de asertividad para el posicionamiento
nacional e internacional.</t>
  </si>
  <si>
    <t>Materiales adquiridos</t>
  </si>
  <si>
    <t xml:space="preserve">Contratación realizada </t>
  </si>
  <si>
    <t>Gestión efectuada</t>
  </si>
  <si>
    <t>Inscripción de equipos Maratón nacional de programación</t>
  </si>
  <si>
    <t>Adquisición de equipos y moviliario</t>
  </si>
  <si>
    <t>ANÁLISIS DE INFORMACIÓN: Clasificación, catalogación e indexación y procesos técnicos a nuevo material bibliográfico y proyectos de grado.</t>
  </si>
  <si>
    <t xml:space="preserve">Adquisición de antena </t>
  </si>
  <si>
    <t>MODERNIZACIÓN MOBILIARIO: Adquisición de estantería que cumpla con la norma, para el depósito y conservación del material  bibliográfico según el tipo de colección.
Renovación mobiliario atención publico</t>
  </si>
  <si>
    <t xml:space="preserve">Sistema construido </t>
  </si>
  <si>
    <t>Carpa adquirida</t>
  </si>
  <si>
    <t>Equipo adquirido</t>
  </si>
  <si>
    <t>Viaticos adquiridos</t>
  </si>
  <si>
    <t>Inscripción a eventos realizada</t>
  </si>
  <si>
    <t>Licencia adquirida</t>
  </si>
  <si>
    <t>Adquisición de menbresía</t>
  </si>
  <si>
    <t>Red creada</t>
  </si>
  <si>
    <t>Inscripción y participación a eventos efectuada</t>
  </si>
  <si>
    <t>Participación en evento realizada</t>
  </si>
  <si>
    <t>Participación en evento efectuada</t>
  </si>
  <si>
    <t>Inscripción y participación a evento efectuada</t>
  </si>
  <si>
    <t>Evento realizado</t>
  </si>
  <si>
    <t>Estratategia implementada</t>
  </si>
  <si>
    <t>Kit adquirido</t>
  </si>
  <si>
    <t xml:space="preserve">Eventos de movilidad realizado </t>
  </si>
  <si>
    <t xml:space="preserve">Recursos adquiridos </t>
  </si>
  <si>
    <t>Actividades de promoción efectuadas</t>
  </si>
  <si>
    <t xml:space="preserve">Proyectos realizado </t>
  </si>
  <si>
    <t>Procesos de fortalecimiento educativos realizados</t>
  </si>
  <si>
    <t>Repositorio institucional realizado</t>
  </si>
  <si>
    <t>Fortalecimiento de las bases de datos realizado</t>
  </si>
  <si>
    <t>Moviliario modernizado</t>
  </si>
  <si>
    <t>Siatema implementado</t>
  </si>
  <si>
    <t>% CUMPLIMIENTO META T2</t>
  </si>
  <si>
    <t>% CUMPLIMIENTO META T3</t>
  </si>
  <si>
    <t>% CUMPLIMIENTO META T4</t>
  </si>
  <si>
    <t xml:space="preserve">PE-7- Consolidación y aseguramiento del Talento Humano para el mejoramiento de las capacidades en las plantas administrativas y  docentes </t>
  </si>
  <si>
    <t>Diseño, impresión y adquisición de elementos publicitarios y tarjetas de presentación</t>
  </si>
  <si>
    <t>Materiales de insumo</t>
  </si>
  <si>
    <t>Participación en eventos</t>
  </si>
  <si>
    <t>Certificaciones de opción de grado primer y segundo semestre</t>
  </si>
  <si>
    <t>Curso de Preingeniero I y II semestre. Prestación de servicios Profesionales para el apoyo de los cursos para el 2021</t>
  </si>
  <si>
    <t>Diplomado de 120 horas Prestación de servicios Profesionales para el apoyo de los cursos de idiomas para  2021</t>
  </si>
  <si>
    <t>Certificación en Instalaciones Eléctricas Prestación de servicios Profesionales para 2021</t>
  </si>
  <si>
    <t>Certificación automatizacion industrial Prestación de servicios Profesionales para 2021</t>
  </si>
  <si>
    <t>Certificación en Lean Management  Prestación de servicios Profesionales para  2021</t>
  </si>
  <si>
    <t>Convenio SED - ETITC Reto A la U 3.0 Prestación de servicios Profesionales para el apoyo de los cursos de idiomas para el primer semestre 2021</t>
  </si>
  <si>
    <t>Convenio SED - ETITC Reto A la U 2.0 adicion 2021 - 1</t>
  </si>
  <si>
    <t>Visitas a empresas</t>
  </si>
  <si>
    <t>Curso de 20 horasPrestación de servicios Profesionales para el apoyo de los cursos para 2021</t>
  </si>
  <si>
    <t>Curso de 30 horasPrestación de servicios Profesionales para el apoyo de los cursos para 2021</t>
  </si>
  <si>
    <t>Curso de 40 horasPrestación de servicios Profesionales para el apoyo de los cursos para 2021</t>
  </si>
  <si>
    <t>Curso de 50 horasPrestación de servicios Profesionales para el apoyo de los cursos para 2021</t>
  </si>
  <si>
    <t>Curso de 60 horasPrestación de servicios Profesionales para el apoyo de los cursos para 2021</t>
  </si>
  <si>
    <t>Estructurar proyecto -Caracterización del entorno</t>
  </si>
  <si>
    <t>Estructuración de Proyecto PRAES a la Secretaria de Educación del Distrito</t>
  </si>
  <si>
    <t>Se organizó con Orii, centro de lenguas y Bienestal Laboral proyecto  con LCI con el fin de organizar jornadas de maquillaje con estudiantes en pasantía como oferta a diferente población de la Escuela</t>
  </si>
  <si>
    <t>PE-21- Proyección Social más allá de las fronteras</t>
  </si>
  <si>
    <t>Elementos publicitarios adquiridos</t>
  </si>
  <si>
    <t>Certificaciones adquiridas</t>
  </si>
  <si>
    <t xml:space="preserve">Cursos realizados </t>
  </si>
  <si>
    <t>Plataforma virtual bilingüe como apoyo a los cursos de inglés</t>
  </si>
  <si>
    <t>Convenio creado (continuidad)</t>
  </si>
  <si>
    <t xml:space="preserve">Eventos realizados </t>
  </si>
  <si>
    <t>Clausura de curso realizada</t>
  </si>
  <si>
    <t>Curso realizado</t>
  </si>
  <si>
    <t>Proyecto estructurado</t>
  </si>
  <si>
    <t>Proyectos estructurados</t>
  </si>
  <si>
    <t>Inscripción y participación en evento efectuada</t>
  </si>
  <si>
    <t>Plataforma adquirida</t>
  </si>
  <si>
    <t>Actualizacion datos Módulo Egresados
Aplicación de la encuesta para actualizacion de datos</t>
  </si>
  <si>
    <t>Lanzamiento Portal de Empleo de la ETITC (Publicidad y divulgacion, pendones, llamadas, visitas etc)</t>
  </si>
  <si>
    <t>Mantenimiento portal de empleo</t>
  </si>
  <si>
    <t xml:space="preserve">Estimulos y/o reconocimientos para egresados (Cursos por extension, Idiomas, descuentos etc)
</t>
  </si>
  <si>
    <t>PE-6 Egresados como embajadores institucionales</t>
  </si>
  <si>
    <t xml:space="preserve">PE-6- Egresados como embajadores institucionales </t>
  </si>
  <si>
    <t>Portal implementado</t>
  </si>
  <si>
    <t>Talleres de orientacion en habilidades blandas, acompañamiento y asesoria para la inserción laboral a los futuros graduandos; actividades Ludicos y Culturales en union con Bienestar Estudiantil.</t>
  </si>
  <si>
    <t>Taller realizado</t>
  </si>
  <si>
    <t>Estimulos entregados</t>
  </si>
  <si>
    <t>Invitación a Egresados Emprendedores para que nos cuenten sus experiencias.</t>
  </si>
  <si>
    <t>Información y comunicación: Talento humano, premiaciones en feria virtual, equipos oficina, publicidad programa y sus actividades</t>
  </si>
  <si>
    <t>Planeación y ejecución del IV Encuentro de egresados</t>
  </si>
  <si>
    <t>PE-27-   Diseñar y ofertar nuevos programas de pregrado con alta pertinencia regional rural</t>
  </si>
  <si>
    <t>ME-17- Adecuar las capacidades tecnológicas para atender las necesidades de los procesos misionales.</t>
  </si>
  <si>
    <t>META ESTRATEGICA</t>
  </si>
  <si>
    <t>ME-21- Fortalecer los canales existentes para la comunicación interna - externa.</t>
  </si>
  <si>
    <t>ME-70-  Estructurar  y gestionar el registro de   Pregrado en Ingeniería Ambiental por ciclos.</t>
  </si>
  <si>
    <t>ME-23- Consolidar la política de internacionalización y cooperación Nacional e Internacional de la ETITC.</t>
  </si>
  <si>
    <t>ME-18- Incorporar elementos de tecnología a los talleres, laboratorios y aulas para enseñanza remota sincrónica en modalidad de alternancia</t>
  </si>
  <si>
    <t>ME-2- Estructurar e implementar el modelo integral de gestión academico-administrativa por Sistema de Créditos Académicos al 2024.</t>
  </si>
  <si>
    <t xml:space="preserve">ME-8- Revisión de la  Estructura Organizacional que soporte las nuevas apuestas institucionales  </t>
  </si>
  <si>
    <t>ME-10- Fortalecer la cultura organizacional como soporte del Desarrollo y mejoramiento del clima organizacional.</t>
  </si>
  <si>
    <t>ME-19- Implementar un modelo estratégico para impulsar la evolución digital de la ETITC, plasmado en el PETI.</t>
  </si>
  <si>
    <t>ME-27- Formular e implementar el modelo operativo de administración de inmuebles.</t>
  </si>
  <si>
    <t>ME-24- Englobar todos predios que integran la sede central.</t>
  </si>
  <si>
    <t>ME-58- Lograr el Diez por ciento (10%) de ahorro energético.</t>
  </si>
  <si>
    <t>ME-22- Implementación del PINAR en cumplimiento a los parámetros establecidos por el Archivo General de la Nación.</t>
  </si>
  <si>
    <t>ME-5- Alinear el modelo MIPG con el Sistema Integrado de Gestión (SIG) para la acreditación</t>
  </si>
  <si>
    <t>ME-9- Implementar modelo de Gestión por Proyectos con metodologías aplicables según fuente de recursos.</t>
  </si>
  <si>
    <t>ME-6- Diseñar e implementar el Sistema Unificado de Información y Estadística (SUIE).</t>
  </si>
  <si>
    <t>Implementación del sistema de sonido institucional</t>
  </si>
  <si>
    <t>ME-26- Formular el Plan de administración e intervención de las instalaciones en comodato (localidad Kennedy).</t>
  </si>
  <si>
    <t>ME-63- Construir espacios adecuados para la ubicación del gimnasio y áreas para desarrollo de actividades de bienestar estudiantil. (Administrativos y docentes)</t>
  </si>
  <si>
    <t>ME-62- Adelantar el 50% del reforzamiento estructural de la sede principal.</t>
  </si>
  <si>
    <t>Contratación de diseños y licenciamiento para edificación de las zonas de bienestar universitario</t>
  </si>
  <si>
    <t>ME-64- Contar con un sistema control de acceso para la sede principal.</t>
  </si>
  <si>
    <t>ME-65- Adecuación completa de la sede de la calle 18.</t>
  </si>
  <si>
    <t>ME -68 - Gestionar las Dotaciones de las instalaciones y sede principal para  la permanencia y aumento de la oferta.</t>
  </si>
  <si>
    <t>MME-66- Adaptación progresiva de la planta física para implementar la normativa de movilidad reducida.</t>
  </si>
  <si>
    <t>ME-12- Dar continuidad al talento humano integral en las plantas de personal.</t>
  </si>
  <si>
    <t>ME-13- Presentar ante la instancia competente la solicitud y cumplimiento de requisitos para el desarrollo de los procesos meritocráticos de la planta administrativa.</t>
  </si>
  <si>
    <t>ME-14- Adelantar los procesos meritocráticos de la planta docente.</t>
  </si>
  <si>
    <t xml:space="preserve">Contratación de puntos ecológicos para dar cumplimiento a la normatividad a partir del 1 de enero de 2021 </t>
  </si>
  <si>
    <t>ME-56- Implementar una  política ambiental bajo consideraciones de sostenibilidad.</t>
  </si>
  <si>
    <t>Diseño e implementación de proyecto CREER GROUP, como fortalecimiento de liderazgo para los estudiantes del bachillerato - Área de Psicología.</t>
  </si>
  <si>
    <t xml:space="preserve">ME-32 - Fortalecer el modelo educativo del bachillerato que permita aumentar cobertura, favorecer la permanencia y continuidad en la institución </t>
  </si>
  <si>
    <t>ME-34- Fortalecer el Programa de Atencion Básica Ampliada.</t>
  </si>
  <si>
    <t>ME-1- Obtener la Acreditación Institucional de Alta Calidad en el 2024</t>
  </si>
  <si>
    <t>ME-4- Implementar el modelo de evaluación por resultados de aprendizaje y competencias, soportado en los lineamientos del MEN y el  sistema interno de aseguramiento de la calidad académica</t>
  </si>
  <si>
    <t>ME-20- Cumplimiento del 100% la Política de Gobierno Digital para 2021.</t>
  </si>
  <si>
    <t>ME-16- Centro de Atención al Docente del IBTI "La ETITC un lugar para todos."</t>
  </si>
  <si>
    <t>ME-4- Implementar el modelo de evaluación por resultados de aprendizaje y competencias, soportado en los lineamientos del MEN y el  sistema interno de aseguramiento de la calidad académica.</t>
  </si>
  <si>
    <t>ME-29-  Lograr  al 2023 el Registro Calificado de 1 Especialización Profesional, 1 Especialización Tecnológica, al 2024, 1 carrera profesional por ciclos y 1 Maestría</t>
  </si>
  <si>
    <t>ME-51.- Gestionar la oferta de asignaturas para procesos de cualificación como herrramienta al mundo laboral y/o homologación e inserción en la educación Superior</t>
  </si>
  <si>
    <t>ME-11-Implementar el Sistema de Acompañamiento al desarrollo del Egresado - SADE., con responsabilidad social y académica.</t>
  </si>
  <si>
    <t>ME-69- Estructurar y gestionar el registro de Pregrado en Ingeniería Agrícola por ciclos.</t>
  </si>
  <si>
    <t>ME-44- Diseñar  e implementar  un Programa de fortalecimiento de grupos de investigación y ampliación de las modalidades de investigación.</t>
  </si>
  <si>
    <t>ME-54- Estructurar programa de oferta de servicios proyección social</t>
  </si>
  <si>
    <t xml:space="preserve">ME-43- Diseñar  e implementar  un Programa de capacitación permanente para la Investigación, Ciencia, Tecnología e Innovación y de fortalecimiento de la investigación en la ETITC. </t>
  </si>
  <si>
    <t>ME-45 -  Implementar programa de transferencia de conocimiento (Fortalecer la visibilidad e impacto del conocimiento según los resultados de investigación generado por la actividad científica, tecnológica, académica, social e industrial de la ETITC).</t>
  </si>
  <si>
    <t>ME-47- Fortalecer las redes de innovación y alianzas estratégicas de cooperación con otros actores del Sistema Nacional de Ciencia Tecnología e Innovación – SNCTI, sector público, privado y academia para actividades de Investigación, Desarrollo e Innovación - I+D+i.</t>
  </si>
  <si>
    <t xml:space="preserve">ME-46- Implementar el programa Incubadora tecnológica: Identificación y proyección de productos de investigación con potencial tecnológico y empresarial (spin-off, star-up, patentes...).  </t>
  </si>
  <si>
    <t xml:space="preserve">ME-48- Diseñar y estructurar el Observatorio Tecnológico y de Innovación de la ETITC. </t>
  </si>
  <si>
    <t>ME-49- Gestionar  y crear el Proyecto Editorial de la Escuela Tecnológica Instituto Técnico Central</t>
  </si>
  <si>
    <t>Movilidad interna y externa: Participación congresos ACOFI, REDIMEC, Actividades profesores invitados</t>
  </si>
  <si>
    <t xml:space="preserve">PE-24- Optimización en el consumo de energía eléctrica y uso de energías alternativas. </t>
  </si>
  <si>
    <r>
      <rPr>
        <b/>
        <sz val="13"/>
        <rFont val="Arial Narrow"/>
        <family val="2"/>
      </rPr>
      <t>ME-10- Fortalecer la cultura organizacional como soporte del Desarrollo y mejoramiento del clima organizacional.</t>
    </r>
  </si>
  <si>
    <t>Lo institucional: La transformación cultural de la ETITC</t>
  </si>
  <si>
    <t>ME-3- Desarrollar una política institucional de apropiación de una segunda lengua como parte activa de la gestión curricular, y condición para la titulación en el nivel de ingeniería, a partir del 2023.</t>
  </si>
  <si>
    <t xml:space="preserve">PE-3 Lenguas Extranjeras como oportunidad para la movilidad internacional
</t>
  </si>
  <si>
    <t>Modulos desarrollados en la plataforma</t>
  </si>
  <si>
    <t xml:space="preserve">PE-18- Fortalecimiento permanente en Competencias en investigación, ciencia, tecnología e innovación en la ETITC   </t>
  </si>
  <si>
    <t>FORTALECIMIENTO A LA COMUNIDAD
ACADÉMICA: Renovación a Bases de datos: Virtual Pro, Metabiblioteca ,McGraw Hill, ACM (Association of Computing Machinery) ,Pearson, Z-Proxi y  suscripción a diario el Tiempo , el Espectador, revista semana ,Dinero etc.</t>
  </si>
  <si>
    <t>SISTEMAS DE SEGURIDAD: Antenas de
seguridad para protección contra hurto.</t>
  </si>
  <si>
    <t>Convocatoria realizada</t>
  </si>
  <si>
    <t>Renovación software Flexsim (fecha de vencimiento: 29/09/2021 )</t>
  </si>
  <si>
    <t>Renovación software ISLonline y 400 licencias de antivirus Eset  (fecha de vencimiento: 13/08/2021 )</t>
  </si>
  <si>
    <t>Renovación software Automation Studio (fecha de vencimiento: 29/11/2020)</t>
  </si>
  <si>
    <t>Renovación software MasterCam  (fecha de vencimiento: 04/06/2020 )</t>
  </si>
  <si>
    <t>Renovación software Multisim - Labview  (fecha de vencimiento: 14/07/2020 )</t>
  </si>
  <si>
    <t>Renovación Licenciamiento  Open Value Subscription for Education Solutions (Campus Agreement) (fecha de vencimiento: 15/11/2020)</t>
  </si>
  <si>
    <t>Renovación software Solidworks (fecha de vencimiento: 31/12/2020)</t>
  </si>
  <si>
    <t>Renovación soporte plataforma Gnosoft (fecha de vencimiento: 15/09/2021 )</t>
  </si>
  <si>
    <t>Renovación soporte Plataforma Gnosoft investigación (fecha de vencimiento: )</t>
  </si>
  <si>
    <t>Renovación Software Enterprise Architect (Fecha de vencimiento: 22/08/2020)</t>
  </si>
  <si>
    <t>Renovación "4 licencias de Adobe Cloud + Adobe Sign Enterprise Transactional
Transacciones Anuales 1.500 + 2 Adobe DC pro" (Fecha de vencimiento: 13/09/2021)</t>
  </si>
  <si>
    <t>Renovación soporte y actualizacion SIAC (fecha de vencimiento: 01/12/2021)</t>
  </si>
  <si>
    <t>Adquisición de herramienta para firma electrónica Adobe Sign Enterprise Transacciones Anuales 1.500 + 1 Adobe DC pro</t>
  </si>
  <si>
    <t>Adquisición de herramienta para backups en la nube de One Drive</t>
  </si>
  <si>
    <t>Adquisición de software de gestión de procesos disciplinarios</t>
  </si>
  <si>
    <t>Renovación del soporte de la herramienta para biblioteca KOHA (fecha de vencimiento: junio 2021)</t>
  </si>
  <si>
    <t>Actualización pagina Web EMITC a última versión de Wordpress</t>
  </si>
  <si>
    <t>Adquisición de insumos para impresoras</t>
  </si>
  <si>
    <t>Un mantenimiento correctivo y dos Mantenimientos preventivos de impresoras y scanners</t>
  </si>
  <si>
    <t>Mantenimiento de impresoras Datacard para carnetización</t>
  </si>
  <si>
    <t xml:space="preserve">Instalación de un (1) canal de internet dedicado 1024 MB y  dos (2) MPLS 256 GB uno (1) de doce (12) MB para las sedes </t>
  </si>
  <si>
    <t>Finalización de los componentes del SIGAF Academico</t>
  </si>
  <si>
    <t>Actualización del modelo estrategico en el PETI</t>
  </si>
  <si>
    <t>P10. Transformación digital de la ETITC</t>
  </si>
  <si>
    <t>Apoyo  en las actividades y procesos  de la oficina de comunicacines de la ETITC</t>
  </si>
  <si>
    <t>Prestación de servicios en las actividades de la oficina de control interno de la Escuela Tecnológica Instituto Técnico Centra</t>
  </si>
  <si>
    <t>Prestación de servicios en las actividades de la Oficina Asesora de Planeación de la Escuela Tecnológica Instituto Técnico Centra</t>
  </si>
  <si>
    <t xml:space="preserve">Prestación de servicios para desarrollar las actividades de  gestión de infractructura eléctrica de la ETITC </t>
  </si>
  <si>
    <t>Contratación de los mantenimientos preventivo y correctivo en la infraestructura eléctrica de la Escuela Tecnólogica Instituto Técnico Central</t>
  </si>
  <si>
    <t xml:space="preserve">Prestación de servicios para la desarrollar las actividadades de planta física  la Escuela Tecnólogica Instituto Técnico Central </t>
  </si>
  <si>
    <t>(2) Interventoría del mantenimiento correctivo de cubiertas Bloque D y Bloque J de la sede Central</t>
  </si>
  <si>
    <t xml:space="preserve">Determinación de usos y contratación de estudios y diseños para el aprovechamiento de la Casa Calle 18 </t>
  </si>
  <si>
    <t xml:space="preserve">Determinación de ubicación, diseño de ascensor y licenciamientos y permisos para instalación </t>
  </si>
  <si>
    <t>Prestación de servicios en las actividades de gestión documental de la Escuela Tecnológica Instituto Técnico Centra</t>
  </si>
  <si>
    <t>Prestación de servicios para desarrollar las actividades de la oficina de contratación de la ETITC</t>
  </si>
  <si>
    <t xml:space="preserve">Prestación de servicios para la capacitación en gestión del conocimiento y la innovación </t>
  </si>
  <si>
    <t>Prestación de servicios para el desarrollo de las actividades del área de talento humano en la ETITC</t>
  </si>
  <si>
    <t>AUTOEVALUACIÓN</t>
  </si>
  <si>
    <t>Prestación de servicios para el desarrollo de las actividades de autoevaluación en la Escuela Técnológica Instituto Técnico Central</t>
  </si>
  <si>
    <t>GESTIÓN AMBIENTAL</t>
  </si>
  <si>
    <t>Asistencia y participación en eventos nacionales e internacionales (RIEM, ACOFI, ingieneria mecanica,  mecatrónica y automatización)</t>
  </si>
  <si>
    <t>Adecuación de laboratorios para enseñansa y medios de componente, análisis de propiedades mecánicas de materiales y y desarrollo de Vehículos Eléctricos</t>
  </si>
  <si>
    <t xml:space="preserve">Tiquetes y viáticos para estudiantes, docentes y decano de la facultad para asistir a los de eventos y congresos nacionales e internacionales en representación de la ETITC. </t>
  </si>
  <si>
    <t>Capacitación en manejo de software especializado Flexsim (por 3 asistentes) y en R (manejo estadístico)</t>
  </si>
  <si>
    <t>Tiquetes Participación  y alojamiento experto internacional en IX Congreso de gestión del Conocimiento en Ingeniería</t>
  </si>
  <si>
    <t xml:space="preserve">Presentación de ponencias en congresos nacionales e internacionales </t>
  </si>
  <si>
    <t>Participación en congresos nacionales e internacionales (REDEC, ACOFI, REDIN)</t>
  </si>
  <si>
    <t>Participación en eventos nacionales e internacionales (EIEI ACAFI, INFORMATRIX 2021, Circuito maraton sede, EHSP 2021, REDIS 2021).</t>
  </si>
  <si>
    <t>(2) Prestación de servicios Profesionales para Auxiliar Administrativa en Registro y Control Académico</t>
  </si>
  <si>
    <t>Prestación de servicios profesional para la gestión en Biblioteca y Medios Educativos</t>
  </si>
  <si>
    <t>Prestación de servicios como laboratoristas en el taller de sistemas del área de talleres y laboratorios de la Escuela Tecnológica Instituto Técnico Central</t>
  </si>
  <si>
    <t>Prestación de servicios para apoyas las actividades propias de la Decanatura de Sistemas</t>
  </si>
  <si>
    <t>Prestación de servicios en las actividades del Despacho de la Escuela Tecnológica Instituto Técnico Central</t>
  </si>
  <si>
    <t>Prestación de servicios para apoyar las actividades propias de la Decanatura de Electromecánica</t>
  </si>
  <si>
    <t>Prestación de servicios para apoyar las actividades propias de la Mecatrónica</t>
  </si>
  <si>
    <t>Prestación de servicios para desarrollar actividades propias del  Instituto Técnico Bachillerao Industrial (docentes, coordinador y psicológo)</t>
  </si>
  <si>
    <t>Inscripciones eventos de movilidad nacional para eventos académicos para estudiantes y docentes</t>
  </si>
  <si>
    <t xml:space="preserve">Adquisición de los libros tanto para la Biblioteca en cumplimiento del Plan Lector como de aqellos especializados de las diversas áreas académicas y técnicas del bachillerato </t>
  </si>
  <si>
    <t>Prestación de servicios en las actividades propias del Bienestar Universitario de la Escuela Tecnológica Instituto Técnico Centra</t>
  </si>
  <si>
    <t>DEPORTES: Adquisición: Carpa plástica para patio de Bienestar Universitario, Máquina para el Gimnasio, Mancuernas encauchetadas y discos olímpicos encauchetados con pernos de seguridad</t>
  </si>
  <si>
    <t>ARTES: Mantenimiento de los instrumentos banda de marcha e instrumentos musicales</t>
  </si>
  <si>
    <t>Prestación de servicios para apoyar las actividades Vicerrectoría de Investigación de la Escuela Tecnológica Instituto Técnico Centra</t>
  </si>
  <si>
    <t>Organizar el Evento Asamblea de Mujeres ETITC y Red de Investigación e Innovación</t>
  </si>
  <si>
    <t>Prestación de servicios en las actividades de Extensión en la Escuela Tecnológica Instituto Técnico Central</t>
  </si>
  <si>
    <t>Prestación de servicios para el apoyo administrativo a la gestión del Centro de Lenguas de la Escuela Tenológica Instituto Técnico Central.</t>
  </si>
  <si>
    <t xml:space="preserve">Participación eventos institucionales, interinstitucionales e internacionales-visibilidad ETITC.Portafolio </t>
  </si>
  <si>
    <t>Contratación de un tecnólogo con conocimiento en sistemas, e informes estadisticos, como apoyo a la gestion del area de egresados, operación de la Bolsa de Empleo y manejo de estadisticas del Observatorio laboral.</t>
  </si>
  <si>
    <t>INDICADOR</t>
  </si>
  <si>
    <t>Porcentaje de alineación del MIPG con el SIG.</t>
  </si>
  <si>
    <t>Porcentaje de implementación de la Política Institucional de Comunicaciones.</t>
  </si>
  <si>
    <t>Porcentaje Registro del pregrado en Ingeniería de energías por ciclos alcanzado</t>
  </si>
  <si>
    <t>Porcentaje Registro del pregrado en Ingeniería Ambiental por ciclos alcanzado</t>
  </si>
  <si>
    <t>Porcentaje de implementación de la Política Institucional de internacionalización y cooperación Nacional e Internacional.</t>
  </si>
  <si>
    <t xml:space="preserve">Porcentaje de implementación del SUIE. </t>
  </si>
  <si>
    <t>Porcentaje de proyectos del PDI gestionados por metodologías exigibles.</t>
  </si>
  <si>
    <t>Porcentaje de la política ambiental implementado.</t>
  </si>
  <si>
    <t>Proyectos de TICS ejecutados / Proyectos de TICS programados para la academia</t>
  </si>
  <si>
    <t>Porcentaje de formulación e implementación del modelo operativo para la administración de inmuebles.</t>
  </si>
  <si>
    <t>Porcentaje de formulación del Plan de administración e intervención de las instalaciones en comodato.</t>
  </si>
  <si>
    <t>Porcentaje de ejecución del Plan de administración e intervención de las instalaciones en comodato.</t>
  </si>
  <si>
    <t>Porcentaje de englobe de los predios que integran la sede central.</t>
  </si>
  <si>
    <t xml:space="preserve">Porcentaje del reforzamiento estructural obtenido </t>
  </si>
  <si>
    <t>Número de espacios intervenidos para el desarrollo de actividades de bienestar.</t>
  </si>
  <si>
    <t>Porcentaje de implementación del sistema académico-administrativo por sistema de créditos académicos</t>
  </si>
  <si>
    <t>Propuesta de nueva estructura organizacional presentadas ante las entidades competentes.</t>
  </si>
  <si>
    <t>Índice de clima laboral</t>
  </si>
  <si>
    <t>Porcentaje de talleres y aulas habilitados con conexión remota.</t>
  </si>
  <si>
    <t>Porcentaje de ahorro alcanzado</t>
  </si>
  <si>
    <t xml:space="preserve">Porcentaje efectivo de la implementación del sistema de control en las 3 porterias de la sede central </t>
  </si>
  <si>
    <t>Porcentaje de adecuación alcanzado</t>
  </si>
  <si>
    <t xml:space="preserve">Porcentaje de gestión para la implementación de la normatividad de movilidad reducida  </t>
  </si>
  <si>
    <t xml:space="preserve">Porcentaje de ejecución de la intervenciones necesarias </t>
  </si>
  <si>
    <t>Número de actividades ejecutadas del PINAR</t>
  </si>
  <si>
    <t>Porcentaje de apropiación de presupuesto para el pago de plantas de personal</t>
  </si>
  <si>
    <t>Porcentaje de implementación de la Política de Gobierno Digital</t>
  </si>
  <si>
    <t>Porcentaje de requisitos cumplidos</t>
  </si>
  <si>
    <t>Porcentaje de cumplimiento del proceso meritocrático de la planta docente</t>
  </si>
  <si>
    <t>Porcentaje de las dotaciones nueva instaladas y mantenimiento de las dotaciones existentes</t>
  </si>
  <si>
    <t>Porcentaje de implementación de modelo estratégico en el PETI.</t>
  </si>
  <si>
    <t>% avance del PEI</t>
  </si>
  <si>
    <t>Número de participantes en servicios de bienestar / Total de integrantes de la comunidad educativa * 100</t>
  </si>
  <si>
    <t>Porcentaje de cumplimiento en las fases del Consejo Nacional de Acreditación</t>
  </si>
  <si>
    <t>Porcentaje de programas de educación superior articulados al modelo de evaluación por resultados de aprendizaje y competencias.</t>
  </si>
  <si>
    <t>Número de docentes del BTI  que se benefician del centro de atención / Total de docentes del IBTI *100</t>
  </si>
  <si>
    <t>Programas nuevos con registro calificado/Programas nuevos propuestos al MEN y al CNA*100</t>
  </si>
  <si>
    <t>Número asignaturas ofertadas para procesos de cualificación</t>
  </si>
  <si>
    <t>Porcentaje de implementación del SADE.</t>
  </si>
  <si>
    <t>Porcentaje Registro del pregrado en Ingeniería Agrícola por ciclos alcanzado</t>
  </si>
  <si>
    <t>Programa de fortalecimiento de grupos y de investigación implementado</t>
  </si>
  <si>
    <t>Programa de capacitación permanente implementado</t>
  </si>
  <si>
    <t>Programa de transfarencias de conocimiento implementado</t>
  </si>
  <si>
    <t>Relaciones estratégicas con otros actores del SNCTI</t>
  </si>
  <si>
    <t>Programa Incubadora tecnológica</t>
  </si>
  <si>
    <t xml:space="preserve">Observatorio Tecnológico y de Innovación de la ETITC. </t>
  </si>
  <si>
    <t>Proyecto editorial creado</t>
  </si>
  <si>
    <t>Programas de proyección social estructurados</t>
  </si>
  <si>
    <t>Porcentaje de programas de educación superior articulados a la política institucional de lengua extranjera</t>
  </si>
  <si>
    <t>ME-7- Aumentar la visibilidad institucional de la Escuela mediante estrategias de marketing digital.</t>
  </si>
  <si>
    <t>ME-15- Organizar e implementar el sistema de plan de carrera de los profesores.</t>
  </si>
  <si>
    <t>Porcentaje de sistema de carrera docente implementado</t>
  </si>
  <si>
    <t>Implementar el Sistema de Registro Único de Seguimiento de Información y Acompañamiento (RUSIA) de la comunidad educativa de la Institución.</t>
  </si>
  <si>
    <t>Estudiantes registrados en Rusia durante la vigencia / 3600 * 100</t>
  </si>
  <si>
    <t>Implementar el  Banco de electivas de Bienestar Universitario y la Cátedra ETITC</t>
  </si>
  <si>
    <t>Número de electivas aprobadas en la vigencia / 3 *100</t>
  </si>
  <si>
    <t xml:space="preserve">ME-38- Elaborar los estudios de prefactibilidad, justificación técnica, el diagnóstico de Recursos Humanos, Financieros y Disponibilidad de InfraesME-39- Definir  las líneas de investigación y focos estratégicos y de acción del Centro. 
ME-40- Establecer la red institucional y de alianzas estrategicas del centro con los respectivos soportes que la respaldentructura y Tecnologías de la Información, vinculadas a las actividades de investigación, desarrollo e Innovación del Centro de Pensamiento y Desarrollo Tecnológico. 
</t>
  </si>
  <si>
    <t>*Estudio de prefactibilidad 
*Líneas de investigación y focos estratégicos definidos
*Red institucional definida</t>
  </si>
  <si>
    <t>PE-20- Centro de Capacitación Industrial  como espacio de cualificación  para la empleabilidad a inmediato plazo.</t>
  </si>
  <si>
    <t>Número de empresas vinculadas por diferentes factores con la ETITC/ 40 *100</t>
  </si>
  <si>
    <t>Clausura cursos en las empresas Prestación de servicios Profesionales para el apoyo de los cursos de idiomas para el primer semestre 2021</t>
  </si>
  <si>
    <t>Porcentaje de cumplimiento del plan anual de promoción de servicios</t>
  </si>
  <si>
    <t>ME-53- Identificar capacidades institucionales</t>
  </si>
  <si>
    <t>Cumplimiento del plan anual de promoción de servicios</t>
  </si>
  <si>
    <t>PAPS Cumplido</t>
  </si>
  <si>
    <t xml:space="preserve">ME-50- Consolidar y fortalecer el vínculo entre empresa, estado - academia ETITC
</t>
  </si>
  <si>
    <t>ME-59 Implementar el programa de racionalización de consumo de papel</t>
  </si>
  <si>
    <t>Porcentaje de implementación del programa  racionalización de consumo de papel</t>
  </si>
  <si>
    <t>Implementar del programa  racionalización de consumo de papel</t>
  </si>
  <si>
    <t xml:space="preserve">Porcentaje de adecuación de residuos cumplido </t>
  </si>
  <si>
    <t>ME-60- Realizar la adecuada disposición de todos los residuos producidos en el área de infraestructura, talleres y laboratorios.</t>
  </si>
  <si>
    <t>ME-67- Optimización de la oferta de parqueaderos en la sede central.</t>
  </si>
  <si>
    <t xml:space="preserve">Porcentaje intervenidos del área destinada a parqueaderos  </t>
  </si>
  <si>
    <t>ME-71-  Estructurar  y gestionar el registro de   Pregrado en Ingeniería de energías por ciclos.</t>
  </si>
  <si>
    <t>Gestionar el registro de   Pregrado en Ingeniería de energías por ciclos.</t>
  </si>
  <si>
    <t xml:space="preserve">Ejecución contractual </t>
  </si>
  <si>
    <t>Programa implementado</t>
  </si>
  <si>
    <t xml:space="preserve">Registro del pregrado Gestionado </t>
  </si>
  <si>
    <t>Prestación de servicios para apoyar las actividades propas del área de informática y comunicaciones.</t>
  </si>
  <si>
    <t>Sistema RUSIA implementado</t>
  </si>
  <si>
    <t>Banco de electivas implementado</t>
  </si>
  <si>
    <t>Número de estrategias de posicionamiento implementadas.</t>
  </si>
  <si>
    <t>PE-8- Estructuración de la Carrera Docente</t>
  </si>
  <si>
    <r>
      <rPr>
        <sz val="12"/>
        <rFont val="Calibri"/>
        <family val="2"/>
        <scheme val="minor"/>
      </rPr>
      <t>Digitalización de la documentación relacionada al proceso de autoevaluación y evidencias físicas almacenadas en los repositorios de la facultad.</t>
    </r>
  </si>
  <si>
    <r>
      <rPr>
        <sz val="12"/>
        <rFont val="Calibri"/>
        <family val="2"/>
        <scheme val="minor"/>
      </rPr>
      <t>Invitación docente materiales Universidad Francisco de Paula Santander</t>
    </r>
  </si>
  <si>
    <r>
      <rPr>
        <sz val="12"/>
        <rFont val="Calibri"/>
        <family val="2"/>
        <scheme val="minor"/>
      </rPr>
      <t>Feria Posters Encuentro Internacional ACOFI ganadores feria tecnología 2019-2</t>
    </r>
  </si>
  <si>
    <r>
      <rPr>
        <sz val="12"/>
        <rFont val="Calibri"/>
        <family val="2"/>
        <scheme val="minor"/>
      </rPr>
      <t>Prestación de servicios Profesionales para el apoyo de la gestión en la Decanatura de Mecánica</t>
    </r>
  </si>
  <si>
    <r>
      <rPr>
        <sz val="12"/>
        <rFont val="Calibri"/>
        <family val="2"/>
        <scheme val="minor"/>
      </rPr>
      <t>Apoyo para la propuesta del programa Ingeniería Agrícola: Fase 2 de Estudios de viabilidad y formulación de documentos maestros para el programa Ingeniería Agrícola</t>
    </r>
  </si>
  <si>
    <r>
      <rPr>
        <sz val="12"/>
        <rFont val="Calibri"/>
        <family val="2"/>
        <scheme val="minor"/>
      </rPr>
      <t>Gestión convenios, continuidad académica - egresados</t>
    </r>
  </si>
  <si>
    <r>
      <rPr>
        <sz val="12"/>
        <rFont val="Calibri"/>
        <family val="2"/>
        <scheme val="minor"/>
      </rPr>
      <t>Divulgación y socialización de los programas de educación superior</t>
    </r>
  </si>
  <si>
    <r>
      <rPr>
        <sz val="12"/>
        <rFont val="Calibri"/>
        <family val="2"/>
        <scheme val="minor"/>
      </rPr>
      <t>Equipos de realidad virtual (Tres kits oculus para desarrollo de realidad virtual) 2 KIT OCULUS RIFT S / GAFAS + MANDOS TOUCH
1 KIT Oculus Quest 2 256GB</t>
    </r>
  </si>
  <si>
    <r>
      <rPr>
        <sz val="12"/>
        <rFont val="Calibri"/>
        <family val="2"/>
        <scheme val="minor"/>
      </rPr>
      <t>Kit para realidad mixta HoloLens 2 Development Edition</t>
    </r>
  </si>
  <si>
    <r>
      <rPr>
        <sz val="12"/>
        <rFont val="Calibri"/>
        <family val="2"/>
        <scheme val="minor"/>
      </rPr>
      <t>Vehículo no tripulado Dji Mavic 2 Enterprise Dual Drone Dji Mavic 2 Enterprise con Cámara Dual Térmica</t>
    </r>
  </si>
  <si>
    <r>
      <rPr>
        <sz val="12"/>
        <rFont val="Calibri"/>
        <family val="2"/>
        <scheme val="minor"/>
      </rPr>
      <t>PACS - proyectos articuladores - estímulos a estudiantes</t>
    </r>
  </si>
  <si>
    <r>
      <rPr>
        <sz val="12"/>
        <rFont val="Calibri"/>
        <family val="2"/>
        <scheme val="minor"/>
      </rPr>
      <t>Capacitación y formación docente en tecnologías emergentes</t>
    </r>
  </si>
  <si>
    <r>
      <rPr>
        <sz val="12"/>
        <rFont val="Calibri"/>
        <family val="2"/>
        <scheme val="minor"/>
      </rPr>
      <t>Seminario ingeniería de sistemas - conferencistas expertos</t>
    </r>
  </si>
  <si>
    <r>
      <rPr>
        <sz val="12"/>
        <rFont val="Calibri"/>
        <family val="2"/>
        <scheme val="minor"/>
      </rPr>
      <t>REPOSITORIO INSTITUCIONAL: Digitalización proyectos de grado.</t>
    </r>
  </si>
  <si>
    <r>
      <rPr>
        <sz val="12"/>
        <rFont val="Calibri"/>
        <family val="2"/>
        <scheme val="minor"/>
      </rPr>
      <t>DESARROLLO Y GESTIÓN DE
COLECCIONES: Actualización de material bibliográfico impreso</t>
    </r>
  </si>
  <si>
    <r>
      <rPr>
        <sz val="12"/>
        <rFont val="Calibri"/>
        <family val="2"/>
        <scheme val="minor"/>
      </rPr>
      <t>Extracción de humos emitidos por los equipos de soldadura en metalistería</t>
    </r>
  </si>
  <si>
    <r>
      <rPr>
        <sz val="12"/>
        <rFont val="Calibri"/>
        <family val="2"/>
        <scheme val="minor"/>
      </rPr>
      <t>Compra de insumos para metalistería y fab lab: (gases) oxigeno, gas co2, gas argón, gas nitrógeno, gas acetileno</t>
    </r>
  </si>
  <si>
    <r>
      <rPr>
        <sz val="12"/>
        <rFont val="Calibri"/>
        <family val="2"/>
        <scheme val="minor"/>
      </rPr>
      <t>Consumibles máquinas objet 30 prime impresora prototipado</t>
    </r>
  </si>
  <si>
    <r>
      <rPr>
        <sz val="12"/>
        <rFont val="Calibri"/>
        <family val="2"/>
        <scheme val="minor"/>
      </rPr>
      <t>Sistema para extracción de gases para máquina laser</t>
    </r>
  </si>
  <si>
    <r>
      <rPr>
        <sz val="12"/>
        <rFont val="Calibri"/>
        <family val="2"/>
        <scheme val="minor"/>
      </rPr>
      <t>Mantenimiento correctivo y preventivo durante un año de impresoras 3d a todo costo</t>
    </r>
  </si>
  <si>
    <t xml:space="preserve">Licencias software SIMAPRO (multiusuario) indefinida </t>
  </si>
  <si>
    <t>Licencia de Sofware renovada</t>
  </si>
  <si>
    <t xml:space="preserve">Soporte realizado </t>
  </si>
  <si>
    <t>PETI actualizado</t>
  </si>
  <si>
    <t>Canal de internet instalado</t>
  </si>
  <si>
    <t>Página actualizada</t>
  </si>
  <si>
    <t>Sofware adquirido</t>
  </si>
  <si>
    <t>Heramienta adquirida</t>
  </si>
  <si>
    <t>Insumos de mantenimiento portatiles dañados + elementos para soporte y mantenimiento</t>
  </si>
  <si>
    <t xml:space="preserve">Insumos y mantenimiento adquiridos </t>
  </si>
  <si>
    <t>Componentes realizados</t>
  </si>
  <si>
    <t xml:space="preserve">Evento realizado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</si>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</sst>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yyyy\-mm\-dd;@"/>
    <numFmt numFmtId="168" formatCode="_-* #,##0_-;\-* #,##0_-;_-* &quot;-&quot;??_-;_-@_-"/>
    <numFmt numFmtId="169" formatCode="_-&quot;$&quot;\ * #,##0_-;\-&quot;$&quot;\ * #,##0_-;_-&quot;$&quot;\ * &quot;-&quot;??_-;_-@_-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26"/>
      <color rgb="FF00B05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48"/>
      <color theme="0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4"/>
      <name val="Arial"/>
      <family val="2"/>
    </font>
    <font>
      <u/>
      <sz val="11"/>
      <color theme="10"/>
      <name val="Calibri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b/>
      <sz val="28"/>
      <color rgb="FF00B050"/>
      <name val="Arial"/>
      <family val="2"/>
    </font>
    <font>
      <sz val="28"/>
      <name val="Arial"/>
      <family val="2"/>
    </font>
    <font>
      <b/>
      <sz val="28"/>
      <name val="Calibri"/>
      <family val="2"/>
      <scheme val="minor"/>
    </font>
    <font>
      <b/>
      <sz val="28"/>
      <color theme="7"/>
      <name val="Arial"/>
      <family val="2"/>
    </font>
    <font>
      <b/>
      <sz val="28"/>
      <name val="Arial"/>
      <family val="2"/>
    </font>
    <font>
      <b/>
      <sz val="28"/>
      <color theme="5"/>
      <name val="Arial"/>
      <family val="2"/>
    </font>
    <font>
      <b/>
      <sz val="28"/>
      <color theme="4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0000"/>
      <name val="Calibri"/>
      <family val="2"/>
      <scheme val="minor"/>
    </font>
    <font>
      <b/>
      <sz val="36"/>
      <color theme="0"/>
      <name val="Calibri Light"/>
      <family val="2"/>
      <scheme val="major"/>
    </font>
    <font>
      <sz val="14"/>
      <name val="Arial"/>
      <family val="2"/>
    </font>
    <font>
      <b/>
      <sz val="22"/>
      <name val="Calibri"/>
      <family val="2"/>
      <scheme val="minor"/>
    </font>
    <font>
      <sz val="12"/>
      <name val="Arial"/>
      <family val="2"/>
    </font>
    <font>
      <sz val="11"/>
      <color indexed="9"/>
      <name val="Arial"/>
      <family val="2"/>
    </font>
    <font>
      <sz val="48"/>
      <name val="Arial"/>
      <family val="2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color indexed="9"/>
      <name val="Arial"/>
      <family val="2"/>
    </font>
    <font>
      <sz val="12"/>
      <color rgb="FF20202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 applyFill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28" fillId="0" borderId="0" applyFont="0" applyFill="0" applyBorder="0" applyAlignment="0" applyProtection="0"/>
  </cellStyleXfs>
  <cellXfs count="323">
    <xf numFmtId="0" fontId="0" fillId="0" borderId="0" xfId="0" applyFill="1"/>
    <xf numFmtId="0" fontId="3" fillId="2" borderId="1" xfId="0" applyFont="1" applyFill="1" applyBorder="1" applyAlignment="1">
      <alignment horizontal="justify" vertical="justify"/>
    </xf>
    <xf numFmtId="0" fontId="4" fillId="0" borderId="1" xfId="0" applyFont="1" applyFill="1" applyBorder="1" applyAlignment="1">
      <alignment horizontal="justify" vertical="justify" wrapText="1"/>
    </xf>
    <xf numFmtId="0" fontId="5" fillId="0" borderId="1" xfId="0" applyFont="1" applyFill="1" applyBorder="1" applyAlignment="1">
      <alignment horizontal="justify" vertical="justify" wrapText="1"/>
    </xf>
    <xf numFmtId="167" fontId="10" fillId="0" borderId="1" xfId="0" applyNumberFormat="1" applyFont="1" applyFill="1" applyBorder="1" applyAlignment="1">
      <alignment horizontal="left" vertical="center" wrapText="1"/>
    </xf>
    <xf numFmtId="10" fontId="10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justify" wrapText="1"/>
    </xf>
    <xf numFmtId="0" fontId="8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justify" wrapText="1"/>
    </xf>
    <xf numFmtId="9" fontId="11" fillId="0" borderId="1" xfId="2" applyFont="1" applyFill="1" applyBorder="1" applyAlignment="1">
      <alignment horizontal="right" vertical="center" wrapText="1"/>
    </xf>
    <xf numFmtId="168" fontId="12" fillId="0" borderId="1" xfId="0" applyNumberFormat="1" applyFont="1" applyFill="1" applyBorder="1" applyAlignment="1">
      <alignment horizontal="right" vertical="center" wrapText="1"/>
    </xf>
    <xf numFmtId="9" fontId="10" fillId="0" borderId="1" xfId="2" applyFont="1" applyFill="1" applyBorder="1" applyAlignment="1">
      <alignment horizontal="right" vertical="center" wrapText="1"/>
    </xf>
    <xf numFmtId="168" fontId="10" fillId="0" borderId="1" xfId="0" applyNumberFormat="1" applyFont="1" applyFill="1" applyBorder="1" applyAlignment="1">
      <alignment vertical="center" wrapText="1"/>
    </xf>
    <xf numFmtId="168" fontId="10" fillId="0" borderId="1" xfId="1" applyNumberFormat="1" applyFont="1" applyFill="1" applyBorder="1" applyAlignment="1">
      <alignment horizontal="justify" vertical="center" wrapText="1"/>
    </xf>
    <xf numFmtId="166" fontId="10" fillId="0" borderId="1" xfId="0" applyNumberFormat="1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32" fillId="11" borderId="1" xfId="0" applyFont="1" applyFill="1" applyBorder="1" applyAlignment="1">
      <alignment horizontal="left" vertical="center" wrapText="1"/>
    </xf>
    <xf numFmtId="0" fontId="19" fillId="0" borderId="2" xfId="5" applyFont="1" applyBorder="1" applyAlignment="1">
      <alignment vertical="center"/>
    </xf>
    <xf numFmtId="0" fontId="19" fillId="0" borderId="4" xfId="5" applyFont="1" applyBorder="1" applyAlignment="1">
      <alignment vertical="center"/>
    </xf>
    <xf numFmtId="0" fontId="19" fillId="0" borderId="3" xfId="5" applyFont="1" applyBorder="1" applyAlignment="1">
      <alignment vertical="center"/>
    </xf>
    <xf numFmtId="0" fontId="36" fillId="0" borderId="0" xfId="0" applyFont="1" applyFill="1"/>
    <xf numFmtId="0" fontId="3" fillId="2" borderId="1" xfId="0" applyFont="1" applyFill="1" applyBorder="1" applyAlignment="1">
      <alignment horizontal="center" vertical="center"/>
    </xf>
    <xf numFmtId="9" fontId="0" fillId="0" borderId="0" xfId="2" applyFont="1" applyFill="1"/>
    <xf numFmtId="10" fontId="0" fillId="0" borderId="0" xfId="2" applyNumberFormat="1" applyFont="1" applyFill="1"/>
    <xf numFmtId="0" fontId="31" fillId="22" borderId="1" xfId="0" applyFont="1" applyFill="1" applyBorder="1" applyAlignment="1">
      <alignment horizontal="left" vertical="center" wrapText="1"/>
    </xf>
    <xf numFmtId="0" fontId="31" fillId="11" borderId="1" xfId="0" applyFont="1" applyFill="1" applyBorder="1" applyAlignment="1">
      <alignment horizontal="left"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169" fontId="33" fillId="0" borderId="1" xfId="12" applyNumberFormat="1" applyFont="1" applyBorder="1" applyAlignment="1">
      <alignment horizontal="right" vertical="center"/>
    </xf>
    <xf numFmtId="169" fontId="33" fillId="28" borderId="1" xfId="12" applyNumberFormat="1" applyFont="1" applyFill="1" applyBorder="1" applyAlignment="1">
      <alignment horizontal="right" vertical="center"/>
    </xf>
    <xf numFmtId="169" fontId="10" fillId="0" borderId="0" xfId="12" applyNumberFormat="1" applyFont="1" applyFill="1" applyAlignment="1">
      <alignment horizontal="right" vertical="center"/>
    </xf>
    <xf numFmtId="0" fontId="0" fillId="0" borderId="0" xfId="0" applyFill="1" applyAlignment="1">
      <alignment horizontal="left"/>
    </xf>
    <xf numFmtId="0" fontId="14" fillId="16" borderId="1" xfId="0" applyFont="1" applyFill="1" applyBorder="1" applyAlignment="1">
      <alignment horizontal="left" vertical="center" wrapText="1"/>
    </xf>
    <xf numFmtId="0" fontId="14" fillId="19" borderId="1" xfId="0" applyFont="1" applyFill="1" applyBorder="1" applyAlignment="1">
      <alignment horizontal="left" vertical="center" wrapText="1"/>
    </xf>
    <xf numFmtId="0" fontId="31" fillId="19" borderId="1" xfId="0" applyFont="1" applyFill="1" applyBorder="1" applyAlignment="1">
      <alignment horizontal="left" vertical="center" wrapText="1"/>
    </xf>
    <xf numFmtId="169" fontId="38" fillId="0" borderId="0" xfId="0" applyNumberFormat="1" applyFont="1" applyFill="1" applyAlignment="1">
      <alignment horizontal="center" vertical="center"/>
    </xf>
    <xf numFmtId="14" fontId="10" fillId="0" borderId="1" xfId="2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169" fontId="11" fillId="0" borderId="1" xfId="2" applyNumberFormat="1" applyFont="1" applyFill="1" applyBorder="1" applyAlignment="1">
      <alignment horizontal="right" vertical="center" wrapText="1"/>
    </xf>
    <xf numFmtId="169" fontId="40" fillId="0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0" fillId="0" borderId="1" xfId="0" applyNumberFormat="1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/>
    <xf numFmtId="0" fontId="0" fillId="0" borderId="0" xfId="0" applyNumberFormat="1" applyFill="1"/>
    <xf numFmtId="0" fontId="11" fillId="0" borderId="1" xfId="2" applyNumberFormat="1" applyFont="1" applyFill="1" applyBorder="1" applyAlignment="1">
      <alignment horizontal="right" vertical="center" wrapText="1"/>
    </xf>
    <xf numFmtId="2" fontId="40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2" fontId="40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wrapText="1"/>
    </xf>
    <xf numFmtId="0" fontId="14" fillId="14" borderId="1" xfId="4" applyFont="1" applyFill="1" applyBorder="1" applyAlignment="1">
      <alignment horizontal="left" vertical="center" wrapText="1" readingOrder="1"/>
    </xf>
    <xf numFmtId="0" fontId="14" fillId="5" borderId="1" xfId="0" applyFont="1" applyFill="1" applyBorder="1" applyAlignment="1">
      <alignment horizontal="left" vertical="center" wrapText="1" readingOrder="1"/>
    </xf>
    <xf numFmtId="169" fontId="33" fillId="0" borderId="1" xfId="12" applyNumberFormat="1" applyFont="1" applyFill="1" applyBorder="1" applyAlignment="1">
      <alignment horizontal="right" vertical="center" wrapText="1"/>
    </xf>
    <xf numFmtId="169" fontId="33" fillId="28" borderId="1" xfId="12" applyNumberFormat="1" applyFont="1" applyFill="1" applyBorder="1" applyAlignment="1">
      <alignment horizontal="right" vertical="center" wrapText="1"/>
    </xf>
    <xf numFmtId="169" fontId="33" fillId="0" borderId="1" xfId="12" applyNumberFormat="1" applyFont="1" applyFill="1" applyBorder="1" applyAlignment="1">
      <alignment horizontal="right" vertical="center"/>
    </xf>
    <xf numFmtId="169" fontId="33" fillId="0" borderId="1" xfId="12" applyNumberFormat="1" applyFont="1" applyBorder="1" applyAlignment="1">
      <alignment horizontal="right" vertical="center" wrapText="1"/>
    </xf>
    <xf numFmtId="0" fontId="31" fillId="15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4" fillId="14" borderId="1" xfId="0" applyFont="1" applyFill="1" applyBorder="1" applyAlignment="1" applyProtection="1">
      <alignment horizontal="left" vertical="center" wrapText="1" readingOrder="1"/>
      <protection locked="0"/>
    </xf>
    <xf numFmtId="0" fontId="14" fillId="11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14" fillId="26" borderId="1" xfId="0" applyFont="1" applyFill="1" applyBorder="1" applyAlignment="1">
      <alignment horizontal="left" vertical="center" wrapText="1"/>
    </xf>
    <xf numFmtId="169" fontId="10" fillId="0" borderId="1" xfId="0" applyNumberFormat="1" applyFont="1" applyFill="1" applyBorder="1" applyAlignment="1">
      <alignment vertical="center" wrapText="1"/>
    </xf>
    <xf numFmtId="169" fontId="8" fillId="0" borderId="1" xfId="0" applyNumberFormat="1" applyFont="1" applyFill="1" applyBorder="1" applyAlignment="1">
      <alignment horizontal="justify" vertical="justify" wrapText="1"/>
    </xf>
    <xf numFmtId="169" fontId="8" fillId="0" borderId="1" xfId="0" applyNumberFormat="1" applyFont="1" applyFill="1" applyBorder="1" applyAlignment="1">
      <alignment horizontal="justify" vertical="center" wrapText="1"/>
    </xf>
    <xf numFmtId="169" fontId="10" fillId="0" borderId="1" xfId="0" applyNumberFormat="1" applyFont="1" applyFill="1" applyBorder="1" applyAlignment="1">
      <alignment horizontal="justify" vertical="justify" wrapText="1"/>
    </xf>
    <xf numFmtId="169" fontId="4" fillId="0" borderId="1" xfId="0" applyNumberFormat="1" applyFont="1" applyFill="1" applyBorder="1" applyAlignment="1">
      <alignment horizontal="justify" vertical="justify" wrapText="1"/>
    </xf>
    <xf numFmtId="0" fontId="13" fillId="7" borderId="1" xfId="0" applyFont="1" applyFill="1" applyBorder="1" applyAlignment="1">
      <alignment horizontal="left" vertical="center" wrapText="1"/>
    </xf>
    <xf numFmtId="0" fontId="13" fillId="18" borderId="1" xfId="0" applyFont="1" applyFill="1" applyBorder="1" applyAlignment="1">
      <alignment horizontal="left" vertical="center" wrapText="1"/>
    </xf>
    <xf numFmtId="14" fontId="6" fillId="0" borderId="11" xfId="0" applyNumberFormat="1" applyFont="1" applyFill="1" applyBorder="1" applyAlignment="1">
      <alignment horizontal="center" vertical="center" wrapText="1"/>
    </xf>
    <xf numFmtId="166" fontId="7" fillId="0" borderId="12" xfId="0" applyNumberFormat="1" applyFont="1" applyFill="1" applyBorder="1" applyAlignment="1">
      <alignment vertical="center" wrapText="1"/>
    </xf>
    <xf numFmtId="168" fontId="7" fillId="0" borderId="13" xfId="0" applyNumberFormat="1" applyFont="1" applyFill="1" applyBorder="1" applyAlignment="1">
      <alignment vertical="center" wrapText="1"/>
    </xf>
    <xf numFmtId="166" fontId="10" fillId="0" borderId="3" xfId="0" applyNumberFormat="1" applyFont="1" applyFill="1" applyBorder="1" applyAlignment="1">
      <alignment vertical="center" wrapText="1"/>
    </xf>
    <xf numFmtId="169" fontId="33" fillId="0" borderId="3" xfId="12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9" fontId="11" fillId="0" borderId="3" xfId="2" applyFont="1" applyFill="1" applyBorder="1" applyAlignment="1">
      <alignment horizontal="right" vertical="center" wrapText="1"/>
    </xf>
    <xf numFmtId="0" fontId="11" fillId="0" borderId="3" xfId="2" applyNumberFormat="1" applyFont="1" applyFill="1" applyBorder="1" applyAlignment="1">
      <alignment horizontal="right" vertical="center" wrapText="1"/>
    </xf>
    <xf numFmtId="2" fontId="40" fillId="0" borderId="3" xfId="0" applyNumberFormat="1" applyFont="1" applyFill="1" applyBorder="1" applyAlignment="1">
      <alignment horizontal="right" vertical="center" wrapText="1"/>
    </xf>
    <xf numFmtId="0" fontId="0" fillId="0" borderId="3" xfId="0" applyFill="1" applyBorder="1"/>
    <xf numFmtId="0" fontId="0" fillId="0" borderId="3" xfId="0" applyNumberFormat="1" applyFill="1" applyBorder="1"/>
    <xf numFmtId="2" fontId="0" fillId="0" borderId="3" xfId="0" applyNumberFormat="1" applyFill="1" applyBorder="1"/>
    <xf numFmtId="0" fontId="19" fillId="0" borderId="1" xfId="5" applyFont="1" applyBorder="1" applyAlignment="1">
      <alignment vertical="center"/>
    </xf>
    <xf numFmtId="0" fontId="14" fillId="19" borderId="1" xfId="0" applyFont="1" applyFill="1" applyBorder="1" applyAlignment="1">
      <alignment vertical="center" wrapText="1"/>
    </xf>
    <xf numFmtId="169" fontId="0" fillId="0" borderId="1" xfId="0" applyNumberFormat="1" applyFill="1" applyBorder="1"/>
    <xf numFmtId="0" fontId="15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169" fontId="10" fillId="0" borderId="1" xfId="12" applyNumberFormat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vertical="center" wrapText="1"/>
    </xf>
    <xf numFmtId="0" fontId="41" fillId="5" borderId="1" xfId="0" applyFont="1" applyFill="1" applyBorder="1" applyAlignment="1">
      <alignment horizontal="left" vertical="center" wrapText="1"/>
    </xf>
    <xf numFmtId="0" fontId="14" fillId="19" borderId="1" xfId="0" applyFont="1" applyFill="1" applyBorder="1" applyAlignment="1">
      <alignment horizontal="left" vertical="center" wrapText="1" readingOrder="1"/>
    </xf>
    <xf numFmtId="0" fontId="14" fillId="8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 readingOrder="1"/>
    </xf>
    <xf numFmtId="0" fontId="14" fillId="8" borderId="1" xfId="0" applyFont="1" applyFill="1" applyBorder="1" applyAlignment="1">
      <alignment horizontal="center" vertical="center" wrapText="1" readingOrder="1"/>
    </xf>
    <xf numFmtId="0" fontId="44" fillId="8" borderId="1" xfId="0" applyFont="1" applyFill="1" applyBorder="1" applyAlignment="1">
      <alignment horizontal="left" vertical="center" wrapText="1"/>
    </xf>
    <xf numFmtId="0" fontId="14" fillId="12" borderId="2" xfId="0" applyFont="1" applyFill="1" applyBorder="1" applyAlignment="1">
      <alignment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45" fillId="7" borderId="1" xfId="0" applyFont="1" applyFill="1" applyBorder="1" applyAlignment="1">
      <alignment horizontal="left" vertical="center" wrapText="1"/>
    </xf>
    <xf numFmtId="0" fontId="45" fillId="18" borderId="1" xfId="0" applyFont="1" applyFill="1" applyBorder="1" applyAlignment="1">
      <alignment horizontal="left" vertical="center" wrapText="1"/>
    </xf>
    <xf numFmtId="0" fontId="46" fillId="7" borderId="1" xfId="0" applyFont="1" applyFill="1" applyBorder="1" applyAlignment="1">
      <alignment horizontal="left" vertical="center" wrapText="1"/>
    </xf>
    <xf numFmtId="0" fontId="14" fillId="19" borderId="2" xfId="0" applyFont="1" applyFill="1" applyBorder="1" applyAlignment="1">
      <alignment vertical="center" wrapText="1"/>
    </xf>
    <xf numFmtId="0" fontId="14" fillId="22" borderId="1" xfId="0" applyFont="1" applyFill="1" applyBorder="1" applyAlignment="1">
      <alignment horizontal="left" vertical="center" wrapText="1"/>
    </xf>
    <xf numFmtId="0" fontId="14" fillId="15" borderId="1" xfId="0" applyFont="1" applyFill="1" applyBorder="1" applyAlignment="1">
      <alignment horizontal="left" vertical="center" wrapText="1"/>
    </xf>
    <xf numFmtId="0" fontId="32" fillId="5" borderId="1" xfId="0" applyFont="1" applyFill="1" applyBorder="1" applyAlignment="1">
      <alignment horizontal="left" vertical="center" wrapText="1"/>
    </xf>
    <xf numFmtId="0" fontId="47" fillId="8" borderId="1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14" fillId="5" borderId="1" xfId="4" applyFont="1" applyFill="1" applyBorder="1" applyAlignment="1">
      <alignment horizontal="left" vertical="top" wrapText="1"/>
    </xf>
    <xf numFmtId="169" fontId="33" fillId="18" borderId="1" xfId="12" applyNumberFormat="1" applyFont="1" applyFill="1" applyBorder="1" applyAlignment="1">
      <alignment horizontal="right" vertical="center"/>
    </xf>
    <xf numFmtId="0" fontId="17" fillId="5" borderId="0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4" fillId="12" borderId="3" xfId="0" applyFont="1" applyFill="1" applyBorder="1" applyAlignment="1">
      <alignment horizontal="left" vertical="center" wrapText="1"/>
    </xf>
    <xf numFmtId="0" fontId="29" fillId="10" borderId="1" xfId="0" applyFont="1" applyFill="1" applyBorder="1" applyAlignment="1">
      <alignment horizontal="left" vertical="center" wrapText="1"/>
    </xf>
    <xf numFmtId="0" fontId="13" fillId="13" borderId="1" xfId="0" applyFont="1" applyFill="1" applyBorder="1" applyAlignment="1">
      <alignment horizontal="left" vertical="center" wrapText="1"/>
    </xf>
    <xf numFmtId="0" fontId="13" fillId="30" borderId="1" xfId="0" applyFont="1" applyFill="1" applyBorder="1" applyAlignment="1">
      <alignment horizontal="left" vertical="center" wrapText="1"/>
    </xf>
    <xf numFmtId="0" fontId="29" fillId="7" borderId="1" xfId="0" applyFont="1" applyFill="1" applyBorder="1" applyAlignment="1">
      <alignment horizontal="left" vertical="center" wrapText="1"/>
    </xf>
    <xf numFmtId="0" fontId="29" fillId="18" borderId="1" xfId="0" applyFont="1" applyFill="1" applyBorder="1" applyAlignment="1">
      <alignment horizontal="left" vertical="center" wrapText="1"/>
    </xf>
    <xf numFmtId="0" fontId="13" fillId="5" borderId="1" xfId="4" applyFont="1" applyFill="1" applyBorder="1" applyAlignment="1">
      <alignment horizontal="left" vertical="top" wrapText="1"/>
    </xf>
    <xf numFmtId="0" fontId="30" fillId="1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 wrapText="1"/>
    </xf>
    <xf numFmtId="0" fontId="13" fillId="25" borderId="1" xfId="0" applyFont="1" applyFill="1" applyBorder="1" applyAlignment="1">
      <alignment horizontal="left" vertical="center" wrapText="1"/>
    </xf>
    <xf numFmtId="0" fontId="30" fillId="25" borderId="1" xfId="0" applyFont="1" applyFill="1" applyBorder="1" applyAlignment="1">
      <alignment horizontal="left" wrapText="1"/>
    </xf>
    <xf numFmtId="0" fontId="29" fillId="25" borderId="1" xfId="0" applyFont="1" applyFill="1" applyBorder="1" applyAlignment="1">
      <alignment horizontal="left" vertical="center" wrapText="1"/>
    </xf>
    <xf numFmtId="0" fontId="29" fillId="7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10" borderId="1" xfId="4" applyFont="1" applyFill="1" applyBorder="1" applyAlignment="1">
      <alignment horizontal="left" vertical="top" wrapText="1"/>
    </xf>
    <xf numFmtId="0" fontId="13" fillId="10" borderId="1" xfId="4" applyFont="1" applyFill="1" applyBorder="1" applyAlignment="1">
      <alignment horizontal="left" vertical="center" wrapText="1"/>
    </xf>
    <xf numFmtId="0" fontId="13" fillId="23" borderId="1" xfId="4" applyFont="1" applyFill="1" applyBorder="1" applyAlignment="1">
      <alignment horizontal="left" vertical="center" wrapText="1"/>
    </xf>
    <xf numFmtId="0" fontId="30" fillId="10" borderId="1" xfId="4" applyFont="1" applyFill="1" applyBorder="1" applyAlignment="1">
      <alignment horizontal="left" vertical="center" wrapText="1"/>
    </xf>
    <xf numFmtId="0" fontId="13" fillId="18" borderId="1" xfId="4" applyFont="1" applyFill="1" applyBorder="1" applyAlignment="1">
      <alignment horizontal="left" vertical="center" wrapText="1"/>
    </xf>
    <xf numFmtId="0" fontId="30" fillId="18" borderId="1" xfId="4" applyFont="1" applyFill="1" applyBorder="1" applyAlignment="1">
      <alignment horizontal="left" vertical="center" wrapText="1"/>
    </xf>
    <xf numFmtId="0" fontId="30" fillId="3" borderId="1" xfId="4" applyFont="1" applyFill="1" applyBorder="1" applyAlignment="1">
      <alignment horizontal="left" vertical="top" wrapText="1"/>
    </xf>
    <xf numFmtId="0" fontId="13" fillId="3" borderId="1" xfId="4" applyFont="1" applyFill="1" applyBorder="1" applyAlignment="1">
      <alignment horizontal="left" vertical="top" wrapText="1"/>
    </xf>
    <xf numFmtId="0" fontId="13" fillId="4" borderId="1" xfId="4" applyFont="1" applyFill="1" applyBorder="1" applyAlignment="1">
      <alignment horizontal="left" vertical="center" wrapText="1"/>
    </xf>
    <xf numFmtId="0" fontId="30" fillId="4" borderId="1" xfId="4" applyFont="1" applyFill="1" applyBorder="1" applyAlignment="1">
      <alignment horizontal="left" vertical="center" wrapText="1"/>
    </xf>
    <xf numFmtId="0" fontId="30" fillId="29" borderId="1" xfId="4" applyFont="1" applyFill="1" applyBorder="1" applyAlignment="1">
      <alignment horizontal="left" vertical="center" wrapText="1"/>
    </xf>
    <xf numFmtId="0" fontId="13" fillId="3" borderId="1" xfId="4" applyFont="1" applyFill="1" applyBorder="1" applyAlignment="1">
      <alignment horizontal="left" vertical="center" wrapText="1"/>
    </xf>
    <xf numFmtId="0" fontId="30" fillId="3" borderId="1" xfId="4" applyFont="1" applyFill="1" applyBorder="1" applyAlignment="1">
      <alignment horizontal="left" vertical="center" wrapText="1"/>
    </xf>
    <xf numFmtId="0" fontId="13" fillId="25" borderId="1" xfId="4" applyFont="1" applyFill="1" applyBorder="1" applyAlignment="1">
      <alignment horizontal="left" vertical="center" wrapText="1"/>
    </xf>
    <xf numFmtId="0" fontId="30" fillId="25" borderId="1" xfId="4" applyFont="1" applyFill="1" applyBorder="1" applyAlignment="1">
      <alignment horizontal="left" vertical="center" wrapText="1"/>
    </xf>
    <xf numFmtId="0" fontId="49" fillId="25" borderId="1" xfId="4" applyFont="1" applyFill="1" applyBorder="1" applyAlignment="1">
      <alignment horizontal="left" vertical="center" wrapText="1"/>
    </xf>
    <xf numFmtId="0" fontId="30" fillId="10" borderId="1" xfId="0" applyFont="1" applyFill="1" applyBorder="1" applyAlignment="1" applyProtection="1">
      <alignment horizontal="left" vertical="center" wrapText="1" readingOrder="1"/>
      <protection locked="0"/>
    </xf>
    <xf numFmtId="0" fontId="30" fillId="13" borderId="1" xfId="0" applyFont="1" applyFill="1" applyBorder="1" applyAlignment="1" applyProtection="1">
      <alignment horizontal="left" vertical="center" wrapText="1" readingOrder="1"/>
      <protection locked="0"/>
    </xf>
    <xf numFmtId="0" fontId="13" fillId="7" borderId="1" xfId="0" applyFont="1" applyFill="1" applyBorder="1" applyAlignment="1">
      <alignment horizontal="left" vertical="center" wrapText="1" readingOrder="1"/>
    </xf>
    <xf numFmtId="0" fontId="13" fillId="18" borderId="1" xfId="0" applyFont="1" applyFill="1" applyBorder="1" applyAlignment="1">
      <alignment horizontal="left" vertical="center" wrapText="1" readingOrder="1"/>
    </xf>
    <xf numFmtId="0" fontId="13" fillId="3" borderId="1" xfId="0" applyFont="1" applyFill="1" applyBorder="1" applyAlignment="1">
      <alignment horizontal="left" vertical="center" wrapText="1" readingOrder="1"/>
    </xf>
    <xf numFmtId="0" fontId="38" fillId="0" borderId="0" xfId="0" applyFont="1" applyFill="1" applyAlignment="1">
      <alignment horizontal="left"/>
    </xf>
    <xf numFmtId="0" fontId="50" fillId="0" borderId="0" xfId="0" applyFont="1" applyBorder="1" applyAlignment="1">
      <alignment horizontal="left" vertical="center"/>
    </xf>
    <xf numFmtId="167" fontId="38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 readingOrder="1"/>
    </xf>
    <xf numFmtId="0" fontId="30" fillId="0" borderId="1" xfId="0" applyFont="1" applyBorder="1" applyAlignment="1">
      <alignment horizontal="left" vertical="center" wrapText="1" readingOrder="1"/>
    </xf>
    <xf numFmtId="169" fontId="30" fillId="0" borderId="1" xfId="0" applyNumberFormat="1" applyFont="1" applyFill="1" applyBorder="1" applyAlignment="1">
      <alignment horizontal="left" vertical="center" wrapText="1" readingOrder="1"/>
    </xf>
    <xf numFmtId="0" fontId="13" fillId="13" borderId="1" xfId="4" applyFont="1" applyFill="1" applyBorder="1" applyAlignment="1">
      <alignment vertical="center" wrapText="1" readingOrder="1"/>
    </xf>
    <xf numFmtId="0" fontId="38" fillId="0" borderId="0" xfId="0" applyFont="1" applyFill="1"/>
    <xf numFmtId="0" fontId="51" fillId="0" borderId="0" xfId="0" applyFont="1" applyFill="1" applyAlignment="1">
      <alignment horizontal="center"/>
    </xf>
    <xf numFmtId="169" fontId="52" fillId="0" borderId="1" xfId="12" applyNumberFormat="1" applyFont="1" applyFill="1" applyBorder="1" applyAlignment="1">
      <alignment horizontal="right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5" fillId="27" borderId="1" xfId="0" applyFont="1" applyFill="1" applyBorder="1" applyAlignment="1">
      <alignment horizontal="center" vertical="center" wrapText="1"/>
    </xf>
    <xf numFmtId="0" fontId="31" fillId="19" borderId="1" xfId="0" applyFont="1" applyFill="1" applyBorder="1" applyAlignment="1">
      <alignment horizontal="left" vertical="center" wrapText="1"/>
    </xf>
    <xf numFmtId="0" fontId="32" fillId="11" borderId="1" xfId="0" applyFont="1" applyFill="1" applyBorder="1" applyAlignment="1">
      <alignment horizontal="left" vertical="center" wrapText="1"/>
    </xf>
    <xf numFmtId="0" fontId="42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left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left" vertical="center" wrapText="1"/>
    </xf>
    <xf numFmtId="0" fontId="32" fillId="11" borderId="4" xfId="0" applyFont="1" applyFill="1" applyBorder="1" applyAlignment="1">
      <alignment horizontal="left" vertical="center" wrapText="1"/>
    </xf>
    <xf numFmtId="0" fontId="32" fillId="11" borderId="3" xfId="0" applyFont="1" applyFill="1" applyBorder="1" applyAlignment="1">
      <alignment horizontal="left" vertical="center" wrapText="1"/>
    </xf>
    <xf numFmtId="0" fontId="31" fillId="16" borderId="1" xfId="0" applyFont="1" applyFill="1" applyBorder="1" applyAlignment="1">
      <alignment horizontal="left" vertical="center" wrapText="1"/>
    </xf>
    <xf numFmtId="0" fontId="34" fillId="11" borderId="2" xfId="0" applyFont="1" applyFill="1" applyBorder="1" applyAlignment="1" applyProtection="1">
      <alignment horizontal="left" vertical="center" wrapText="1" readingOrder="1"/>
      <protection locked="0"/>
    </xf>
    <xf numFmtId="0" fontId="34" fillId="11" borderId="4" xfId="0" applyFont="1" applyFill="1" applyBorder="1" applyAlignment="1" applyProtection="1">
      <alignment horizontal="left" vertical="center" wrapText="1" readingOrder="1"/>
      <protection locked="0"/>
    </xf>
    <xf numFmtId="0" fontId="34" fillId="11" borderId="3" xfId="0" applyFont="1" applyFill="1" applyBorder="1" applyAlignment="1" applyProtection="1">
      <alignment horizontal="left" vertical="center" wrapText="1" readingOrder="1"/>
      <protection locked="0"/>
    </xf>
    <xf numFmtId="0" fontId="34" fillId="11" borderId="2" xfId="0" applyFont="1" applyFill="1" applyBorder="1" applyAlignment="1" applyProtection="1">
      <alignment horizontal="center" vertical="center" wrapText="1" readingOrder="1"/>
      <protection locked="0"/>
    </xf>
    <xf numFmtId="0" fontId="34" fillId="11" borderId="4" xfId="0" applyFont="1" applyFill="1" applyBorder="1" applyAlignment="1" applyProtection="1">
      <alignment horizontal="center" vertical="center" wrapText="1" readingOrder="1"/>
      <protection locked="0"/>
    </xf>
    <xf numFmtId="0" fontId="34" fillId="11" borderId="3" xfId="0" applyFont="1" applyFill="1" applyBorder="1" applyAlignment="1" applyProtection="1">
      <alignment horizontal="center" vertical="center" wrapText="1" readingOrder="1"/>
      <protection locked="0"/>
    </xf>
    <xf numFmtId="0" fontId="31" fillId="5" borderId="1" xfId="0" applyFont="1" applyFill="1" applyBorder="1" applyAlignment="1">
      <alignment horizontal="left" vertical="center" wrapText="1"/>
    </xf>
    <xf numFmtId="0" fontId="15" fillId="17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left" vertical="center" wrapText="1"/>
    </xf>
    <xf numFmtId="0" fontId="37" fillId="20" borderId="1" xfId="0" applyFont="1" applyFill="1" applyBorder="1" applyAlignment="1">
      <alignment horizontal="center" vertical="center" wrapText="1"/>
    </xf>
    <xf numFmtId="0" fontId="31" fillId="22" borderId="1" xfId="0" applyFont="1" applyFill="1" applyBorder="1" applyAlignment="1">
      <alignment horizontal="left" vertical="center" wrapText="1"/>
    </xf>
    <xf numFmtId="0" fontId="23" fillId="2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 readingOrder="1"/>
    </xf>
    <xf numFmtId="0" fontId="14" fillId="19" borderId="1" xfId="0" applyFont="1" applyFill="1" applyBorder="1" applyAlignment="1">
      <alignment horizontal="left" vertical="center" wrapText="1" readingOrder="1"/>
    </xf>
    <xf numFmtId="0" fontId="14" fillId="8" borderId="1" xfId="0" applyFont="1" applyFill="1" applyBorder="1" applyAlignment="1">
      <alignment horizontal="left" vertical="center" wrapText="1" readingOrder="1"/>
    </xf>
    <xf numFmtId="0" fontId="2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14" fillId="14" borderId="1" xfId="4" applyFont="1" applyFill="1" applyBorder="1" applyAlignment="1">
      <alignment horizontal="left" vertical="center" wrapText="1" readingOrder="1"/>
    </xf>
    <xf numFmtId="0" fontId="15" fillId="15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34" fillId="11" borderId="1" xfId="0" applyFont="1" applyFill="1" applyBorder="1" applyAlignment="1" applyProtection="1">
      <alignment horizontal="left" vertical="center" wrapText="1" readingOrder="1"/>
      <protection locked="0"/>
    </xf>
    <xf numFmtId="0" fontId="37" fillId="6" borderId="1" xfId="0" applyFont="1" applyFill="1" applyBorder="1" applyAlignment="1">
      <alignment horizontal="center" vertical="center" wrapText="1"/>
    </xf>
    <xf numFmtId="0" fontId="37" fillId="17" borderId="1" xfId="0" applyFont="1" applyFill="1" applyBorder="1" applyAlignment="1">
      <alignment horizontal="center" vertical="center" wrapText="1"/>
    </xf>
    <xf numFmtId="0" fontId="15" fillId="20" borderId="1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left" vertical="center" wrapText="1"/>
    </xf>
    <xf numFmtId="0" fontId="14" fillId="19" borderId="1" xfId="0" applyFont="1" applyFill="1" applyBorder="1" applyAlignment="1">
      <alignment horizontal="left" vertical="center" wrapText="1"/>
    </xf>
    <xf numFmtId="0" fontId="14" fillId="11" borderId="1" xfId="0" applyFont="1" applyFill="1" applyBorder="1" applyAlignment="1">
      <alignment horizontal="left" vertical="center" wrapText="1"/>
    </xf>
    <xf numFmtId="0" fontId="14" fillId="16" borderId="1" xfId="0" applyFont="1" applyFill="1" applyBorder="1" applyAlignment="1">
      <alignment horizontal="left" vertical="center" wrapText="1"/>
    </xf>
    <xf numFmtId="0" fontId="14" fillId="29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4" fillId="2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35" fillId="24" borderId="1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50" fillId="0" borderId="10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4" xfId="0" applyNumberFormat="1" applyFont="1" applyBorder="1" applyAlignment="1">
      <alignment horizontal="center" vertical="center" wrapText="1"/>
    </xf>
    <xf numFmtId="169" fontId="39" fillId="2" borderId="1" xfId="12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48" fillId="2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22" borderId="1" xfId="0" applyFont="1" applyFill="1" applyBorder="1" applyAlignment="1">
      <alignment horizontal="center" vertical="center" wrapText="1"/>
    </xf>
    <xf numFmtId="0" fontId="37" fillId="27" borderId="1" xfId="0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 applyProtection="1">
      <alignment horizontal="center" vertical="center" wrapText="1" readingOrder="1"/>
      <protection locked="0"/>
    </xf>
    <xf numFmtId="0" fontId="14" fillId="14" borderId="1" xfId="4" applyFont="1" applyFill="1" applyBorder="1" applyAlignment="1">
      <alignment horizontal="center" vertical="center" wrapText="1" readingOrder="1"/>
    </xf>
    <xf numFmtId="0" fontId="14" fillId="8" borderId="1" xfId="0" applyFont="1" applyFill="1" applyBorder="1" applyAlignment="1">
      <alignment horizontal="center" vertical="center" wrapText="1" readingOrder="1"/>
    </xf>
    <xf numFmtId="0" fontId="14" fillId="19" borderId="1" xfId="0" applyFont="1" applyFill="1" applyBorder="1" applyAlignment="1">
      <alignment horizontal="center" vertical="center" wrapText="1" readingOrder="1"/>
    </xf>
    <xf numFmtId="0" fontId="14" fillId="5" borderId="1" xfId="0" applyFont="1" applyFill="1" applyBorder="1" applyAlignment="1">
      <alignment horizontal="center" vertical="center" wrapText="1" readingOrder="1"/>
    </xf>
    <xf numFmtId="0" fontId="14" fillId="8" borderId="2" xfId="0" applyFont="1" applyFill="1" applyBorder="1" applyAlignment="1">
      <alignment horizontal="left" vertical="center" wrapText="1" readingOrder="1"/>
    </xf>
    <xf numFmtId="0" fontId="14" fillId="8" borderId="3" xfId="0" applyFont="1" applyFill="1" applyBorder="1" applyAlignment="1">
      <alignment horizontal="left" vertical="center" wrapText="1" readingOrder="1"/>
    </xf>
    <xf numFmtId="0" fontId="46" fillId="3" borderId="1" xfId="0" applyFont="1" applyFill="1" applyBorder="1" applyAlignment="1">
      <alignment horizontal="center" vertical="center" wrapText="1"/>
    </xf>
    <xf numFmtId="0" fontId="46" fillId="10" borderId="1" xfId="0" applyFont="1" applyFill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46" fillId="18" borderId="1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 readingOrder="1"/>
    </xf>
    <xf numFmtId="0" fontId="30" fillId="0" borderId="3" xfId="0" applyFont="1" applyFill="1" applyBorder="1" applyAlignment="1">
      <alignment horizontal="center" vertical="center" wrapText="1" readingOrder="1"/>
    </xf>
    <xf numFmtId="0" fontId="14" fillId="19" borderId="2" xfId="0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" vertical="center" wrapText="1"/>
    </xf>
    <xf numFmtId="0" fontId="14" fillId="19" borderId="3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left" vertical="center" wrapText="1"/>
    </xf>
    <xf numFmtId="0" fontId="14" fillId="12" borderId="4" xfId="0" applyFont="1" applyFill="1" applyBorder="1" applyAlignment="1">
      <alignment horizontal="left" vertical="center" wrapText="1"/>
    </xf>
    <xf numFmtId="0" fontId="14" fillId="12" borderId="3" xfId="0" applyFont="1" applyFill="1" applyBorder="1" applyAlignment="1">
      <alignment horizontal="left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169" fontId="33" fillId="0" borderId="2" xfId="12" applyNumberFormat="1" applyFont="1" applyBorder="1" applyAlignment="1">
      <alignment horizontal="center" vertical="center"/>
    </xf>
    <xf numFmtId="169" fontId="33" fillId="0" borderId="3" xfId="12" applyNumberFormat="1" applyFont="1" applyBorder="1" applyAlignment="1">
      <alignment horizontal="center" vertical="center"/>
    </xf>
    <xf numFmtId="0" fontId="14" fillId="26" borderId="2" xfId="0" applyFont="1" applyFill="1" applyBorder="1" applyAlignment="1">
      <alignment horizontal="center" vertical="center" wrapText="1"/>
    </xf>
    <xf numFmtId="0" fontId="14" fillId="26" borderId="4" xfId="0" applyFont="1" applyFill="1" applyBorder="1" applyAlignment="1">
      <alignment horizontal="center" vertical="center" wrapText="1"/>
    </xf>
    <xf numFmtId="0" fontId="14" fillId="26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15" fillId="31" borderId="2" xfId="0" applyFont="1" applyFill="1" applyBorder="1" applyAlignment="1">
      <alignment horizontal="center" vertical="center" wrapText="1"/>
    </xf>
    <xf numFmtId="0" fontId="15" fillId="31" borderId="4" xfId="0" applyFont="1" applyFill="1" applyBorder="1" applyAlignment="1">
      <alignment horizontal="center" vertical="center" wrapText="1"/>
    </xf>
    <xf numFmtId="0" fontId="15" fillId="31" borderId="3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37" fillId="12" borderId="1" xfId="0" applyFont="1" applyFill="1" applyBorder="1" applyAlignment="1">
      <alignment horizontal="center" vertical="center" wrapText="1"/>
    </xf>
  </cellXfs>
  <cellStyles count="13">
    <cellStyle name="Hipervínculo 2" xfId="9" xr:uid="{2B17F49C-7CD9-4B97-BA14-0D1FBD40A075}"/>
    <cellStyle name="Millares" xfId="1" builtinId="3"/>
    <cellStyle name="Millares 2" xfId="11" xr:uid="{2379853F-6FCE-465B-BF09-86FAB8FF0CC8}"/>
    <cellStyle name="Millares 3" xfId="10" xr:uid="{6C59941A-D2F1-4BD0-90F3-D6053D5349F3}"/>
    <cellStyle name="Moneda" xfId="12" builtinId="4"/>
    <cellStyle name="Moneda [0] 2 2" xfId="3" xr:uid="{CC44A66E-0064-4367-999D-26868A347C3A}"/>
    <cellStyle name="Normal" xfId="0" builtinId="0"/>
    <cellStyle name="Normal 2" xfId="7" xr:uid="{D60D8984-3110-4524-AEBA-AA9BA6F562CB}"/>
    <cellStyle name="Normal 3" xfId="4" xr:uid="{0E03CF93-876A-4254-A1F0-F344292A44EC}"/>
    <cellStyle name="Normal 4" xfId="5" xr:uid="{DC285D15-6493-4488-A54F-9F677E976E21}"/>
    <cellStyle name="Porcentaje" xfId="2" builtinId="5"/>
    <cellStyle name="Porcentaje 2" xfId="6" xr:uid="{6B03AB0A-128B-486C-910B-FA41C0F85BEC}"/>
    <cellStyle name="Porcentual 2" xfId="8" xr:uid="{D6EA0274-BA6F-4567-A2FB-BA16CCA7B075}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57501</xdr:colOff>
      <xdr:row>0</xdr:row>
      <xdr:rowOff>0</xdr:rowOff>
    </xdr:from>
    <xdr:to>
      <xdr:col>0</xdr:col>
      <xdr:colOff>1767840</xdr:colOff>
      <xdr:row>4</xdr:row>
      <xdr:rowOff>162951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464A73-2D82-4B5E-8588-C01C8085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01" y="0"/>
          <a:ext cx="1710339" cy="612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LAN DE ACCION" id="{8448DAAA-A1E1-4766-A1E7-27BAC64E98FF}" userId="PLAN DE ACCION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7" dT="2021-02-11T16:34:52.46" personId="{8448DAAA-A1E1-4766-A1E7-27BAC64E98FF}" id="{4B32E479-982E-4522-A422-A6B99BFC0CA6}">
    <text>28676</text>
  </threadedComment>
  <threadedComment ref="T41" dT="2021-02-11T16:35:49.31" personId="{8448DAAA-A1E1-4766-A1E7-27BAC64E98FF}" id="{25A96AD4-C992-4016-AE16-1B86A8D2266E}">
    <text>93</text>
  </threadedComment>
  <threadedComment ref="E46" dT="2021-02-09T14:15:04.33" personId="{8448DAAA-A1E1-4766-A1E7-27BAC64E98FF}" id="{6D8F7EB0-D829-411D-BDA7-26C06B98C545}">
    <text>p.11,13</text>
  </threadedComment>
  <threadedComment ref="T157" dT="2021-02-15T17:41:32.62" personId="{8448DAAA-A1E1-4766-A1E7-27BAC64E98FF}" id="{CDEC24C1-AADA-41D6-BA55-13741DEA95DC}">
    <text>Recursos Plan de Fomento a la calidad 2020 ( comprometido $48.483.218)</text>
  </threadedComment>
  <threadedComment ref="T158" dT="2021-02-15T17:41:48.22" personId="{8448DAAA-A1E1-4766-A1E7-27BAC64E98FF}" id="{C9D995C7-62DC-46E9-A9D3-D94E46D306CB}">
    <text>Recursos Plan de Fomento a la calidad 2020 ( comprometido $30.00.000)</text>
  </threadedComment>
  <threadedComment ref="T267" dT="2021-02-15T17:43:40.02" personId="{8448DAAA-A1E1-4766-A1E7-27BAC64E98FF}" id="{A68B1BB5-9F5B-4C71-9184-BADEF2F734EA}">
    <text>Recursos comprometidos del Plan Fomento a la calidad 2020 ($100000000)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1"/>
  <sheetViews>
    <sheetView workbookViewId="0">
      <selection activeCell="A10" sqref="A10"/>
    </sheetView>
  </sheetViews>
  <sheetFormatPr baseColWidth="10" defaultColWidth="11.44140625" defaultRowHeight="13.2" x14ac:dyDescent="0.25"/>
  <cols>
    <col min="1" max="29" width="35.6640625" customWidth="1"/>
    <col min="30" max="256" width="9.109375" customWidth="1"/>
  </cols>
  <sheetData>
    <row r="1" spans="1:28" ht="34.79999999999999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x14ac:dyDescent="0.25">
      <c r="A2" s="2"/>
      <c r="B2" s="2"/>
      <c r="C2" s="2">
        <v>40</v>
      </c>
      <c r="D2" s="2">
        <v>118</v>
      </c>
      <c r="E2" s="2" t="s">
        <v>28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>
        <v>100</v>
      </c>
      <c r="R2" s="2">
        <v>100</v>
      </c>
      <c r="S2" s="2">
        <v>100</v>
      </c>
      <c r="T2" s="2">
        <v>100</v>
      </c>
      <c r="U2" s="2" t="s">
        <v>29</v>
      </c>
      <c r="V2" s="2" t="s">
        <v>30</v>
      </c>
      <c r="W2" s="2">
        <v>100</v>
      </c>
      <c r="X2" s="2"/>
      <c r="Y2" s="2" t="s">
        <v>31</v>
      </c>
      <c r="Z2" s="2">
        <v>2019</v>
      </c>
      <c r="AA2" s="2" t="s">
        <v>32</v>
      </c>
      <c r="AB2" s="2" t="s">
        <v>33</v>
      </c>
    </row>
    <row r="3" spans="1:28" ht="30.6" x14ac:dyDescent="0.25">
      <c r="A3" s="2"/>
      <c r="B3" s="2"/>
      <c r="C3" s="2">
        <v>34</v>
      </c>
      <c r="D3" s="2">
        <v>119</v>
      </c>
      <c r="E3" s="2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>
        <v>100</v>
      </c>
      <c r="R3" s="2">
        <v>100</v>
      </c>
      <c r="S3" s="2">
        <v>100</v>
      </c>
      <c r="T3" s="2">
        <v>100</v>
      </c>
      <c r="U3" s="2" t="s">
        <v>29</v>
      </c>
      <c r="V3" s="2" t="s">
        <v>30</v>
      </c>
      <c r="W3" s="2">
        <v>100</v>
      </c>
      <c r="X3" s="2"/>
      <c r="Y3" s="2" t="s">
        <v>31</v>
      </c>
      <c r="Z3" s="2">
        <v>2019</v>
      </c>
      <c r="AA3" s="2" t="s">
        <v>35</v>
      </c>
      <c r="AB3" s="2" t="s">
        <v>33</v>
      </c>
    </row>
    <row r="4" spans="1:28" ht="20.399999999999999" x14ac:dyDescent="0.25">
      <c r="A4" s="2"/>
      <c r="B4" s="2"/>
      <c r="C4" s="2">
        <v>34</v>
      </c>
      <c r="D4" s="2">
        <v>120</v>
      </c>
      <c r="E4" s="2" t="s">
        <v>36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>
        <v>100</v>
      </c>
      <c r="R4" s="2">
        <v>100</v>
      </c>
      <c r="S4" s="2">
        <v>100</v>
      </c>
      <c r="T4" s="2">
        <v>100</v>
      </c>
      <c r="U4" s="2" t="s">
        <v>29</v>
      </c>
      <c r="V4" s="2" t="s">
        <v>30</v>
      </c>
      <c r="W4" s="2">
        <v>100</v>
      </c>
      <c r="X4" s="2"/>
      <c r="Y4" s="2" t="s">
        <v>31</v>
      </c>
      <c r="Z4" s="2">
        <v>2019</v>
      </c>
      <c r="AA4" s="2" t="s">
        <v>37</v>
      </c>
      <c r="AB4" s="2" t="s">
        <v>33</v>
      </c>
    </row>
    <row r="5" spans="1:28" ht="30.6" x14ac:dyDescent="0.25">
      <c r="A5" s="2"/>
      <c r="B5" s="2"/>
      <c r="C5" s="2">
        <v>34</v>
      </c>
      <c r="D5" s="2">
        <v>121</v>
      </c>
      <c r="E5" s="2" t="s">
        <v>38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>
        <v>100</v>
      </c>
      <c r="R5" s="2">
        <v>100</v>
      </c>
      <c r="S5" s="2">
        <v>100</v>
      </c>
      <c r="T5" s="2">
        <v>100</v>
      </c>
      <c r="U5" s="2" t="s">
        <v>29</v>
      </c>
      <c r="V5" s="2" t="s">
        <v>30</v>
      </c>
      <c r="W5" s="2">
        <v>100</v>
      </c>
      <c r="X5" s="2"/>
      <c r="Y5" s="2" t="s">
        <v>31</v>
      </c>
      <c r="Z5" s="2">
        <v>2019</v>
      </c>
      <c r="AA5" s="2" t="s">
        <v>39</v>
      </c>
      <c r="AB5" s="2" t="s">
        <v>33</v>
      </c>
    </row>
    <row r="6" spans="1:28" ht="20.399999999999999" x14ac:dyDescent="0.25">
      <c r="A6" s="2"/>
      <c r="B6" s="2"/>
      <c r="C6" s="2">
        <v>34</v>
      </c>
      <c r="D6" s="2">
        <v>122</v>
      </c>
      <c r="E6" s="2" t="s">
        <v>40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>
        <v>100</v>
      </c>
      <c r="R6" s="2">
        <v>100</v>
      </c>
      <c r="S6" s="2">
        <v>100</v>
      </c>
      <c r="T6" s="2">
        <v>100</v>
      </c>
      <c r="U6" s="2" t="s">
        <v>29</v>
      </c>
      <c r="V6" s="2" t="s">
        <v>30</v>
      </c>
      <c r="W6" s="2">
        <v>100</v>
      </c>
      <c r="X6" s="2"/>
      <c r="Y6" s="2" t="s">
        <v>31</v>
      </c>
      <c r="Z6" s="2">
        <v>2019</v>
      </c>
      <c r="AA6" s="2" t="s">
        <v>41</v>
      </c>
      <c r="AB6" s="2" t="s">
        <v>33</v>
      </c>
    </row>
    <row r="7" spans="1:28" x14ac:dyDescent="0.25">
      <c r="A7" s="2"/>
      <c r="B7" s="2"/>
      <c r="C7" s="2">
        <v>34</v>
      </c>
      <c r="D7" s="2">
        <v>123</v>
      </c>
      <c r="E7" s="2" t="s">
        <v>42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>
        <v>100</v>
      </c>
      <c r="R7" s="2">
        <v>100</v>
      </c>
      <c r="S7" s="2">
        <v>100</v>
      </c>
      <c r="T7" s="2">
        <v>100</v>
      </c>
      <c r="U7" s="2" t="s">
        <v>29</v>
      </c>
      <c r="V7" s="2" t="s">
        <v>30</v>
      </c>
      <c r="W7" s="2">
        <v>100</v>
      </c>
      <c r="X7" s="2"/>
      <c r="Y7" s="2" t="s">
        <v>31</v>
      </c>
      <c r="Z7" s="2">
        <v>2019</v>
      </c>
      <c r="AA7" s="2" t="s">
        <v>43</v>
      </c>
      <c r="AB7" s="2" t="s">
        <v>33</v>
      </c>
    </row>
    <row r="8" spans="1:28" x14ac:dyDescent="0.25">
      <c r="A8" s="2"/>
      <c r="B8" s="2"/>
      <c r="C8" s="2">
        <v>34</v>
      </c>
      <c r="D8" s="2">
        <v>124</v>
      </c>
      <c r="E8" s="2" t="s">
        <v>44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100</v>
      </c>
      <c r="R8" s="2">
        <v>100</v>
      </c>
      <c r="S8" s="2">
        <v>100</v>
      </c>
      <c r="T8" s="2">
        <v>100</v>
      </c>
      <c r="U8" s="2" t="s">
        <v>29</v>
      </c>
      <c r="V8" s="2" t="s">
        <v>30</v>
      </c>
      <c r="W8" s="2">
        <v>100</v>
      </c>
      <c r="X8" s="2"/>
      <c r="Y8" s="2" t="s">
        <v>31</v>
      </c>
      <c r="Z8" s="2">
        <v>2019</v>
      </c>
      <c r="AA8" s="2" t="s">
        <v>45</v>
      </c>
      <c r="AB8" s="2" t="s">
        <v>33</v>
      </c>
    </row>
    <row r="9" spans="1:28" ht="20.399999999999999" x14ac:dyDescent="0.25">
      <c r="A9" s="2"/>
      <c r="B9" s="2"/>
      <c r="C9" s="2">
        <v>34</v>
      </c>
      <c r="D9" s="2">
        <v>125</v>
      </c>
      <c r="E9" s="2" t="s">
        <v>46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v>100</v>
      </c>
      <c r="R9" s="2">
        <v>100</v>
      </c>
      <c r="S9" s="2">
        <v>100</v>
      </c>
      <c r="T9" s="2">
        <v>100</v>
      </c>
      <c r="U9" s="2" t="s">
        <v>29</v>
      </c>
      <c r="V9" s="2" t="s">
        <v>30</v>
      </c>
      <c r="W9" s="2">
        <v>100</v>
      </c>
      <c r="X9" s="2"/>
      <c r="Y9" s="2" t="s">
        <v>31</v>
      </c>
      <c r="Z9" s="2">
        <v>2019</v>
      </c>
      <c r="AA9" s="2" t="s">
        <v>47</v>
      </c>
      <c r="AB9" s="2" t="s">
        <v>33</v>
      </c>
    </row>
    <row r="10" spans="1:28" ht="20.399999999999999" x14ac:dyDescent="0.25">
      <c r="A10" s="2"/>
      <c r="B10" s="2"/>
      <c r="C10" s="2">
        <v>34</v>
      </c>
      <c r="D10" s="2">
        <v>126</v>
      </c>
      <c r="E10" s="2" t="s">
        <v>48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100</v>
      </c>
      <c r="R10" s="2">
        <v>100</v>
      </c>
      <c r="S10" s="2">
        <v>100</v>
      </c>
      <c r="T10" s="2">
        <v>100</v>
      </c>
      <c r="U10" s="2" t="s">
        <v>29</v>
      </c>
      <c r="V10" s="2" t="s">
        <v>30</v>
      </c>
      <c r="W10" s="2">
        <v>100</v>
      </c>
      <c r="X10" s="2"/>
      <c r="Y10" s="2" t="s">
        <v>31</v>
      </c>
      <c r="Z10" s="2">
        <v>2019</v>
      </c>
      <c r="AA10" s="2" t="s">
        <v>49</v>
      </c>
      <c r="AB10" s="2" t="s">
        <v>33</v>
      </c>
    </row>
    <row r="11" spans="1:28" ht="20.399999999999999" x14ac:dyDescent="0.25">
      <c r="A11" s="2"/>
      <c r="B11" s="2"/>
      <c r="C11" s="2">
        <v>35</v>
      </c>
      <c r="D11" s="2">
        <v>127</v>
      </c>
      <c r="E11" s="2" t="s">
        <v>50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100</v>
      </c>
      <c r="R11" s="2">
        <v>97.34</v>
      </c>
      <c r="S11" s="2">
        <v>97.34</v>
      </c>
      <c r="T11" s="2">
        <v>97.34</v>
      </c>
      <c r="U11" s="2" t="s">
        <v>51</v>
      </c>
      <c r="V11" s="2" t="s">
        <v>52</v>
      </c>
      <c r="W11" s="2">
        <v>97.34</v>
      </c>
      <c r="X11" s="2"/>
      <c r="Y11" s="2" t="s">
        <v>31</v>
      </c>
      <c r="Z11" s="2">
        <v>2019</v>
      </c>
      <c r="AA11" s="2" t="s">
        <v>53</v>
      </c>
      <c r="AB11" s="2" t="s">
        <v>33</v>
      </c>
    </row>
    <row r="12" spans="1:28" ht="30.6" x14ac:dyDescent="0.25">
      <c r="A12" s="2"/>
      <c r="B12" s="2"/>
      <c r="C12" s="2">
        <v>35</v>
      </c>
      <c r="D12" s="2">
        <v>128</v>
      </c>
      <c r="E12" s="2" t="s">
        <v>54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100</v>
      </c>
      <c r="R12" s="2">
        <v>100</v>
      </c>
      <c r="S12" s="2">
        <v>100</v>
      </c>
      <c r="T12" s="2">
        <v>100</v>
      </c>
      <c r="U12" s="2" t="s">
        <v>29</v>
      </c>
      <c r="V12" s="2" t="s">
        <v>30</v>
      </c>
      <c r="W12" s="2">
        <v>100</v>
      </c>
      <c r="X12" s="2"/>
      <c r="Y12" s="2" t="s">
        <v>31</v>
      </c>
      <c r="Z12" s="2">
        <v>2019</v>
      </c>
      <c r="AA12" s="2" t="s">
        <v>55</v>
      </c>
      <c r="AB12" s="2" t="s">
        <v>33</v>
      </c>
    </row>
    <row r="13" spans="1:28" x14ac:dyDescent="0.25">
      <c r="A13" s="2"/>
      <c r="B13" s="2"/>
      <c r="C13" s="2">
        <v>36</v>
      </c>
      <c r="D13" s="2">
        <v>129</v>
      </c>
      <c r="E13" s="2" t="s">
        <v>56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100</v>
      </c>
      <c r="R13" s="2">
        <v>100</v>
      </c>
      <c r="S13" s="2">
        <v>100</v>
      </c>
      <c r="T13" s="2">
        <v>100</v>
      </c>
      <c r="U13" s="2" t="s">
        <v>29</v>
      </c>
      <c r="V13" s="2" t="s">
        <v>30</v>
      </c>
      <c r="W13" s="2">
        <v>100</v>
      </c>
      <c r="X13" s="2"/>
      <c r="Y13" s="2" t="s">
        <v>31</v>
      </c>
      <c r="Z13" s="2">
        <v>2019</v>
      </c>
      <c r="AA13" s="2" t="s">
        <v>57</v>
      </c>
      <c r="AB13" s="2" t="s">
        <v>33</v>
      </c>
    </row>
    <row r="14" spans="1:28" x14ac:dyDescent="0.25">
      <c r="A14" s="2"/>
      <c r="B14" s="2"/>
      <c r="C14" s="2">
        <v>36</v>
      </c>
      <c r="D14" s="2">
        <v>130</v>
      </c>
      <c r="E14" s="2" t="s">
        <v>58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100</v>
      </c>
      <c r="R14" s="2">
        <v>95</v>
      </c>
      <c r="S14" s="2">
        <v>95</v>
      </c>
      <c r="T14" s="2">
        <v>95</v>
      </c>
      <c r="U14" s="2" t="s">
        <v>59</v>
      </c>
      <c r="V14" s="2" t="s">
        <v>60</v>
      </c>
      <c r="W14" s="2">
        <v>95</v>
      </c>
      <c r="X14" s="2"/>
      <c r="Y14" s="2" t="s">
        <v>31</v>
      </c>
      <c r="Z14" s="2">
        <v>2019</v>
      </c>
      <c r="AA14" s="2" t="s">
        <v>61</v>
      </c>
      <c r="AB14" s="2" t="s">
        <v>33</v>
      </c>
    </row>
    <row r="15" spans="1:28" x14ac:dyDescent="0.25">
      <c r="A15" s="2"/>
      <c r="B15" s="2"/>
      <c r="C15" s="2">
        <v>36</v>
      </c>
      <c r="D15" s="2">
        <v>131</v>
      </c>
      <c r="E15" s="2" t="s">
        <v>62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100</v>
      </c>
      <c r="R15" s="2">
        <v>100</v>
      </c>
      <c r="S15" s="2">
        <v>100</v>
      </c>
      <c r="T15" s="2">
        <v>100</v>
      </c>
      <c r="U15" s="2" t="s">
        <v>29</v>
      </c>
      <c r="V15" s="2" t="s">
        <v>30</v>
      </c>
      <c r="W15" s="2">
        <v>100</v>
      </c>
      <c r="X15" s="2"/>
      <c r="Y15" s="2" t="s">
        <v>31</v>
      </c>
      <c r="Z15" s="2">
        <v>2019</v>
      </c>
      <c r="AA15" s="2" t="s">
        <v>63</v>
      </c>
      <c r="AB15" s="2" t="s">
        <v>33</v>
      </c>
    </row>
    <row r="16" spans="1:28" ht="20.399999999999999" x14ac:dyDescent="0.25">
      <c r="A16" s="2"/>
      <c r="B16" s="2"/>
      <c r="C16" s="2">
        <v>36</v>
      </c>
      <c r="D16" s="2">
        <v>132</v>
      </c>
      <c r="E16" s="2" t="s">
        <v>64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100</v>
      </c>
      <c r="R16" s="2">
        <v>100</v>
      </c>
      <c r="S16" s="2">
        <v>100</v>
      </c>
      <c r="T16" s="2">
        <v>100</v>
      </c>
      <c r="U16" s="2" t="s">
        <v>29</v>
      </c>
      <c r="V16" s="2" t="s">
        <v>30</v>
      </c>
      <c r="W16" s="2">
        <v>100</v>
      </c>
      <c r="X16" s="2"/>
      <c r="Y16" s="2" t="s">
        <v>31</v>
      </c>
      <c r="Z16" s="2">
        <v>2019</v>
      </c>
      <c r="AA16" s="2" t="s">
        <v>65</v>
      </c>
      <c r="AB16" s="2" t="s">
        <v>33</v>
      </c>
    </row>
    <row r="17" spans="1:28" x14ac:dyDescent="0.25">
      <c r="A17" s="2"/>
      <c r="B17" s="2"/>
      <c r="C17" s="2">
        <v>36</v>
      </c>
      <c r="D17" s="2">
        <v>133</v>
      </c>
      <c r="E17" s="2" t="s">
        <v>66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100</v>
      </c>
      <c r="R17" s="2">
        <v>10</v>
      </c>
      <c r="S17" s="2">
        <v>10</v>
      </c>
      <c r="T17" s="2">
        <v>10</v>
      </c>
      <c r="U17" s="2" t="s">
        <v>67</v>
      </c>
      <c r="V17" s="2" t="s">
        <v>68</v>
      </c>
      <c r="W17" s="2">
        <v>10</v>
      </c>
      <c r="X17" s="2"/>
      <c r="Y17" s="2" t="s">
        <v>31</v>
      </c>
      <c r="Z17" s="2">
        <v>2019</v>
      </c>
      <c r="AA17" s="2" t="s">
        <v>69</v>
      </c>
      <c r="AB17" s="2" t="s">
        <v>33</v>
      </c>
    </row>
    <row r="18" spans="1:28" ht="20.399999999999999" x14ac:dyDescent="0.25">
      <c r="A18" s="2"/>
      <c r="B18" s="2"/>
      <c r="C18" s="2">
        <v>37</v>
      </c>
      <c r="D18" s="2">
        <v>134</v>
      </c>
      <c r="E18" s="2" t="s">
        <v>70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100</v>
      </c>
      <c r="R18" s="2">
        <v>92.14</v>
      </c>
      <c r="S18" s="2">
        <v>92.14</v>
      </c>
      <c r="T18" s="2">
        <v>92.14</v>
      </c>
      <c r="U18" s="2" t="s">
        <v>59</v>
      </c>
      <c r="V18" s="2" t="s">
        <v>60</v>
      </c>
      <c r="W18" s="2">
        <v>92.14</v>
      </c>
      <c r="X18" s="2"/>
      <c r="Y18" s="2" t="s">
        <v>31</v>
      </c>
      <c r="Z18" s="2">
        <v>2019</v>
      </c>
      <c r="AA18" s="2" t="s">
        <v>71</v>
      </c>
      <c r="AB18" s="2" t="s">
        <v>33</v>
      </c>
    </row>
    <row r="19" spans="1:28" ht="30.6" x14ac:dyDescent="0.25">
      <c r="A19" s="2"/>
      <c r="B19" s="2"/>
      <c r="C19" s="2">
        <v>37</v>
      </c>
      <c r="D19" s="2">
        <v>135</v>
      </c>
      <c r="E19" s="2" t="s">
        <v>72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100</v>
      </c>
      <c r="R19" s="2">
        <v>100</v>
      </c>
      <c r="S19" s="2">
        <v>100</v>
      </c>
      <c r="T19" s="2">
        <v>100</v>
      </c>
      <c r="U19" s="2" t="s">
        <v>29</v>
      </c>
      <c r="V19" s="2" t="s">
        <v>30</v>
      </c>
      <c r="W19" s="2">
        <v>100</v>
      </c>
      <c r="X19" s="2"/>
      <c r="Y19" s="2" t="s">
        <v>31</v>
      </c>
      <c r="Z19" s="2">
        <v>2019</v>
      </c>
      <c r="AA19" s="2" t="s">
        <v>73</v>
      </c>
      <c r="AB19" s="2" t="s">
        <v>33</v>
      </c>
    </row>
    <row r="20" spans="1:28" ht="20.399999999999999" x14ac:dyDescent="0.25">
      <c r="A20" s="2"/>
      <c r="B20" s="2"/>
      <c r="C20" s="2">
        <v>37</v>
      </c>
      <c r="D20" s="2">
        <v>136</v>
      </c>
      <c r="E20" s="2" t="s">
        <v>74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100</v>
      </c>
      <c r="R20" s="2">
        <v>100</v>
      </c>
      <c r="S20" s="2">
        <v>100</v>
      </c>
      <c r="T20" s="2">
        <v>100</v>
      </c>
      <c r="U20" s="2" t="s">
        <v>29</v>
      </c>
      <c r="V20" s="2" t="s">
        <v>30</v>
      </c>
      <c r="W20" s="2">
        <v>100</v>
      </c>
      <c r="X20" s="2"/>
      <c r="Y20" s="2" t="s">
        <v>31</v>
      </c>
      <c r="Z20" s="2">
        <v>2019</v>
      </c>
      <c r="AA20" s="2" t="s">
        <v>75</v>
      </c>
      <c r="AB20" s="2" t="s">
        <v>33</v>
      </c>
    </row>
    <row r="21" spans="1:28" x14ac:dyDescent="0.25">
      <c r="A21" s="2"/>
      <c r="B21" s="2"/>
      <c r="C21" s="2">
        <v>38</v>
      </c>
      <c r="D21" s="2">
        <v>137</v>
      </c>
      <c r="E21" s="2" t="s">
        <v>76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100</v>
      </c>
      <c r="R21" s="2">
        <v>100</v>
      </c>
      <c r="S21" s="2">
        <v>100</v>
      </c>
      <c r="T21" s="2">
        <v>100</v>
      </c>
      <c r="U21" s="2" t="s">
        <v>29</v>
      </c>
      <c r="V21" s="2" t="s">
        <v>30</v>
      </c>
      <c r="W21" s="2">
        <v>100</v>
      </c>
      <c r="X21" s="2"/>
      <c r="Y21" s="2" t="s">
        <v>31</v>
      </c>
      <c r="Z21" s="2">
        <v>2019</v>
      </c>
      <c r="AA21" s="2" t="s">
        <v>77</v>
      </c>
      <c r="AB21" s="2" t="s">
        <v>33</v>
      </c>
    </row>
    <row r="22" spans="1:28" ht="30.6" x14ac:dyDescent="0.25">
      <c r="A22" s="2"/>
      <c r="B22" s="2"/>
      <c r="C22" s="2">
        <v>38</v>
      </c>
      <c r="D22" s="2">
        <v>138</v>
      </c>
      <c r="E22" s="2" t="s">
        <v>54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100</v>
      </c>
      <c r="R22" s="2">
        <v>100</v>
      </c>
      <c r="S22" s="2">
        <v>100</v>
      </c>
      <c r="T22" s="2">
        <v>100</v>
      </c>
      <c r="U22" s="2" t="s">
        <v>29</v>
      </c>
      <c r="V22" s="2" t="s">
        <v>30</v>
      </c>
      <c r="W22" s="2">
        <v>100</v>
      </c>
      <c r="X22" s="2"/>
      <c r="Y22" s="2" t="s">
        <v>31</v>
      </c>
      <c r="Z22" s="2">
        <v>2019</v>
      </c>
      <c r="AA22" s="2" t="s">
        <v>78</v>
      </c>
      <c r="AB22" s="2" t="s">
        <v>33</v>
      </c>
    </row>
    <row r="23" spans="1:28" ht="20.399999999999999" x14ac:dyDescent="0.25">
      <c r="A23" s="2"/>
      <c r="B23" s="2"/>
      <c r="C23" s="2">
        <v>38</v>
      </c>
      <c r="D23" s="2">
        <v>139</v>
      </c>
      <c r="E23" s="2" t="s">
        <v>79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v>100</v>
      </c>
      <c r="R23" s="2">
        <v>100</v>
      </c>
      <c r="S23" s="2">
        <v>100</v>
      </c>
      <c r="T23" s="2">
        <v>100</v>
      </c>
      <c r="U23" s="2" t="s">
        <v>29</v>
      </c>
      <c r="V23" s="2" t="s">
        <v>30</v>
      </c>
      <c r="W23" s="2">
        <v>100</v>
      </c>
      <c r="X23" s="2"/>
      <c r="Y23" s="2" t="s">
        <v>31</v>
      </c>
      <c r="Z23" s="2">
        <v>2019</v>
      </c>
      <c r="AA23" s="2" t="s">
        <v>80</v>
      </c>
      <c r="AB23" s="2" t="s">
        <v>33</v>
      </c>
    </row>
    <row r="24" spans="1:28" ht="20.399999999999999" x14ac:dyDescent="0.25">
      <c r="A24" s="2"/>
      <c r="B24" s="2"/>
      <c r="C24" s="2">
        <v>38</v>
      </c>
      <c r="D24" s="2">
        <v>140</v>
      </c>
      <c r="E24" s="2" t="s">
        <v>81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v>100</v>
      </c>
      <c r="R24" s="2">
        <v>100</v>
      </c>
      <c r="S24" s="2">
        <v>100</v>
      </c>
      <c r="T24" s="2">
        <v>100</v>
      </c>
      <c r="U24" s="2" t="s">
        <v>29</v>
      </c>
      <c r="V24" s="2" t="s">
        <v>30</v>
      </c>
      <c r="W24" s="2">
        <v>100</v>
      </c>
      <c r="X24" s="2"/>
      <c r="Y24" s="2" t="s">
        <v>31</v>
      </c>
      <c r="Z24" s="2">
        <v>2019</v>
      </c>
      <c r="AA24" s="2" t="s">
        <v>82</v>
      </c>
      <c r="AB24" s="2" t="s">
        <v>33</v>
      </c>
    </row>
    <row r="25" spans="1:28" x14ac:dyDescent="0.25">
      <c r="A25" s="2"/>
      <c r="B25" s="2"/>
      <c r="C25" s="2">
        <v>39</v>
      </c>
      <c r="D25" s="2">
        <v>141</v>
      </c>
      <c r="E25" s="2" t="s">
        <v>83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100</v>
      </c>
      <c r="R25" s="2">
        <v>71.8</v>
      </c>
      <c r="S25" s="2">
        <v>71.8</v>
      </c>
      <c r="T25" s="2">
        <v>71.8</v>
      </c>
      <c r="U25" s="2" t="s">
        <v>59</v>
      </c>
      <c r="V25" s="2" t="s">
        <v>60</v>
      </c>
      <c r="W25" s="2">
        <v>71.8</v>
      </c>
      <c r="X25" s="2"/>
      <c r="Y25" s="2" t="s">
        <v>31</v>
      </c>
      <c r="Z25" s="2">
        <v>2019</v>
      </c>
      <c r="AA25" s="2" t="s">
        <v>84</v>
      </c>
      <c r="AB25" s="2" t="s">
        <v>33</v>
      </c>
    </row>
    <row r="26" spans="1:28" ht="20.399999999999999" x14ac:dyDescent="0.25">
      <c r="A26" s="2"/>
      <c r="B26" s="2"/>
      <c r="C26" s="2">
        <v>39</v>
      </c>
      <c r="D26" s="2">
        <v>142</v>
      </c>
      <c r="E26" s="2" t="s">
        <v>85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100</v>
      </c>
      <c r="R26" s="2">
        <v>70</v>
      </c>
      <c r="S26" s="2">
        <v>70</v>
      </c>
      <c r="T26" s="2">
        <v>70</v>
      </c>
      <c r="U26" s="2" t="s">
        <v>59</v>
      </c>
      <c r="V26" s="2" t="s">
        <v>60</v>
      </c>
      <c r="W26" s="2">
        <v>70</v>
      </c>
      <c r="X26" s="2"/>
      <c r="Y26" s="2" t="s">
        <v>31</v>
      </c>
      <c r="Z26" s="2">
        <v>2019</v>
      </c>
      <c r="AA26" s="2" t="s">
        <v>86</v>
      </c>
      <c r="AB26" s="2" t="s">
        <v>87</v>
      </c>
    </row>
    <row r="27" spans="1:28" ht="20.399999999999999" x14ac:dyDescent="0.25">
      <c r="A27" s="2"/>
      <c r="B27" s="2"/>
      <c r="C27" s="2">
        <v>39</v>
      </c>
      <c r="D27" s="2">
        <v>143</v>
      </c>
      <c r="E27" s="2" t="s">
        <v>88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100</v>
      </c>
      <c r="R27" s="2">
        <v>100</v>
      </c>
      <c r="S27" s="2">
        <v>100</v>
      </c>
      <c r="T27" s="2">
        <v>100</v>
      </c>
      <c r="U27" s="2" t="s">
        <v>29</v>
      </c>
      <c r="V27" s="2" t="s">
        <v>30</v>
      </c>
      <c r="W27" s="2">
        <v>100</v>
      </c>
      <c r="X27" s="2"/>
      <c r="Y27" s="2" t="s">
        <v>31</v>
      </c>
      <c r="Z27" s="2">
        <v>2019</v>
      </c>
      <c r="AA27" s="2" t="s">
        <v>89</v>
      </c>
      <c r="AB27" s="2" t="s">
        <v>33</v>
      </c>
    </row>
    <row r="28" spans="1:28" ht="30.6" x14ac:dyDescent="0.25">
      <c r="A28" s="2"/>
      <c r="B28" s="2"/>
      <c r="C28" s="2">
        <v>39</v>
      </c>
      <c r="D28" s="2">
        <v>144</v>
      </c>
      <c r="E28" s="2" t="s">
        <v>54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v>100</v>
      </c>
      <c r="R28" s="2">
        <v>100</v>
      </c>
      <c r="S28" s="2">
        <v>100</v>
      </c>
      <c r="T28" s="2">
        <v>100</v>
      </c>
      <c r="U28" s="2" t="s">
        <v>29</v>
      </c>
      <c r="V28" s="2" t="s">
        <v>30</v>
      </c>
      <c r="W28" s="2">
        <v>100</v>
      </c>
      <c r="X28" s="2"/>
      <c r="Y28" s="2" t="s">
        <v>31</v>
      </c>
      <c r="Z28" s="2">
        <v>2019</v>
      </c>
      <c r="AA28" s="2" t="s">
        <v>90</v>
      </c>
      <c r="AB28" s="2" t="s">
        <v>33</v>
      </c>
    </row>
    <row r="29" spans="1:28" x14ac:dyDescent="0.25">
      <c r="A29" s="2"/>
      <c r="B29" s="2"/>
      <c r="C29" s="2">
        <v>40</v>
      </c>
      <c r="D29" s="2">
        <v>145</v>
      </c>
      <c r="E29" s="2" t="s">
        <v>91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v>100</v>
      </c>
      <c r="R29" s="2">
        <v>100</v>
      </c>
      <c r="S29" s="2">
        <v>100</v>
      </c>
      <c r="T29" s="2">
        <v>100</v>
      </c>
      <c r="U29" s="2" t="s">
        <v>29</v>
      </c>
      <c r="V29" s="2" t="s">
        <v>30</v>
      </c>
      <c r="W29" s="2">
        <v>100</v>
      </c>
      <c r="X29" s="2"/>
      <c r="Y29" s="2" t="s">
        <v>31</v>
      </c>
      <c r="Z29" s="2">
        <v>2019</v>
      </c>
      <c r="AA29" s="2" t="s">
        <v>92</v>
      </c>
      <c r="AB29" s="2" t="s">
        <v>33</v>
      </c>
    </row>
    <row r="30" spans="1:28" ht="20.399999999999999" x14ac:dyDescent="0.25">
      <c r="A30" s="2"/>
      <c r="B30" s="2"/>
      <c r="C30" s="2">
        <v>40</v>
      </c>
      <c r="D30" s="2">
        <v>146</v>
      </c>
      <c r="E30" s="2" t="s">
        <v>93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100</v>
      </c>
      <c r="R30" s="2">
        <v>100</v>
      </c>
      <c r="S30" s="2">
        <v>100</v>
      </c>
      <c r="T30" s="2">
        <v>100</v>
      </c>
      <c r="U30" s="2" t="s">
        <v>29</v>
      </c>
      <c r="V30" s="2" t="s">
        <v>30</v>
      </c>
      <c r="W30" s="2">
        <v>100</v>
      </c>
      <c r="X30" s="2"/>
      <c r="Y30" s="2" t="s">
        <v>31</v>
      </c>
      <c r="Z30" s="2">
        <v>2019</v>
      </c>
      <c r="AA30" s="2" t="s">
        <v>94</v>
      </c>
      <c r="AB30" s="2" t="s">
        <v>33</v>
      </c>
    </row>
    <row r="31" spans="1:28" x14ac:dyDescent="0.25">
      <c r="A31" s="2"/>
      <c r="B31" s="2"/>
      <c r="C31" s="2">
        <v>41</v>
      </c>
      <c r="D31" s="2">
        <v>147</v>
      </c>
      <c r="E31" s="2" t="s">
        <v>95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100</v>
      </c>
      <c r="R31" s="2">
        <v>100</v>
      </c>
      <c r="S31" s="2">
        <v>100</v>
      </c>
      <c r="T31" s="2">
        <v>100</v>
      </c>
      <c r="U31" s="2" t="s">
        <v>29</v>
      </c>
      <c r="V31" s="2" t="s">
        <v>30</v>
      </c>
      <c r="W31" s="2">
        <v>100</v>
      </c>
      <c r="X31" s="2"/>
      <c r="Y31" s="2" t="s">
        <v>31</v>
      </c>
      <c r="Z31" s="2">
        <v>2019</v>
      </c>
      <c r="AA31" s="2" t="s">
        <v>96</v>
      </c>
      <c r="AB31" s="2" t="s">
        <v>33</v>
      </c>
    </row>
    <row r="32" spans="1:28" x14ac:dyDescent="0.25">
      <c r="A32" s="2"/>
      <c r="B32" s="2"/>
      <c r="C32" s="2">
        <v>41</v>
      </c>
      <c r="D32" s="2">
        <v>148</v>
      </c>
      <c r="E32" s="2" t="s">
        <v>97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100</v>
      </c>
      <c r="R32" s="2">
        <v>100</v>
      </c>
      <c r="S32" s="2">
        <v>100</v>
      </c>
      <c r="T32" s="2">
        <v>100</v>
      </c>
      <c r="U32" s="2" t="s">
        <v>29</v>
      </c>
      <c r="V32" s="2" t="s">
        <v>30</v>
      </c>
      <c r="W32" s="2">
        <v>100</v>
      </c>
      <c r="X32" s="2"/>
      <c r="Y32" s="2" t="s">
        <v>31</v>
      </c>
      <c r="Z32" s="2">
        <v>2019</v>
      </c>
      <c r="AA32" s="2" t="s">
        <v>98</v>
      </c>
      <c r="AB32" s="2" t="s">
        <v>33</v>
      </c>
    </row>
    <row r="33" spans="1:28" x14ac:dyDescent="0.25">
      <c r="A33" s="2"/>
      <c r="B33" s="2"/>
      <c r="C33" s="2">
        <v>41</v>
      </c>
      <c r="D33" s="2">
        <v>149</v>
      </c>
      <c r="E33" s="2" t="s">
        <v>99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v>100</v>
      </c>
      <c r="R33" s="2">
        <v>95</v>
      </c>
      <c r="S33" s="2">
        <v>95</v>
      </c>
      <c r="T33" s="2">
        <v>95</v>
      </c>
      <c r="U33" s="2" t="s">
        <v>59</v>
      </c>
      <c r="V33" s="2" t="s">
        <v>60</v>
      </c>
      <c r="W33" s="2">
        <v>95</v>
      </c>
      <c r="X33" s="2"/>
      <c r="Y33" s="2" t="s">
        <v>31</v>
      </c>
      <c r="Z33" s="2">
        <v>2019</v>
      </c>
      <c r="AA33" s="2" t="s">
        <v>100</v>
      </c>
      <c r="AB33" s="2" t="s">
        <v>33</v>
      </c>
    </row>
    <row r="34" spans="1:28" ht="20.399999999999999" x14ac:dyDescent="0.25">
      <c r="A34" s="2"/>
      <c r="B34" s="2"/>
      <c r="C34" s="2">
        <v>41</v>
      </c>
      <c r="D34" s="2">
        <v>150</v>
      </c>
      <c r="E34" s="2" t="s">
        <v>101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100</v>
      </c>
      <c r="R34" s="2">
        <v>80</v>
      </c>
      <c r="S34" s="2">
        <v>80</v>
      </c>
      <c r="T34" s="2">
        <v>80</v>
      </c>
      <c r="U34" s="2" t="s">
        <v>59</v>
      </c>
      <c r="V34" s="2" t="s">
        <v>60</v>
      </c>
      <c r="W34" s="2">
        <v>80</v>
      </c>
      <c r="X34" s="2"/>
      <c r="Y34" s="2" t="s">
        <v>31</v>
      </c>
      <c r="Z34" s="2">
        <v>2019</v>
      </c>
      <c r="AA34" s="2" t="s">
        <v>102</v>
      </c>
      <c r="AB34" s="2" t="s">
        <v>33</v>
      </c>
    </row>
    <row r="35" spans="1:28" x14ac:dyDescent="0.25">
      <c r="A35" s="2"/>
      <c r="B35" s="2"/>
      <c r="C35" s="2">
        <v>41</v>
      </c>
      <c r="D35" s="2">
        <v>151</v>
      </c>
      <c r="E35" s="2" t="s">
        <v>103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100</v>
      </c>
      <c r="R35" s="2">
        <v>100</v>
      </c>
      <c r="S35" s="2">
        <v>100</v>
      </c>
      <c r="T35" s="2">
        <v>100</v>
      </c>
      <c r="U35" s="2" t="s">
        <v>29</v>
      </c>
      <c r="V35" s="2" t="s">
        <v>30</v>
      </c>
      <c r="W35" s="2">
        <v>100</v>
      </c>
      <c r="X35" s="2"/>
      <c r="Y35" s="2" t="s">
        <v>31</v>
      </c>
      <c r="Z35" s="2">
        <v>2019</v>
      </c>
      <c r="AA35" s="2" t="s">
        <v>104</v>
      </c>
      <c r="AB35" s="2" t="s">
        <v>33</v>
      </c>
    </row>
    <row r="36" spans="1:28" x14ac:dyDescent="0.25">
      <c r="A36" s="2"/>
      <c r="B36" s="2"/>
      <c r="C36" s="2">
        <v>41</v>
      </c>
      <c r="D36" s="2">
        <v>152</v>
      </c>
      <c r="E36" s="2" t="s">
        <v>105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100</v>
      </c>
      <c r="R36" s="2">
        <v>100</v>
      </c>
      <c r="S36" s="2">
        <v>100</v>
      </c>
      <c r="T36" s="2">
        <v>100</v>
      </c>
      <c r="U36" s="2" t="s">
        <v>29</v>
      </c>
      <c r="V36" s="2" t="s">
        <v>30</v>
      </c>
      <c r="W36" s="2">
        <v>100</v>
      </c>
      <c r="X36" s="2"/>
      <c r="Y36" s="2" t="s">
        <v>31</v>
      </c>
      <c r="Z36" s="2">
        <v>2019</v>
      </c>
      <c r="AA36" s="2" t="s">
        <v>106</v>
      </c>
      <c r="AB36" s="2" t="s">
        <v>33</v>
      </c>
    </row>
    <row r="37" spans="1:28" ht="20.399999999999999" x14ac:dyDescent="0.25">
      <c r="A37" s="2"/>
      <c r="B37" s="2"/>
      <c r="C37" s="2">
        <v>42</v>
      </c>
      <c r="D37" s="2">
        <v>153</v>
      </c>
      <c r="E37" s="2" t="s">
        <v>107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100</v>
      </c>
      <c r="R37" s="2">
        <v>100</v>
      </c>
      <c r="S37" s="2">
        <v>100</v>
      </c>
      <c r="T37" s="2">
        <v>100</v>
      </c>
      <c r="U37" s="2" t="s">
        <v>29</v>
      </c>
      <c r="V37" s="2" t="s">
        <v>30</v>
      </c>
      <c r="W37" s="2">
        <v>100</v>
      </c>
      <c r="X37" s="2"/>
      <c r="Y37" s="2" t="s">
        <v>31</v>
      </c>
      <c r="Z37" s="2">
        <v>2019</v>
      </c>
      <c r="AA37" s="2" t="s">
        <v>108</v>
      </c>
      <c r="AB37" s="2" t="s">
        <v>33</v>
      </c>
    </row>
    <row r="38" spans="1:28" ht="20.399999999999999" x14ac:dyDescent="0.25">
      <c r="A38" s="2"/>
      <c r="B38" s="2"/>
      <c r="C38" s="2">
        <v>42</v>
      </c>
      <c r="D38" s="2">
        <v>154</v>
      </c>
      <c r="E38" s="2" t="s">
        <v>109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100</v>
      </c>
      <c r="R38" s="2">
        <v>100</v>
      </c>
      <c r="S38" s="2">
        <v>100</v>
      </c>
      <c r="T38" s="2">
        <v>100</v>
      </c>
      <c r="U38" s="2" t="s">
        <v>29</v>
      </c>
      <c r="V38" s="2" t="s">
        <v>30</v>
      </c>
      <c r="W38" s="2">
        <v>100</v>
      </c>
      <c r="X38" s="2"/>
      <c r="Y38" s="2" t="s">
        <v>31</v>
      </c>
      <c r="Z38" s="2">
        <v>2019</v>
      </c>
      <c r="AA38" s="2" t="s">
        <v>110</v>
      </c>
      <c r="AB38" s="2" t="s">
        <v>33</v>
      </c>
    </row>
    <row r="39" spans="1:28" ht="20.399999999999999" x14ac:dyDescent="0.25">
      <c r="A39" s="2"/>
      <c r="B39" s="2"/>
      <c r="C39" s="2">
        <v>42</v>
      </c>
      <c r="D39" s="2">
        <v>155</v>
      </c>
      <c r="E39" s="2" t="s">
        <v>111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100</v>
      </c>
      <c r="R39" s="2">
        <v>91</v>
      </c>
      <c r="S39" s="2">
        <v>91</v>
      </c>
      <c r="T39" s="2">
        <v>91</v>
      </c>
      <c r="U39" s="2" t="s">
        <v>59</v>
      </c>
      <c r="V39" s="2" t="s">
        <v>60</v>
      </c>
      <c r="W39" s="2">
        <v>91</v>
      </c>
      <c r="X39" s="2"/>
      <c r="Y39" s="2" t="s">
        <v>31</v>
      </c>
      <c r="Z39" s="2">
        <v>2019</v>
      </c>
      <c r="AA39" s="2" t="s">
        <v>112</v>
      </c>
      <c r="AB39" s="2" t="s">
        <v>33</v>
      </c>
    </row>
    <row r="40" spans="1:28" x14ac:dyDescent="0.25">
      <c r="A40" s="2"/>
      <c r="B40" s="2"/>
      <c r="C40" s="2">
        <v>42</v>
      </c>
      <c r="D40" s="2">
        <v>156</v>
      </c>
      <c r="E40" s="2" t="s">
        <v>113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v>100</v>
      </c>
      <c r="R40" s="2">
        <v>77</v>
      </c>
      <c r="S40" s="2">
        <v>77</v>
      </c>
      <c r="T40" s="2">
        <v>77</v>
      </c>
      <c r="U40" s="2" t="s">
        <v>59</v>
      </c>
      <c r="V40" s="2" t="s">
        <v>60</v>
      </c>
      <c r="W40" s="2">
        <v>77</v>
      </c>
      <c r="X40" s="2"/>
      <c r="Y40" s="2" t="s">
        <v>31</v>
      </c>
      <c r="Z40" s="2">
        <v>2019</v>
      </c>
      <c r="AA40" s="2" t="s">
        <v>114</v>
      </c>
      <c r="AB40" s="2" t="s">
        <v>33</v>
      </c>
    </row>
    <row r="41" spans="1:28" x14ac:dyDescent="0.25">
      <c r="A41" s="2"/>
      <c r="B41" s="2"/>
      <c r="C41" s="2">
        <v>42</v>
      </c>
      <c r="D41" s="2">
        <v>157</v>
      </c>
      <c r="E41" s="2" t="s">
        <v>115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v>100</v>
      </c>
      <c r="R41" s="2">
        <v>100</v>
      </c>
      <c r="S41" s="2">
        <v>100</v>
      </c>
      <c r="T41" s="2">
        <v>100</v>
      </c>
      <c r="U41" s="2" t="s">
        <v>29</v>
      </c>
      <c r="V41" s="2" t="s">
        <v>30</v>
      </c>
      <c r="W41" s="2">
        <v>100</v>
      </c>
      <c r="X41" s="2"/>
      <c r="Y41" s="2" t="s">
        <v>31</v>
      </c>
      <c r="Z41" s="2">
        <v>2019</v>
      </c>
      <c r="AA41" s="2" t="s">
        <v>116</v>
      </c>
      <c r="AB41" s="2" t="s">
        <v>33</v>
      </c>
    </row>
    <row r="42" spans="1:28" ht="20.399999999999999" x14ac:dyDescent="0.25">
      <c r="A42" s="2"/>
      <c r="B42" s="2"/>
      <c r="C42" s="2">
        <v>42</v>
      </c>
      <c r="D42" s="2">
        <v>158</v>
      </c>
      <c r="E42" s="2" t="s">
        <v>117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v>100</v>
      </c>
      <c r="R42" s="2">
        <v>100</v>
      </c>
      <c r="S42" s="2">
        <v>100</v>
      </c>
      <c r="T42" s="2">
        <v>100</v>
      </c>
      <c r="U42" s="2" t="s">
        <v>29</v>
      </c>
      <c r="V42" s="2" t="s">
        <v>30</v>
      </c>
      <c r="W42" s="2">
        <v>100</v>
      </c>
      <c r="X42" s="2"/>
      <c r="Y42" s="2" t="s">
        <v>31</v>
      </c>
      <c r="Z42" s="2">
        <v>2019</v>
      </c>
      <c r="AA42" s="2" t="s">
        <v>118</v>
      </c>
      <c r="AB42" s="2" t="s">
        <v>33</v>
      </c>
    </row>
    <row r="43" spans="1:28" ht="30.6" x14ac:dyDescent="0.25">
      <c r="A43" s="2"/>
      <c r="B43" s="2"/>
      <c r="C43" s="2">
        <v>42</v>
      </c>
      <c r="D43" s="2">
        <v>159</v>
      </c>
      <c r="E43" s="2" t="s">
        <v>54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100</v>
      </c>
      <c r="R43" s="2">
        <v>100</v>
      </c>
      <c r="S43" s="2">
        <v>100</v>
      </c>
      <c r="T43" s="2">
        <v>100</v>
      </c>
      <c r="U43" s="2" t="s">
        <v>29</v>
      </c>
      <c r="V43" s="2" t="s">
        <v>30</v>
      </c>
      <c r="W43" s="2">
        <v>100</v>
      </c>
      <c r="X43" s="2"/>
      <c r="Y43" s="2" t="s">
        <v>31</v>
      </c>
      <c r="Z43" s="2">
        <v>2019</v>
      </c>
      <c r="AA43" s="2" t="s">
        <v>119</v>
      </c>
      <c r="AB43" s="2" t="s">
        <v>33</v>
      </c>
    </row>
    <row r="44" spans="1:28" x14ac:dyDescent="0.25">
      <c r="A44" s="2"/>
      <c r="B44" s="2"/>
      <c r="C44" s="2">
        <v>54</v>
      </c>
      <c r="D44" s="2">
        <v>160</v>
      </c>
      <c r="E44" s="2" t="s">
        <v>120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100</v>
      </c>
      <c r="R44" s="2">
        <v>100</v>
      </c>
      <c r="S44" s="2">
        <v>100</v>
      </c>
      <c r="T44" s="2">
        <v>100</v>
      </c>
      <c r="U44" s="2" t="s">
        <v>29</v>
      </c>
      <c r="V44" s="2" t="s">
        <v>30</v>
      </c>
      <c r="W44" s="2">
        <v>100</v>
      </c>
      <c r="X44" s="2"/>
      <c r="Y44" s="2" t="s">
        <v>31</v>
      </c>
      <c r="Z44" s="2">
        <v>2019</v>
      </c>
      <c r="AA44" s="2" t="s">
        <v>121</v>
      </c>
      <c r="AB44" s="2" t="s">
        <v>33</v>
      </c>
    </row>
    <row r="45" spans="1:28" x14ac:dyDescent="0.25">
      <c r="A45" s="2"/>
      <c r="B45" s="2"/>
      <c r="C45" s="2">
        <v>54</v>
      </c>
      <c r="D45" s="2">
        <v>161</v>
      </c>
      <c r="E45" s="2" t="s">
        <v>122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100</v>
      </c>
      <c r="R45" s="2">
        <v>100</v>
      </c>
      <c r="S45" s="2">
        <v>100</v>
      </c>
      <c r="T45" s="2">
        <v>100</v>
      </c>
      <c r="U45" s="2" t="s">
        <v>29</v>
      </c>
      <c r="V45" s="2" t="s">
        <v>30</v>
      </c>
      <c r="W45" s="2">
        <v>100</v>
      </c>
      <c r="X45" s="2"/>
      <c r="Y45" s="2" t="s">
        <v>31</v>
      </c>
      <c r="Z45" s="2">
        <v>2019</v>
      </c>
      <c r="AA45" s="2" t="s">
        <v>123</v>
      </c>
      <c r="AB45" s="2" t="s">
        <v>33</v>
      </c>
    </row>
    <row r="46" spans="1:28" x14ac:dyDescent="0.25">
      <c r="A46" s="2"/>
      <c r="B46" s="2"/>
      <c r="C46" s="2">
        <v>55</v>
      </c>
      <c r="D46" s="2">
        <v>162</v>
      </c>
      <c r="E46" s="2" t="s">
        <v>124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100</v>
      </c>
      <c r="R46" s="2">
        <v>100</v>
      </c>
      <c r="S46" s="2">
        <v>100</v>
      </c>
      <c r="T46" s="2">
        <v>100</v>
      </c>
      <c r="U46" s="2" t="s">
        <v>29</v>
      </c>
      <c r="V46" s="2" t="s">
        <v>30</v>
      </c>
      <c r="W46" s="2">
        <v>100</v>
      </c>
      <c r="X46" s="2"/>
      <c r="Y46" s="2" t="s">
        <v>31</v>
      </c>
      <c r="Z46" s="2">
        <v>2019</v>
      </c>
      <c r="AA46" s="2" t="s">
        <v>125</v>
      </c>
      <c r="AB46" s="2" t="s">
        <v>33</v>
      </c>
    </row>
    <row r="47" spans="1:28" x14ac:dyDescent="0.25">
      <c r="A47" s="2"/>
      <c r="B47" s="2"/>
      <c r="C47" s="2">
        <v>55</v>
      </c>
      <c r="D47" s="2">
        <v>163</v>
      </c>
      <c r="E47" s="2" t="s">
        <v>126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v>100</v>
      </c>
      <c r="R47" s="2">
        <v>100</v>
      </c>
      <c r="S47" s="2">
        <v>100</v>
      </c>
      <c r="T47" s="2">
        <v>100</v>
      </c>
      <c r="U47" s="2" t="s">
        <v>29</v>
      </c>
      <c r="V47" s="2" t="s">
        <v>30</v>
      </c>
      <c r="W47" s="2">
        <v>100</v>
      </c>
      <c r="X47" s="2"/>
      <c r="Y47" s="2" t="s">
        <v>31</v>
      </c>
      <c r="Z47" s="2">
        <v>2019</v>
      </c>
      <c r="AA47" s="2" t="s">
        <v>127</v>
      </c>
      <c r="AB47" s="2" t="s">
        <v>33</v>
      </c>
    </row>
    <row r="48" spans="1:28" x14ac:dyDescent="0.25">
      <c r="A48" s="2"/>
      <c r="B48" s="2"/>
      <c r="C48" s="2">
        <v>55</v>
      </c>
      <c r="D48" s="2">
        <v>164</v>
      </c>
      <c r="E48" s="2" t="s">
        <v>128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100</v>
      </c>
      <c r="R48" s="2">
        <v>100</v>
      </c>
      <c r="S48" s="2">
        <v>100</v>
      </c>
      <c r="T48" s="2">
        <v>100</v>
      </c>
      <c r="U48" s="2" t="s">
        <v>29</v>
      </c>
      <c r="V48" s="2" t="s">
        <v>30</v>
      </c>
      <c r="W48" s="2">
        <v>100</v>
      </c>
      <c r="X48" s="2"/>
      <c r="Y48" s="2" t="s">
        <v>31</v>
      </c>
      <c r="Z48" s="2">
        <v>2019</v>
      </c>
      <c r="AA48" s="2" t="s">
        <v>129</v>
      </c>
      <c r="AB48" s="2" t="s">
        <v>33</v>
      </c>
    </row>
    <row r="49" spans="1:28" x14ac:dyDescent="0.25">
      <c r="A49" s="2"/>
      <c r="B49" s="2"/>
      <c r="C49" s="2">
        <v>56</v>
      </c>
      <c r="D49" s="2">
        <v>165</v>
      </c>
      <c r="E49" s="2" t="s">
        <v>130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100</v>
      </c>
      <c r="R49" s="2">
        <v>100</v>
      </c>
      <c r="S49" s="2">
        <v>100</v>
      </c>
      <c r="T49" s="2">
        <v>100</v>
      </c>
      <c r="U49" s="2" t="s">
        <v>29</v>
      </c>
      <c r="V49" s="2" t="s">
        <v>30</v>
      </c>
      <c r="W49" s="2">
        <v>100</v>
      </c>
      <c r="X49" s="2"/>
      <c r="Y49" s="2" t="s">
        <v>31</v>
      </c>
      <c r="Z49" s="2">
        <v>2019</v>
      </c>
      <c r="AA49" s="2" t="s">
        <v>131</v>
      </c>
      <c r="AB49" s="2" t="s">
        <v>33</v>
      </c>
    </row>
    <row r="50" spans="1:28" x14ac:dyDescent="0.25">
      <c r="A50" s="2"/>
      <c r="B50" s="2"/>
      <c r="C50" s="2">
        <v>56</v>
      </c>
      <c r="D50" s="2">
        <v>166</v>
      </c>
      <c r="E50" s="2" t="s">
        <v>132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100</v>
      </c>
      <c r="R50" s="2">
        <v>100</v>
      </c>
      <c r="S50" s="2">
        <v>100</v>
      </c>
      <c r="T50" s="2">
        <v>100</v>
      </c>
      <c r="U50" s="2" t="s">
        <v>29</v>
      </c>
      <c r="V50" s="2" t="s">
        <v>30</v>
      </c>
      <c r="W50" s="2">
        <v>100</v>
      </c>
      <c r="X50" s="2"/>
      <c r="Y50" s="2" t="s">
        <v>31</v>
      </c>
      <c r="Z50" s="2">
        <v>2019</v>
      </c>
      <c r="AA50" s="2" t="s">
        <v>133</v>
      </c>
      <c r="AB50" s="2" t="s">
        <v>33</v>
      </c>
    </row>
    <row r="51" spans="1:28" x14ac:dyDescent="0.25">
      <c r="A51" s="2"/>
      <c r="B51" s="2"/>
      <c r="C51" s="2">
        <v>56</v>
      </c>
      <c r="D51" s="2">
        <v>167</v>
      </c>
      <c r="E51" s="2" t="s">
        <v>134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100</v>
      </c>
      <c r="R51" s="2">
        <v>72.27</v>
      </c>
      <c r="S51" s="2">
        <v>72.27</v>
      </c>
      <c r="T51" s="2">
        <v>72.27</v>
      </c>
      <c r="U51" s="2" t="s">
        <v>59</v>
      </c>
      <c r="V51" s="2" t="s">
        <v>60</v>
      </c>
      <c r="W51" s="2">
        <v>72.27</v>
      </c>
      <c r="X51" s="2"/>
      <c r="Y51" s="2" t="s">
        <v>31</v>
      </c>
      <c r="Z51" s="2">
        <v>2019</v>
      </c>
      <c r="AA51" s="2" t="s">
        <v>135</v>
      </c>
      <c r="AB51" s="2" t="s">
        <v>136</v>
      </c>
    </row>
    <row r="52" spans="1:28" x14ac:dyDescent="0.25">
      <c r="A52" s="2"/>
      <c r="B52" s="2"/>
      <c r="C52" s="2">
        <v>56</v>
      </c>
      <c r="D52" s="2">
        <v>168</v>
      </c>
      <c r="E52" s="2" t="s">
        <v>137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100</v>
      </c>
      <c r="R52" s="2">
        <v>59.07</v>
      </c>
      <c r="S52" s="2">
        <v>59.07</v>
      </c>
      <c r="T52" s="2">
        <v>59.07</v>
      </c>
      <c r="U52" s="2" t="s">
        <v>67</v>
      </c>
      <c r="V52" s="2" t="s">
        <v>68</v>
      </c>
      <c r="W52" s="2">
        <v>59.07</v>
      </c>
      <c r="X52" s="2"/>
      <c r="Y52" s="2" t="s">
        <v>31</v>
      </c>
      <c r="Z52" s="2">
        <v>2019</v>
      </c>
      <c r="AA52" s="2" t="s">
        <v>138</v>
      </c>
      <c r="AB52" s="2" t="s">
        <v>139</v>
      </c>
    </row>
    <row r="53" spans="1:28" x14ac:dyDescent="0.25">
      <c r="A53" s="2"/>
      <c r="B53" s="2"/>
      <c r="C53" s="2">
        <v>56</v>
      </c>
      <c r="D53" s="2">
        <v>169</v>
      </c>
      <c r="E53" s="2" t="s">
        <v>140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100</v>
      </c>
      <c r="R53" s="2">
        <v>100</v>
      </c>
      <c r="S53" s="2">
        <v>100</v>
      </c>
      <c r="T53" s="2">
        <v>100</v>
      </c>
      <c r="U53" s="2" t="s">
        <v>29</v>
      </c>
      <c r="V53" s="2" t="s">
        <v>30</v>
      </c>
      <c r="W53" s="2">
        <v>100</v>
      </c>
      <c r="X53" s="2"/>
      <c r="Y53" s="2" t="s">
        <v>31</v>
      </c>
      <c r="Z53" s="2">
        <v>2019</v>
      </c>
      <c r="AA53" s="2" t="s">
        <v>141</v>
      </c>
      <c r="AB53" s="2" t="s">
        <v>33</v>
      </c>
    </row>
    <row r="54" spans="1:28" x14ac:dyDescent="0.25">
      <c r="A54" s="2"/>
      <c r="B54" s="2"/>
      <c r="C54" s="2">
        <v>56</v>
      </c>
      <c r="D54" s="2">
        <v>170</v>
      </c>
      <c r="E54" s="2" t="s">
        <v>142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v>100</v>
      </c>
      <c r="R54" s="2">
        <v>10</v>
      </c>
      <c r="S54" s="2">
        <v>10</v>
      </c>
      <c r="T54" s="2">
        <v>10</v>
      </c>
      <c r="U54" s="2" t="s">
        <v>67</v>
      </c>
      <c r="V54" s="2" t="s">
        <v>68</v>
      </c>
      <c r="W54" s="2">
        <v>10</v>
      </c>
      <c r="X54" s="2"/>
      <c r="Y54" s="2" t="s">
        <v>31</v>
      </c>
      <c r="Z54" s="2">
        <v>2019</v>
      </c>
      <c r="AA54" s="2" t="s">
        <v>143</v>
      </c>
      <c r="AB54" s="2" t="s">
        <v>33</v>
      </c>
    </row>
    <row r="55" spans="1:28" x14ac:dyDescent="0.25">
      <c r="A55" s="2"/>
      <c r="B55" s="2"/>
      <c r="C55" s="2">
        <v>57</v>
      </c>
      <c r="D55" s="2">
        <v>171</v>
      </c>
      <c r="E55" s="2" t="s">
        <v>144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v>100</v>
      </c>
      <c r="R55" s="2">
        <v>100</v>
      </c>
      <c r="S55" s="2">
        <v>100</v>
      </c>
      <c r="T55" s="2">
        <v>100</v>
      </c>
      <c r="U55" s="2" t="s">
        <v>29</v>
      </c>
      <c r="V55" s="2" t="s">
        <v>30</v>
      </c>
      <c r="W55" s="2">
        <v>100</v>
      </c>
      <c r="X55" s="2"/>
      <c r="Y55" s="2" t="s">
        <v>31</v>
      </c>
      <c r="Z55" s="2">
        <v>2019</v>
      </c>
      <c r="AA55" s="2" t="s">
        <v>145</v>
      </c>
      <c r="AB55" s="2" t="s">
        <v>33</v>
      </c>
    </row>
    <row r="56" spans="1:28" x14ac:dyDescent="0.25">
      <c r="A56" s="2"/>
      <c r="B56" s="2"/>
      <c r="C56" s="2">
        <v>57</v>
      </c>
      <c r="D56" s="2">
        <v>172</v>
      </c>
      <c r="E56" s="2" t="s">
        <v>146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100</v>
      </c>
      <c r="R56" s="2">
        <v>100</v>
      </c>
      <c r="S56" s="2">
        <v>100</v>
      </c>
      <c r="T56" s="2">
        <v>100</v>
      </c>
      <c r="U56" s="2" t="s">
        <v>29</v>
      </c>
      <c r="V56" s="2" t="s">
        <v>30</v>
      </c>
      <c r="W56" s="2">
        <v>100</v>
      </c>
      <c r="X56" s="2"/>
      <c r="Y56" s="2" t="s">
        <v>31</v>
      </c>
      <c r="Z56" s="2">
        <v>2019</v>
      </c>
      <c r="AA56" s="2" t="s">
        <v>147</v>
      </c>
      <c r="AB56" s="2" t="s">
        <v>33</v>
      </c>
    </row>
    <row r="57" spans="1:28" x14ac:dyDescent="0.25">
      <c r="A57" s="2"/>
      <c r="B57" s="2"/>
      <c r="C57" s="2">
        <v>57</v>
      </c>
      <c r="D57" s="2">
        <v>173</v>
      </c>
      <c r="E57" s="2" t="s">
        <v>148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>
        <v>100</v>
      </c>
      <c r="R57" s="2">
        <v>100</v>
      </c>
      <c r="S57" s="2">
        <v>100</v>
      </c>
      <c r="T57" s="2">
        <v>100</v>
      </c>
      <c r="U57" s="2" t="s">
        <v>29</v>
      </c>
      <c r="V57" s="2" t="s">
        <v>30</v>
      </c>
      <c r="W57" s="2">
        <v>100</v>
      </c>
      <c r="X57" s="2"/>
      <c r="Y57" s="2" t="s">
        <v>31</v>
      </c>
      <c r="Z57" s="2">
        <v>2019</v>
      </c>
      <c r="AA57" s="2" t="s">
        <v>149</v>
      </c>
      <c r="AB57" s="2" t="s">
        <v>33</v>
      </c>
    </row>
    <row r="58" spans="1:28" x14ac:dyDescent="0.25">
      <c r="A58" s="2"/>
      <c r="B58" s="2"/>
      <c r="C58" s="2">
        <v>57</v>
      </c>
      <c r="D58" s="2">
        <v>174</v>
      </c>
      <c r="E58" s="2" t="s">
        <v>150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>
        <v>100</v>
      </c>
      <c r="R58" s="2">
        <v>100</v>
      </c>
      <c r="S58" s="2">
        <v>100</v>
      </c>
      <c r="T58" s="2">
        <v>100</v>
      </c>
      <c r="U58" s="2" t="s">
        <v>29</v>
      </c>
      <c r="V58" s="2" t="s">
        <v>30</v>
      </c>
      <c r="W58" s="2">
        <v>100</v>
      </c>
      <c r="X58" s="2"/>
      <c r="Y58" s="2" t="s">
        <v>31</v>
      </c>
      <c r="Z58" s="2">
        <v>2019</v>
      </c>
      <c r="AA58" s="2" t="s">
        <v>151</v>
      </c>
      <c r="AB58" s="2" t="s">
        <v>33</v>
      </c>
    </row>
    <row r="59" spans="1:28" x14ac:dyDescent="0.25">
      <c r="A59" s="2"/>
      <c r="B59" s="2"/>
      <c r="C59" s="2">
        <v>58</v>
      </c>
      <c r="D59" s="2">
        <v>175</v>
      </c>
      <c r="E59" s="2" t="s">
        <v>152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>
        <v>100</v>
      </c>
      <c r="R59" s="2">
        <v>91.97</v>
      </c>
      <c r="S59" s="2">
        <v>91.97</v>
      </c>
      <c r="T59" s="2">
        <v>91.97</v>
      </c>
      <c r="U59" s="2" t="s">
        <v>59</v>
      </c>
      <c r="V59" s="2" t="s">
        <v>60</v>
      </c>
      <c r="W59" s="2">
        <v>91.97</v>
      </c>
      <c r="X59" s="2"/>
      <c r="Y59" s="2" t="s">
        <v>31</v>
      </c>
      <c r="Z59" s="2">
        <v>2019</v>
      </c>
      <c r="AA59" s="2" t="s">
        <v>153</v>
      </c>
      <c r="AB59" s="2" t="s">
        <v>33</v>
      </c>
    </row>
    <row r="60" spans="1:28" x14ac:dyDescent="0.25">
      <c r="A60" s="2"/>
      <c r="B60" s="2"/>
      <c r="C60" s="2">
        <v>58</v>
      </c>
      <c r="D60" s="2">
        <v>176</v>
      </c>
      <c r="E60" s="2" t="s">
        <v>154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>
        <v>100</v>
      </c>
      <c r="R60" s="2">
        <v>100</v>
      </c>
      <c r="S60" s="2">
        <v>100</v>
      </c>
      <c r="T60" s="2">
        <v>100</v>
      </c>
      <c r="U60" s="2" t="s">
        <v>29</v>
      </c>
      <c r="V60" s="2" t="s">
        <v>30</v>
      </c>
      <c r="W60" s="2">
        <v>100</v>
      </c>
      <c r="X60" s="2"/>
      <c r="Y60" s="2" t="s">
        <v>31</v>
      </c>
      <c r="Z60" s="2">
        <v>2019</v>
      </c>
      <c r="AA60" s="2" t="s">
        <v>155</v>
      </c>
      <c r="AB60" s="2" t="s">
        <v>33</v>
      </c>
    </row>
    <row r="61" spans="1:28" x14ac:dyDescent="0.25">
      <c r="A61" s="2"/>
      <c r="B61" s="2"/>
      <c r="C61" s="2">
        <v>58</v>
      </c>
      <c r="D61" s="2">
        <v>177</v>
      </c>
      <c r="E61" s="2" t="s">
        <v>156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>
        <v>100</v>
      </c>
      <c r="R61" s="2">
        <v>100</v>
      </c>
      <c r="S61" s="2">
        <v>100</v>
      </c>
      <c r="T61" s="2">
        <v>100</v>
      </c>
      <c r="U61" s="2" t="s">
        <v>29</v>
      </c>
      <c r="V61" s="2" t="s">
        <v>30</v>
      </c>
      <c r="W61" s="2">
        <v>100</v>
      </c>
      <c r="X61" s="2"/>
      <c r="Y61" s="2" t="s">
        <v>31</v>
      </c>
      <c r="Z61" s="2">
        <v>2019</v>
      </c>
      <c r="AA61" s="2" t="s">
        <v>157</v>
      </c>
      <c r="AB61" s="2" t="s">
        <v>33</v>
      </c>
    </row>
    <row r="62" spans="1:28" x14ac:dyDescent="0.25">
      <c r="A62" s="2"/>
      <c r="B62" s="2"/>
      <c r="C62" s="2">
        <v>43</v>
      </c>
      <c r="D62" s="2">
        <v>178</v>
      </c>
      <c r="E62" s="2" t="s">
        <v>158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>
        <v>100</v>
      </c>
      <c r="R62" s="2">
        <v>100</v>
      </c>
      <c r="S62" s="2">
        <v>100</v>
      </c>
      <c r="T62" s="2">
        <v>100</v>
      </c>
      <c r="U62" s="2" t="s">
        <v>29</v>
      </c>
      <c r="V62" s="2" t="s">
        <v>30</v>
      </c>
      <c r="W62" s="2">
        <v>100</v>
      </c>
      <c r="X62" s="2"/>
      <c r="Y62" s="2" t="s">
        <v>31</v>
      </c>
      <c r="Z62" s="2">
        <v>2019</v>
      </c>
      <c r="AA62" s="2" t="s">
        <v>159</v>
      </c>
      <c r="AB62" s="2" t="s">
        <v>33</v>
      </c>
    </row>
    <row r="63" spans="1:28" x14ac:dyDescent="0.25">
      <c r="A63" s="2"/>
      <c r="B63" s="2"/>
      <c r="C63" s="2">
        <v>43</v>
      </c>
      <c r="D63" s="2">
        <v>179</v>
      </c>
      <c r="E63" s="2" t="s">
        <v>160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v>100</v>
      </c>
      <c r="R63" s="2">
        <v>100</v>
      </c>
      <c r="S63" s="2">
        <v>100</v>
      </c>
      <c r="T63" s="2">
        <v>100</v>
      </c>
      <c r="U63" s="2" t="s">
        <v>29</v>
      </c>
      <c r="V63" s="2" t="s">
        <v>30</v>
      </c>
      <c r="W63" s="2">
        <v>100</v>
      </c>
      <c r="X63" s="2"/>
      <c r="Y63" s="2" t="s">
        <v>31</v>
      </c>
      <c r="Z63" s="2">
        <v>2019</v>
      </c>
      <c r="AA63" s="2" t="s">
        <v>161</v>
      </c>
      <c r="AB63" s="2" t="s">
        <v>33</v>
      </c>
    </row>
    <row r="64" spans="1:28" x14ac:dyDescent="0.25">
      <c r="A64" s="2"/>
      <c r="B64" s="2"/>
      <c r="C64" s="2">
        <v>43</v>
      </c>
      <c r="D64" s="2">
        <v>180</v>
      </c>
      <c r="E64" s="2" t="s">
        <v>162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>
        <v>100</v>
      </c>
      <c r="R64" s="2">
        <v>100</v>
      </c>
      <c r="S64" s="2">
        <v>100</v>
      </c>
      <c r="T64" s="2">
        <v>100</v>
      </c>
      <c r="U64" s="2" t="s">
        <v>29</v>
      </c>
      <c r="V64" s="2" t="s">
        <v>30</v>
      </c>
      <c r="W64" s="2">
        <v>100</v>
      </c>
      <c r="X64" s="2"/>
      <c r="Y64" s="2" t="s">
        <v>31</v>
      </c>
      <c r="Z64" s="2">
        <v>2019</v>
      </c>
      <c r="AA64" s="2" t="s">
        <v>163</v>
      </c>
      <c r="AB64" s="2" t="s">
        <v>33</v>
      </c>
    </row>
    <row r="65" spans="1:28" x14ac:dyDescent="0.25">
      <c r="A65" s="2"/>
      <c r="B65" s="2"/>
      <c r="C65" s="2">
        <v>43</v>
      </c>
      <c r="D65" s="2">
        <v>181</v>
      </c>
      <c r="E65" s="2" t="s">
        <v>164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>
        <v>100</v>
      </c>
      <c r="R65" s="2">
        <v>100</v>
      </c>
      <c r="S65" s="2">
        <v>100</v>
      </c>
      <c r="T65" s="2">
        <v>100</v>
      </c>
      <c r="U65" s="2" t="s">
        <v>29</v>
      </c>
      <c r="V65" s="2" t="s">
        <v>30</v>
      </c>
      <c r="W65" s="2">
        <v>100</v>
      </c>
      <c r="X65" s="2"/>
      <c r="Y65" s="2" t="s">
        <v>31</v>
      </c>
      <c r="Z65" s="2">
        <v>2019</v>
      </c>
      <c r="AA65" s="2" t="s">
        <v>165</v>
      </c>
      <c r="AB65" s="2" t="s">
        <v>33</v>
      </c>
    </row>
    <row r="66" spans="1:28" x14ac:dyDescent="0.25">
      <c r="A66" s="2"/>
      <c r="B66" s="2"/>
      <c r="C66" s="2">
        <v>44</v>
      </c>
      <c r="D66" s="2">
        <v>182</v>
      </c>
      <c r="E66" s="2" t="s">
        <v>166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100</v>
      </c>
      <c r="R66" s="2">
        <v>95</v>
      </c>
      <c r="S66" s="2">
        <v>95</v>
      </c>
      <c r="T66" s="2">
        <v>95</v>
      </c>
      <c r="U66" s="2" t="s">
        <v>59</v>
      </c>
      <c r="V66" s="2" t="s">
        <v>60</v>
      </c>
      <c r="W66" s="2">
        <v>95</v>
      </c>
      <c r="X66" s="2"/>
      <c r="Y66" s="2" t="s">
        <v>31</v>
      </c>
      <c r="Z66" s="2">
        <v>2019</v>
      </c>
      <c r="AA66" s="2" t="s">
        <v>167</v>
      </c>
      <c r="AB66" s="2" t="s">
        <v>33</v>
      </c>
    </row>
    <row r="67" spans="1:28" x14ac:dyDescent="0.25">
      <c r="A67" s="2"/>
      <c r="B67" s="2"/>
      <c r="C67" s="2">
        <v>44</v>
      </c>
      <c r="D67" s="2">
        <v>183</v>
      </c>
      <c r="E67" s="2" t="s">
        <v>168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100</v>
      </c>
      <c r="R67" s="2">
        <v>97.25</v>
      </c>
      <c r="S67" s="2">
        <v>97.25</v>
      </c>
      <c r="T67" s="2">
        <v>97.25</v>
      </c>
      <c r="U67" s="2" t="s">
        <v>51</v>
      </c>
      <c r="V67" s="2" t="s">
        <v>52</v>
      </c>
      <c r="W67" s="2">
        <v>97.25</v>
      </c>
      <c r="X67" s="2"/>
      <c r="Y67" s="2" t="s">
        <v>31</v>
      </c>
      <c r="Z67" s="2">
        <v>2019</v>
      </c>
      <c r="AA67" s="2" t="s">
        <v>169</v>
      </c>
      <c r="AB67" s="2" t="s">
        <v>33</v>
      </c>
    </row>
    <row r="68" spans="1:28" x14ac:dyDescent="0.25">
      <c r="A68" s="2"/>
      <c r="B68" s="2"/>
      <c r="C68" s="2">
        <v>44</v>
      </c>
      <c r="D68" s="2">
        <v>184</v>
      </c>
      <c r="E68" s="2" t="s">
        <v>170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100</v>
      </c>
      <c r="R68" s="2">
        <v>100</v>
      </c>
      <c r="S68" s="2">
        <v>100</v>
      </c>
      <c r="T68" s="2">
        <v>100</v>
      </c>
      <c r="U68" s="2" t="s">
        <v>29</v>
      </c>
      <c r="V68" s="2" t="s">
        <v>30</v>
      </c>
      <c r="W68" s="2">
        <v>100</v>
      </c>
      <c r="X68" s="2"/>
      <c r="Y68" s="2" t="s">
        <v>31</v>
      </c>
      <c r="Z68" s="2">
        <v>2019</v>
      </c>
      <c r="AA68" s="2" t="s">
        <v>171</v>
      </c>
      <c r="AB68" s="2" t="s">
        <v>33</v>
      </c>
    </row>
    <row r="69" spans="1:28" x14ac:dyDescent="0.25">
      <c r="A69" s="2"/>
      <c r="B69" s="2"/>
      <c r="C69" s="2">
        <v>44</v>
      </c>
      <c r="D69" s="2">
        <v>185</v>
      </c>
      <c r="E69" s="2" t="s">
        <v>172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100</v>
      </c>
      <c r="R69" s="2">
        <v>95</v>
      </c>
      <c r="S69" s="2">
        <v>95</v>
      </c>
      <c r="T69" s="2">
        <v>95</v>
      </c>
      <c r="U69" s="2" t="s">
        <v>59</v>
      </c>
      <c r="V69" s="2" t="s">
        <v>60</v>
      </c>
      <c r="W69" s="2">
        <v>95</v>
      </c>
      <c r="X69" s="2"/>
      <c r="Y69" s="2" t="s">
        <v>31</v>
      </c>
      <c r="Z69" s="2">
        <v>2019</v>
      </c>
      <c r="AA69" s="2" t="s">
        <v>173</v>
      </c>
      <c r="AB69" s="2" t="s">
        <v>33</v>
      </c>
    </row>
    <row r="70" spans="1:28" x14ac:dyDescent="0.25">
      <c r="A70" s="2"/>
      <c r="B70" s="2"/>
      <c r="C70" s="2">
        <v>44</v>
      </c>
      <c r="D70" s="2">
        <v>186</v>
      </c>
      <c r="E70" s="2" t="s">
        <v>174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100</v>
      </c>
      <c r="R70" s="2">
        <v>100</v>
      </c>
      <c r="S70" s="2">
        <v>100</v>
      </c>
      <c r="T70" s="2">
        <v>100</v>
      </c>
      <c r="U70" s="2" t="s">
        <v>29</v>
      </c>
      <c r="V70" s="2" t="s">
        <v>30</v>
      </c>
      <c r="W70" s="2">
        <v>100</v>
      </c>
      <c r="X70" s="2"/>
      <c r="Y70" s="2" t="s">
        <v>31</v>
      </c>
      <c r="Z70" s="2">
        <v>2019</v>
      </c>
      <c r="AA70" s="2" t="s">
        <v>175</v>
      </c>
      <c r="AB70" s="2" t="s">
        <v>33</v>
      </c>
    </row>
    <row r="71" spans="1:28" x14ac:dyDescent="0.25">
      <c r="A71" s="2"/>
      <c r="B71" s="2"/>
      <c r="C71" s="2">
        <v>44</v>
      </c>
      <c r="D71" s="2">
        <v>187</v>
      </c>
      <c r="E71" s="2" t="s">
        <v>176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>
        <v>100</v>
      </c>
      <c r="R71" s="2">
        <v>100</v>
      </c>
      <c r="S71" s="2">
        <v>100</v>
      </c>
      <c r="T71" s="2">
        <v>100</v>
      </c>
      <c r="U71" s="2" t="s">
        <v>29</v>
      </c>
      <c r="V71" s="2" t="s">
        <v>30</v>
      </c>
      <c r="W71" s="2">
        <v>100</v>
      </c>
      <c r="X71" s="2"/>
      <c r="Y71" s="2" t="s">
        <v>31</v>
      </c>
      <c r="Z71" s="2">
        <v>2019</v>
      </c>
      <c r="AA71" s="2" t="s">
        <v>177</v>
      </c>
      <c r="AB71" s="2" t="s">
        <v>33</v>
      </c>
    </row>
    <row r="72" spans="1:28" x14ac:dyDescent="0.25">
      <c r="A72" s="2"/>
      <c r="B72" s="2"/>
      <c r="C72" s="2">
        <v>44</v>
      </c>
      <c r="D72" s="2">
        <v>188</v>
      </c>
      <c r="E72" s="2" t="s">
        <v>178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>
        <v>100</v>
      </c>
      <c r="R72" s="2">
        <v>100</v>
      </c>
      <c r="S72" s="2">
        <v>100</v>
      </c>
      <c r="T72" s="2">
        <v>100</v>
      </c>
      <c r="U72" s="2" t="s">
        <v>29</v>
      </c>
      <c r="V72" s="2" t="s">
        <v>30</v>
      </c>
      <c r="W72" s="2">
        <v>100</v>
      </c>
      <c r="X72" s="2"/>
      <c r="Y72" s="2" t="s">
        <v>31</v>
      </c>
      <c r="Z72" s="2">
        <v>2019</v>
      </c>
      <c r="AA72" s="2" t="s">
        <v>179</v>
      </c>
      <c r="AB72" s="2" t="s">
        <v>33</v>
      </c>
    </row>
    <row r="73" spans="1:28" x14ac:dyDescent="0.25">
      <c r="A73" s="2"/>
      <c r="B73" s="2"/>
      <c r="C73" s="2">
        <v>44</v>
      </c>
      <c r="D73" s="2">
        <v>189</v>
      </c>
      <c r="E73" s="2" t="s">
        <v>180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>
        <v>100</v>
      </c>
      <c r="R73" s="2">
        <v>100</v>
      </c>
      <c r="S73" s="2">
        <v>100</v>
      </c>
      <c r="T73" s="2">
        <v>100</v>
      </c>
      <c r="U73" s="2" t="s">
        <v>29</v>
      </c>
      <c r="V73" s="2" t="s">
        <v>30</v>
      </c>
      <c r="W73" s="2">
        <v>100</v>
      </c>
      <c r="X73" s="2"/>
      <c r="Y73" s="2" t="s">
        <v>31</v>
      </c>
      <c r="Z73" s="2">
        <v>2019</v>
      </c>
      <c r="AA73" s="2" t="s">
        <v>181</v>
      </c>
      <c r="AB73" s="2" t="s">
        <v>33</v>
      </c>
    </row>
    <row r="74" spans="1:28" x14ac:dyDescent="0.25">
      <c r="A74" s="2"/>
      <c r="B74" s="2"/>
      <c r="C74" s="2">
        <v>45</v>
      </c>
      <c r="D74" s="2">
        <v>190</v>
      </c>
      <c r="E74" s="2" t="s">
        <v>182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>
        <v>100</v>
      </c>
      <c r="R74" s="2">
        <v>90</v>
      </c>
      <c r="S74" s="2">
        <v>90</v>
      </c>
      <c r="T74" s="2">
        <v>90</v>
      </c>
      <c r="U74" s="2" t="s">
        <v>59</v>
      </c>
      <c r="V74" s="2" t="s">
        <v>60</v>
      </c>
      <c r="W74" s="2">
        <v>90</v>
      </c>
      <c r="X74" s="2"/>
      <c r="Y74" s="2" t="s">
        <v>31</v>
      </c>
      <c r="Z74" s="2">
        <v>2019</v>
      </c>
      <c r="AA74" s="2" t="s">
        <v>183</v>
      </c>
      <c r="AB74" s="2" t="s">
        <v>33</v>
      </c>
    </row>
    <row r="75" spans="1:28" x14ac:dyDescent="0.25">
      <c r="A75" s="2"/>
      <c r="B75" s="2"/>
      <c r="C75" s="2">
        <v>46</v>
      </c>
      <c r="D75" s="2">
        <v>191</v>
      </c>
      <c r="E75" s="2" t="s">
        <v>184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>
        <v>100</v>
      </c>
      <c r="R75" s="2">
        <v>100</v>
      </c>
      <c r="S75" s="2">
        <v>100</v>
      </c>
      <c r="T75" s="2">
        <v>100</v>
      </c>
      <c r="U75" s="2" t="s">
        <v>29</v>
      </c>
      <c r="V75" s="2" t="s">
        <v>30</v>
      </c>
      <c r="W75" s="2">
        <v>100</v>
      </c>
      <c r="X75" s="2"/>
      <c r="Y75" s="2" t="s">
        <v>31</v>
      </c>
      <c r="Z75" s="2">
        <v>2019</v>
      </c>
      <c r="AA75" s="2" t="s">
        <v>185</v>
      </c>
      <c r="AB75" s="2" t="s">
        <v>33</v>
      </c>
    </row>
    <row r="76" spans="1:28" x14ac:dyDescent="0.25">
      <c r="A76" s="2"/>
      <c r="B76" s="2"/>
      <c r="C76" s="2">
        <v>46</v>
      </c>
      <c r="D76" s="2">
        <v>192</v>
      </c>
      <c r="E76" s="2" t="s">
        <v>186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100</v>
      </c>
      <c r="R76" s="2">
        <v>100</v>
      </c>
      <c r="S76" s="2">
        <v>100</v>
      </c>
      <c r="T76" s="2">
        <v>100</v>
      </c>
      <c r="U76" s="2" t="s">
        <v>29</v>
      </c>
      <c r="V76" s="2" t="s">
        <v>30</v>
      </c>
      <c r="W76" s="2">
        <v>100</v>
      </c>
      <c r="X76" s="2"/>
      <c r="Y76" s="2" t="s">
        <v>31</v>
      </c>
      <c r="Z76" s="2">
        <v>2019</v>
      </c>
      <c r="AA76" s="2" t="s">
        <v>187</v>
      </c>
      <c r="AB76" s="2" t="s">
        <v>33</v>
      </c>
    </row>
    <row r="77" spans="1:28" ht="20.399999999999999" x14ac:dyDescent="0.25">
      <c r="A77" s="2"/>
      <c r="B77" s="2"/>
      <c r="C77" s="2">
        <v>46</v>
      </c>
      <c r="D77" s="2">
        <v>193</v>
      </c>
      <c r="E77" s="2" t="s">
        <v>188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100</v>
      </c>
      <c r="R77" s="2">
        <v>100</v>
      </c>
      <c r="S77" s="2">
        <v>100</v>
      </c>
      <c r="T77" s="2">
        <v>100</v>
      </c>
      <c r="U77" s="2" t="s">
        <v>29</v>
      </c>
      <c r="V77" s="2" t="s">
        <v>30</v>
      </c>
      <c r="W77" s="2">
        <v>100</v>
      </c>
      <c r="X77" s="2"/>
      <c r="Y77" s="2" t="s">
        <v>31</v>
      </c>
      <c r="Z77" s="2">
        <v>2019</v>
      </c>
      <c r="AA77" s="2" t="s">
        <v>189</v>
      </c>
      <c r="AB77" s="2" t="s">
        <v>33</v>
      </c>
    </row>
    <row r="78" spans="1:28" x14ac:dyDescent="0.25">
      <c r="A78" s="2"/>
      <c r="B78" s="2"/>
      <c r="C78" s="2">
        <v>46</v>
      </c>
      <c r="D78" s="2">
        <v>194</v>
      </c>
      <c r="E78" s="2" t="s">
        <v>190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100</v>
      </c>
      <c r="R78" s="2">
        <v>100</v>
      </c>
      <c r="S78" s="2">
        <v>100</v>
      </c>
      <c r="T78" s="2">
        <v>100</v>
      </c>
      <c r="U78" s="2" t="s">
        <v>29</v>
      </c>
      <c r="V78" s="2" t="s">
        <v>30</v>
      </c>
      <c r="W78" s="2">
        <v>100</v>
      </c>
      <c r="X78" s="2"/>
      <c r="Y78" s="2" t="s">
        <v>31</v>
      </c>
      <c r="Z78" s="2">
        <v>2019</v>
      </c>
      <c r="AA78" s="2" t="s">
        <v>191</v>
      </c>
      <c r="AB78" s="2" t="s">
        <v>33</v>
      </c>
    </row>
    <row r="79" spans="1:28" ht="20.399999999999999" x14ac:dyDescent="0.25">
      <c r="A79" s="2"/>
      <c r="B79" s="2"/>
      <c r="C79" s="2">
        <v>46</v>
      </c>
      <c r="D79" s="2">
        <v>195</v>
      </c>
      <c r="E79" s="2" t="s">
        <v>192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>
        <v>100</v>
      </c>
      <c r="R79" s="2">
        <v>100</v>
      </c>
      <c r="S79" s="2">
        <v>100</v>
      </c>
      <c r="T79" s="2">
        <v>100</v>
      </c>
      <c r="U79" s="2" t="s">
        <v>29</v>
      </c>
      <c r="V79" s="2" t="s">
        <v>30</v>
      </c>
      <c r="W79" s="2">
        <v>100</v>
      </c>
      <c r="X79" s="2"/>
      <c r="Y79" s="2" t="s">
        <v>31</v>
      </c>
      <c r="Z79" s="2">
        <v>2019</v>
      </c>
      <c r="AA79" s="2" t="s">
        <v>193</v>
      </c>
      <c r="AB79" s="2" t="s">
        <v>33</v>
      </c>
    </row>
    <row r="80" spans="1:28" ht="20.399999999999999" x14ac:dyDescent="0.25">
      <c r="A80" s="2"/>
      <c r="B80" s="2"/>
      <c r="C80" s="2">
        <v>47</v>
      </c>
      <c r="D80" s="2">
        <v>196</v>
      </c>
      <c r="E80" s="2" t="s">
        <v>194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>
        <v>100</v>
      </c>
      <c r="R80" s="2">
        <v>100</v>
      </c>
      <c r="S80" s="2">
        <v>100</v>
      </c>
      <c r="T80" s="2">
        <v>100</v>
      </c>
      <c r="U80" s="2" t="s">
        <v>29</v>
      </c>
      <c r="V80" s="2" t="s">
        <v>30</v>
      </c>
      <c r="W80" s="2">
        <v>100</v>
      </c>
      <c r="X80" s="2"/>
      <c r="Y80" s="2" t="s">
        <v>31</v>
      </c>
      <c r="Z80" s="2">
        <v>2019</v>
      </c>
      <c r="AA80" s="2" t="s">
        <v>195</v>
      </c>
      <c r="AB80" s="2" t="s">
        <v>33</v>
      </c>
    </row>
    <row r="81" spans="1:28" x14ac:dyDescent="0.25">
      <c r="A81" s="2"/>
      <c r="B81" s="2"/>
      <c r="C81" s="2">
        <v>47</v>
      </c>
      <c r="D81" s="2">
        <v>197</v>
      </c>
      <c r="E81" s="2" t="s">
        <v>196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>
        <v>100</v>
      </c>
      <c r="R81" s="2">
        <v>94.69</v>
      </c>
      <c r="S81" s="2">
        <v>94.69</v>
      </c>
      <c r="T81" s="2">
        <v>94.69</v>
      </c>
      <c r="U81" s="2" t="s">
        <v>59</v>
      </c>
      <c r="V81" s="2" t="s">
        <v>60</v>
      </c>
      <c r="W81" s="2">
        <v>94.69</v>
      </c>
      <c r="X81" s="2"/>
      <c r="Y81" s="2" t="s">
        <v>31</v>
      </c>
      <c r="Z81" s="2">
        <v>2019</v>
      </c>
      <c r="AA81" s="2" t="s">
        <v>197</v>
      </c>
      <c r="AB81" s="2" t="s">
        <v>33</v>
      </c>
    </row>
    <row r="82" spans="1:28" x14ac:dyDescent="0.25">
      <c r="A82" s="2"/>
      <c r="B82" s="2"/>
      <c r="C82" s="2">
        <v>51</v>
      </c>
      <c r="D82" s="2">
        <v>198</v>
      </c>
      <c r="E82" s="2" t="s">
        <v>198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>
        <v>100</v>
      </c>
      <c r="R82" s="2">
        <v>100</v>
      </c>
      <c r="S82" s="2">
        <v>100</v>
      </c>
      <c r="T82" s="2">
        <v>100</v>
      </c>
      <c r="U82" s="2" t="s">
        <v>29</v>
      </c>
      <c r="V82" s="2" t="s">
        <v>30</v>
      </c>
      <c r="W82" s="2">
        <v>100</v>
      </c>
      <c r="X82" s="2"/>
      <c r="Y82" s="2" t="s">
        <v>31</v>
      </c>
      <c r="Z82" s="2">
        <v>2019</v>
      </c>
      <c r="AA82" s="2" t="s">
        <v>199</v>
      </c>
      <c r="AB82" s="2" t="s">
        <v>33</v>
      </c>
    </row>
    <row r="83" spans="1:28" x14ac:dyDescent="0.25">
      <c r="A83" s="2"/>
      <c r="B83" s="2"/>
      <c r="C83" s="2">
        <v>51</v>
      </c>
      <c r="D83" s="2">
        <v>199</v>
      </c>
      <c r="E83" s="2" t="s">
        <v>200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>
        <v>100</v>
      </c>
      <c r="R83" s="2">
        <v>100</v>
      </c>
      <c r="S83" s="2">
        <v>100</v>
      </c>
      <c r="T83" s="2">
        <v>100</v>
      </c>
      <c r="U83" s="2" t="s">
        <v>29</v>
      </c>
      <c r="V83" s="2" t="s">
        <v>30</v>
      </c>
      <c r="W83" s="2">
        <v>100</v>
      </c>
      <c r="X83" s="2"/>
      <c r="Y83" s="2" t="s">
        <v>31</v>
      </c>
      <c r="Z83" s="2">
        <v>2019</v>
      </c>
      <c r="AA83" s="2" t="s">
        <v>201</v>
      </c>
      <c r="AB83" s="2" t="s">
        <v>33</v>
      </c>
    </row>
    <row r="84" spans="1:28" x14ac:dyDescent="0.25">
      <c r="A84" s="2"/>
      <c r="B84" s="2"/>
      <c r="C84" s="2">
        <v>51</v>
      </c>
      <c r="D84" s="2">
        <v>200</v>
      </c>
      <c r="E84" s="2" t="s">
        <v>202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100</v>
      </c>
      <c r="R84" s="2">
        <v>100</v>
      </c>
      <c r="S84" s="2">
        <v>100</v>
      </c>
      <c r="T84" s="2">
        <v>100</v>
      </c>
      <c r="U84" s="2" t="s">
        <v>29</v>
      </c>
      <c r="V84" s="2" t="s">
        <v>30</v>
      </c>
      <c r="W84" s="2">
        <v>100</v>
      </c>
      <c r="X84" s="2"/>
      <c r="Y84" s="2" t="s">
        <v>31</v>
      </c>
      <c r="Z84" s="2">
        <v>2019</v>
      </c>
      <c r="AA84" s="2" t="s">
        <v>203</v>
      </c>
      <c r="AB84" s="2" t="s">
        <v>33</v>
      </c>
    </row>
    <row r="85" spans="1:28" x14ac:dyDescent="0.25">
      <c r="A85" s="2"/>
      <c r="B85" s="2"/>
      <c r="C85" s="2">
        <v>51</v>
      </c>
      <c r="D85" s="2">
        <v>201</v>
      </c>
      <c r="E85" s="2" t="s">
        <v>204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100</v>
      </c>
      <c r="R85" s="2">
        <v>100</v>
      </c>
      <c r="S85" s="2">
        <v>100</v>
      </c>
      <c r="T85" s="2">
        <v>100</v>
      </c>
      <c r="U85" s="2" t="s">
        <v>29</v>
      </c>
      <c r="V85" s="2" t="s">
        <v>30</v>
      </c>
      <c r="W85" s="2">
        <v>100</v>
      </c>
      <c r="X85" s="2"/>
      <c r="Y85" s="2" t="s">
        <v>31</v>
      </c>
      <c r="Z85" s="2">
        <v>2019</v>
      </c>
      <c r="AA85" s="2" t="s">
        <v>205</v>
      </c>
      <c r="AB85" s="2" t="s">
        <v>33</v>
      </c>
    </row>
    <row r="86" spans="1:28" x14ac:dyDescent="0.25">
      <c r="A86" s="2"/>
      <c r="B86" s="2"/>
      <c r="C86" s="2">
        <v>51</v>
      </c>
      <c r="D86" s="2">
        <v>202</v>
      </c>
      <c r="E86" s="2" t="s">
        <v>206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100</v>
      </c>
      <c r="R86" s="2">
        <v>0</v>
      </c>
      <c r="S86" s="2">
        <v>0</v>
      </c>
      <c r="T86" s="2">
        <v>0</v>
      </c>
      <c r="U86" s="2" t="s">
        <v>67</v>
      </c>
      <c r="V86" s="2" t="s">
        <v>68</v>
      </c>
      <c r="W86" s="2">
        <v>0</v>
      </c>
      <c r="X86" s="2"/>
      <c r="Y86" s="2" t="s">
        <v>31</v>
      </c>
      <c r="Z86" s="2">
        <v>2019</v>
      </c>
      <c r="AA86" s="2" t="s">
        <v>207</v>
      </c>
      <c r="AB86" s="2" t="s">
        <v>33</v>
      </c>
    </row>
    <row r="87" spans="1:28" x14ac:dyDescent="0.25">
      <c r="A87" s="2"/>
      <c r="B87" s="2"/>
      <c r="C87" s="2">
        <v>48</v>
      </c>
      <c r="D87" s="2">
        <v>203</v>
      </c>
      <c r="E87" s="2" t="s">
        <v>208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100</v>
      </c>
      <c r="R87" s="2">
        <v>90</v>
      </c>
      <c r="S87" s="2">
        <v>90</v>
      </c>
      <c r="T87" s="2">
        <v>90</v>
      </c>
      <c r="U87" s="2" t="s">
        <v>59</v>
      </c>
      <c r="V87" s="2" t="s">
        <v>60</v>
      </c>
      <c r="W87" s="2">
        <v>90</v>
      </c>
      <c r="X87" s="2"/>
      <c r="Y87" s="2" t="s">
        <v>31</v>
      </c>
      <c r="Z87" s="2">
        <v>2019</v>
      </c>
      <c r="AA87" s="2" t="s">
        <v>209</v>
      </c>
      <c r="AB87" s="2" t="s">
        <v>33</v>
      </c>
    </row>
    <row r="88" spans="1:28" ht="20.399999999999999" x14ac:dyDescent="0.25">
      <c r="A88" s="2"/>
      <c r="B88" s="2"/>
      <c r="C88" s="2">
        <v>48</v>
      </c>
      <c r="D88" s="2">
        <v>204</v>
      </c>
      <c r="E88" s="2" t="s">
        <v>210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100</v>
      </c>
      <c r="R88" s="2">
        <v>100</v>
      </c>
      <c r="S88" s="2">
        <v>100</v>
      </c>
      <c r="T88" s="2">
        <v>100</v>
      </c>
      <c r="U88" s="2" t="s">
        <v>29</v>
      </c>
      <c r="V88" s="2" t="s">
        <v>30</v>
      </c>
      <c r="W88" s="2">
        <v>100</v>
      </c>
      <c r="X88" s="2"/>
      <c r="Y88" s="2" t="s">
        <v>31</v>
      </c>
      <c r="Z88" s="2">
        <v>2019</v>
      </c>
      <c r="AA88" s="2" t="s">
        <v>211</v>
      </c>
      <c r="AB88" s="2" t="s">
        <v>33</v>
      </c>
    </row>
    <row r="89" spans="1:28" x14ac:dyDescent="0.25">
      <c r="A89" s="2"/>
      <c r="B89" s="2"/>
      <c r="C89" s="2">
        <v>48</v>
      </c>
      <c r="D89" s="2">
        <v>205</v>
      </c>
      <c r="E89" s="2" t="s">
        <v>212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>
        <v>100</v>
      </c>
      <c r="R89" s="2">
        <v>95</v>
      </c>
      <c r="S89" s="2">
        <v>95</v>
      </c>
      <c r="T89" s="2">
        <v>95</v>
      </c>
      <c r="U89" s="2" t="s">
        <v>59</v>
      </c>
      <c r="V89" s="2" t="s">
        <v>60</v>
      </c>
      <c r="W89" s="2">
        <v>95</v>
      </c>
      <c r="X89" s="2"/>
      <c r="Y89" s="2" t="s">
        <v>31</v>
      </c>
      <c r="Z89" s="2">
        <v>2019</v>
      </c>
      <c r="AA89" s="2" t="s">
        <v>213</v>
      </c>
      <c r="AB89" s="2" t="s">
        <v>33</v>
      </c>
    </row>
    <row r="90" spans="1:28" x14ac:dyDescent="0.25">
      <c r="A90" s="2"/>
      <c r="B90" s="2"/>
      <c r="C90" s="2">
        <v>48</v>
      </c>
      <c r="D90" s="2">
        <v>206</v>
      </c>
      <c r="E90" s="2" t="s">
        <v>214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>
        <v>100</v>
      </c>
      <c r="R90" s="2">
        <v>100</v>
      </c>
      <c r="S90" s="2">
        <v>100</v>
      </c>
      <c r="T90" s="2">
        <v>100</v>
      </c>
      <c r="U90" s="2" t="s">
        <v>29</v>
      </c>
      <c r="V90" s="2" t="s">
        <v>30</v>
      </c>
      <c r="W90" s="2">
        <v>100</v>
      </c>
      <c r="X90" s="2"/>
      <c r="Y90" s="2" t="s">
        <v>31</v>
      </c>
      <c r="Z90" s="2">
        <v>2019</v>
      </c>
      <c r="AA90" s="2" t="s">
        <v>215</v>
      </c>
      <c r="AB90" s="2" t="s">
        <v>33</v>
      </c>
    </row>
    <row r="91" spans="1:28" x14ac:dyDescent="0.25">
      <c r="A91" s="2"/>
      <c r="B91" s="2"/>
      <c r="C91" s="2">
        <v>48</v>
      </c>
      <c r="D91" s="2">
        <v>207</v>
      </c>
      <c r="E91" s="2" t="s">
        <v>216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>
        <v>100</v>
      </c>
      <c r="R91" s="2">
        <v>100</v>
      </c>
      <c r="S91" s="2">
        <v>100</v>
      </c>
      <c r="T91" s="2">
        <v>100</v>
      </c>
      <c r="U91" s="2" t="s">
        <v>29</v>
      </c>
      <c r="V91" s="2" t="s">
        <v>30</v>
      </c>
      <c r="W91" s="2">
        <v>100</v>
      </c>
      <c r="X91" s="2"/>
      <c r="Y91" s="2" t="s">
        <v>31</v>
      </c>
      <c r="Z91" s="2">
        <v>2019</v>
      </c>
      <c r="AA91" s="2" t="s">
        <v>217</v>
      </c>
      <c r="AB91" s="2" t="s">
        <v>33</v>
      </c>
    </row>
    <row r="92" spans="1:28" x14ac:dyDescent="0.25">
      <c r="A92" s="2"/>
      <c r="B92" s="2"/>
      <c r="C92" s="2">
        <v>48</v>
      </c>
      <c r="D92" s="2">
        <v>208</v>
      </c>
      <c r="E92" s="2" t="s">
        <v>218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>
        <v>100</v>
      </c>
      <c r="R92" s="2">
        <v>100</v>
      </c>
      <c r="S92" s="2">
        <v>100</v>
      </c>
      <c r="T92" s="2">
        <v>100</v>
      </c>
      <c r="U92" s="2" t="s">
        <v>29</v>
      </c>
      <c r="V92" s="2" t="s">
        <v>30</v>
      </c>
      <c r="W92" s="2">
        <v>100</v>
      </c>
      <c r="X92" s="2"/>
      <c r="Y92" s="2" t="s">
        <v>31</v>
      </c>
      <c r="Z92" s="2">
        <v>2019</v>
      </c>
      <c r="AA92" s="2" t="s">
        <v>219</v>
      </c>
      <c r="AB92" s="2" t="s">
        <v>33</v>
      </c>
    </row>
    <row r="93" spans="1:28" x14ac:dyDescent="0.25">
      <c r="A93" s="2"/>
      <c r="B93" s="2"/>
      <c r="C93" s="2">
        <v>49</v>
      </c>
      <c r="D93" s="2">
        <v>209</v>
      </c>
      <c r="E93" s="2" t="s">
        <v>220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>
        <v>100</v>
      </c>
      <c r="R93" s="2">
        <v>95</v>
      </c>
      <c r="S93" s="2">
        <v>95</v>
      </c>
      <c r="T93" s="2">
        <v>95</v>
      </c>
      <c r="U93" s="2" t="s">
        <v>59</v>
      </c>
      <c r="V93" s="2" t="s">
        <v>60</v>
      </c>
      <c r="W93" s="2">
        <v>95</v>
      </c>
      <c r="X93" s="2"/>
      <c r="Y93" s="2" t="s">
        <v>31</v>
      </c>
      <c r="Z93" s="2">
        <v>2019</v>
      </c>
      <c r="AA93" s="2" t="s">
        <v>221</v>
      </c>
      <c r="AB93" s="2" t="s">
        <v>33</v>
      </c>
    </row>
    <row r="94" spans="1:28" x14ac:dyDescent="0.25">
      <c r="A94" s="2"/>
      <c r="B94" s="2"/>
      <c r="C94" s="2">
        <v>49</v>
      </c>
      <c r="D94" s="2">
        <v>210</v>
      </c>
      <c r="E94" s="2" t="s">
        <v>206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>
        <v>100</v>
      </c>
      <c r="R94" s="2">
        <v>0</v>
      </c>
      <c r="S94" s="2">
        <v>0</v>
      </c>
      <c r="T94" s="2">
        <v>0</v>
      </c>
      <c r="U94" s="2" t="s">
        <v>67</v>
      </c>
      <c r="V94" s="2" t="s">
        <v>68</v>
      </c>
      <c r="W94" s="2">
        <v>0</v>
      </c>
      <c r="X94" s="2"/>
      <c r="Y94" s="2" t="s">
        <v>31</v>
      </c>
      <c r="Z94" s="2">
        <v>2019</v>
      </c>
      <c r="AA94" s="2" t="s">
        <v>222</v>
      </c>
      <c r="AB94" s="2" t="s">
        <v>33</v>
      </c>
    </row>
    <row r="95" spans="1:28" x14ac:dyDescent="0.25">
      <c r="A95" s="2"/>
      <c r="B95" s="2"/>
      <c r="C95" s="2">
        <v>49</v>
      </c>
      <c r="D95" s="2">
        <v>211</v>
      </c>
      <c r="E95" s="2" t="s">
        <v>202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100</v>
      </c>
      <c r="R95" s="2">
        <v>100</v>
      </c>
      <c r="S95" s="2">
        <v>100</v>
      </c>
      <c r="T95" s="2">
        <v>100</v>
      </c>
      <c r="U95" s="2" t="s">
        <v>29</v>
      </c>
      <c r="V95" s="2" t="s">
        <v>30</v>
      </c>
      <c r="W95" s="2">
        <v>100</v>
      </c>
      <c r="X95" s="2"/>
      <c r="Y95" s="2" t="s">
        <v>31</v>
      </c>
      <c r="Z95" s="2">
        <v>2019</v>
      </c>
      <c r="AA95" s="2" t="s">
        <v>223</v>
      </c>
      <c r="AB95" s="2" t="s">
        <v>33</v>
      </c>
    </row>
    <row r="96" spans="1:28" x14ac:dyDescent="0.25">
      <c r="A96" s="2"/>
      <c r="B96" s="2"/>
      <c r="C96" s="2">
        <v>49</v>
      </c>
      <c r="D96" s="2">
        <v>212</v>
      </c>
      <c r="E96" s="2" t="s">
        <v>204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>
        <v>100</v>
      </c>
      <c r="R96" s="2">
        <v>100</v>
      </c>
      <c r="S96" s="2">
        <v>100</v>
      </c>
      <c r="T96" s="2">
        <v>100</v>
      </c>
      <c r="U96" s="2" t="s">
        <v>29</v>
      </c>
      <c r="V96" s="2" t="s">
        <v>30</v>
      </c>
      <c r="W96" s="2">
        <v>100</v>
      </c>
      <c r="X96" s="2"/>
      <c r="Y96" s="2" t="s">
        <v>31</v>
      </c>
      <c r="Z96" s="2">
        <v>2019</v>
      </c>
      <c r="AA96" s="2" t="s">
        <v>224</v>
      </c>
      <c r="AB96" s="2" t="s">
        <v>33</v>
      </c>
    </row>
    <row r="97" spans="1:28" x14ac:dyDescent="0.25">
      <c r="A97" s="2"/>
      <c r="B97" s="2"/>
      <c r="C97" s="2">
        <v>49</v>
      </c>
      <c r="D97" s="2">
        <v>213</v>
      </c>
      <c r="E97" s="2" t="s">
        <v>225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>
        <v>100</v>
      </c>
      <c r="R97" s="2">
        <v>100</v>
      </c>
      <c r="S97" s="2">
        <v>100</v>
      </c>
      <c r="T97" s="2">
        <v>100</v>
      </c>
      <c r="U97" s="2" t="s">
        <v>29</v>
      </c>
      <c r="V97" s="2" t="s">
        <v>30</v>
      </c>
      <c r="W97" s="2">
        <v>100</v>
      </c>
      <c r="X97" s="2"/>
      <c r="Y97" s="2" t="s">
        <v>31</v>
      </c>
      <c r="Z97" s="2">
        <v>2019</v>
      </c>
      <c r="AA97" s="2" t="s">
        <v>226</v>
      </c>
      <c r="AB97" s="2" t="s">
        <v>33</v>
      </c>
    </row>
    <row r="98" spans="1:28" x14ac:dyDescent="0.25">
      <c r="A98" s="2"/>
      <c r="B98" s="2"/>
      <c r="C98" s="2">
        <v>49</v>
      </c>
      <c r="D98" s="2">
        <v>214</v>
      </c>
      <c r="E98" s="2" t="s">
        <v>227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>
        <v>100</v>
      </c>
      <c r="R98" s="2">
        <v>100</v>
      </c>
      <c r="S98" s="2">
        <v>100</v>
      </c>
      <c r="T98" s="2">
        <v>100</v>
      </c>
      <c r="U98" s="2" t="s">
        <v>29</v>
      </c>
      <c r="V98" s="2" t="s">
        <v>30</v>
      </c>
      <c r="W98" s="2">
        <v>100</v>
      </c>
      <c r="X98" s="2"/>
      <c r="Y98" s="2" t="s">
        <v>31</v>
      </c>
      <c r="Z98" s="2">
        <v>2019</v>
      </c>
      <c r="AA98" s="2" t="s">
        <v>228</v>
      </c>
      <c r="AB98" s="2" t="s">
        <v>33</v>
      </c>
    </row>
    <row r="99" spans="1:28" x14ac:dyDescent="0.25">
      <c r="A99" s="2"/>
      <c r="B99" s="2"/>
      <c r="C99" s="2">
        <v>49</v>
      </c>
      <c r="D99" s="2">
        <v>215</v>
      </c>
      <c r="E99" s="2" t="s">
        <v>229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>
        <v>100</v>
      </c>
      <c r="R99" s="2">
        <v>100</v>
      </c>
      <c r="S99" s="2">
        <v>100</v>
      </c>
      <c r="T99" s="2">
        <v>100</v>
      </c>
      <c r="U99" s="2" t="s">
        <v>29</v>
      </c>
      <c r="V99" s="2" t="s">
        <v>30</v>
      </c>
      <c r="W99" s="2">
        <v>100</v>
      </c>
      <c r="X99" s="2"/>
      <c r="Y99" s="2" t="s">
        <v>31</v>
      </c>
      <c r="Z99" s="2">
        <v>2019</v>
      </c>
      <c r="AA99" s="2" t="s">
        <v>230</v>
      </c>
      <c r="AB99" s="2" t="s">
        <v>33</v>
      </c>
    </row>
    <row r="100" spans="1:28" x14ac:dyDescent="0.25">
      <c r="A100" s="2"/>
      <c r="B100" s="2"/>
      <c r="C100" s="2">
        <v>50</v>
      </c>
      <c r="D100" s="2">
        <v>216</v>
      </c>
      <c r="E100" s="2" t="s">
        <v>202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>
        <v>100</v>
      </c>
      <c r="R100" s="2">
        <v>100</v>
      </c>
      <c r="S100" s="2">
        <v>100</v>
      </c>
      <c r="T100" s="2">
        <v>100</v>
      </c>
      <c r="U100" s="2" t="s">
        <v>29</v>
      </c>
      <c r="V100" s="2" t="s">
        <v>30</v>
      </c>
      <c r="W100" s="2">
        <v>100</v>
      </c>
      <c r="X100" s="2"/>
      <c r="Y100" s="2" t="s">
        <v>31</v>
      </c>
      <c r="Z100" s="2">
        <v>2019</v>
      </c>
      <c r="AA100" s="2" t="s">
        <v>231</v>
      </c>
      <c r="AB100" s="2" t="s">
        <v>33</v>
      </c>
    </row>
    <row r="101" spans="1:28" x14ac:dyDescent="0.25">
      <c r="A101" s="2"/>
      <c r="B101" s="2"/>
      <c r="C101" s="2">
        <v>50</v>
      </c>
      <c r="D101" s="2">
        <v>217</v>
      </c>
      <c r="E101" s="2" t="s">
        <v>198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100</v>
      </c>
      <c r="R101" s="2">
        <v>100</v>
      </c>
      <c r="S101" s="2">
        <v>100</v>
      </c>
      <c r="T101" s="2">
        <v>100</v>
      </c>
      <c r="U101" s="2" t="s">
        <v>29</v>
      </c>
      <c r="V101" s="2" t="s">
        <v>30</v>
      </c>
      <c r="W101" s="2">
        <v>100</v>
      </c>
      <c r="X101" s="2"/>
      <c r="Y101" s="2" t="s">
        <v>31</v>
      </c>
      <c r="Z101" s="2">
        <v>2019</v>
      </c>
      <c r="AA101" s="2" t="s">
        <v>232</v>
      </c>
      <c r="AB101" s="2" t="s">
        <v>33</v>
      </c>
    </row>
    <row r="102" spans="1:28" x14ac:dyDescent="0.25">
      <c r="A102" s="2"/>
      <c r="B102" s="2"/>
      <c r="C102" s="2">
        <v>53</v>
      </c>
      <c r="D102" s="2">
        <v>218</v>
      </c>
      <c r="E102" s="2" t="s">
        <v>233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100</v>
      </c>
      <c r="R102" s="2">
        <v>100</v>
      </c>
      <c r="S102" s="2">
        <v>100</v>
      </c>
      <c r="T102" s="2">
        <v>100</v>
      </c>
      <c r="U102" s="2" t="s">
        <v>29</v>
      </c>
      <c r="V102" s="2" t="s">
        <v>30</v>
      </c>
      <c r="W102" s="2">
        <v>100</v>
      </c>
      <c r="X102" s="2"/>
      <c r="Y102" s="2" t="s">
        <v>31</v>
      </c>
      <c r="Z102" s="2">
        <v>2019</v>
      </c>
      <c r="AA102" s="2" t="s">
        <v>234</v>
      </c>
      <c r="AB102" s="2" t="s">
        <v>33</v>
      </c>
    </row>
    <row r="103" spans="1:28" x14ac:dyDescent="0.25">
      <c r="A103" s="2"/>
      <c r="B103" s="2"/>
      <c r="C103" s="2">
        <v>54</v>
      </c>
      <c r="D103" s="2">
        <v>219</v>
      </c>
      <c r="E103" s="2" t="s">
        <v>235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v>100</v>
      </c>
      <c r="R103" s="2">
        <v>100</v>
      </c>
      <c r="S103" s="2">
        <v>100</v>
      </c>
      <c r="T103" s="2">
        <v>100</v>
      </c>
      <c r="U103" s="2" t="s">
        <v>29</v>
      </c>
      <c r="V103" s="2" t="s">
        <v>30</v>
      </c>
      <c r="W103" s="2">
        <v>100</v>
      </c>
      <c r="X103" s="2"/>
      <c r="Y103" s="2" t="s">
        <v>31</v>
      </c>
      <c r="Z103" s="2">
        <v>2019</v>
      </c>
      <c r="AA103" s="2" t="s">
        <v>236</v>
      </c>
      <c r="AB103" s="2" t="s">
        <v>33</v>
      </c>
    </row>
    <row r="104" spans="1:28" x14ac:dyDescent="0.25">
      <c r="A104" s="2"/>
      <c r="B104" s="2"/>
      <c r="C104" s="2">
        <v>53</v>
      </c>
      <c r="D104" s="2">
        <v>220</v>
      </c>
      <c r="E104" s="2" t="s">
        <v>237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v>100</v>
      </c>
      <c r="R104" s="2">
        <v>100</v>
      </c>
      <c r="S104" s="2">
        <v>100</v>
      </c>
      <c r="T104" s="2">
        <v>100</v>
      </c>
      <c r="U104" s="2" t="s">
        <v>29</v>
      </c>
      <c r="V104" s="2" t="s">
        <v>30</v>
      </c>
      <c r="W104" s="2">
        <v>100</v>
      </c>
      <c r="X104" s="2"/>
      <c r="Y104" s="2" t="s">
        <v>31</v>
      </c>
      <c r="Z104" s="2">
        <v>2019</v>
      </c>
      <c r="AA104" s="2" t="s">
        <v>238</v>
      </c>
      <c r="AB104" s="2" t="s">
        <v>33</v>
      </c>
    </row>
    <row r="105" spans="1:28" x14ac:dyDescent="0.25">
      <c r="A105" s="2"/>
      <c r="B105" s="2"/>
      <c r="C105" s="2">
        <v>53</v>
      </c>
      <c r="D105" s="2">
        <v>221</v>
      </c>
      <c r="E105" s="2" t="s">
        <v>239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100</v>
      </c>
      <c r="R105" s="2">
        <v>100</v>
      </c>
      <c r="S105" s="2">
        <v>100</v>
      </c>
      <c r="T105" s="2">
        <v>100</v>
      </c>
      <c r="U105" s="2" t="s">
        <v>29</v>
      </c>
      <c r="V105" s="2" t="s">
        <v>30</v>
      </c>
      <c r="W105" s="2">
        <v>100</v>
      </c>
      <c r="X105" s="2"/>
      <c r="Y105" s="2" t="s">
        <v>31</v>
      </c>
      <c r="Z105" s="2">
        <v>2019</v>
      </c>
      <c r="AA105" s="2" t="s">
        <v>240</v>
      </c>
      <c r="AB105" s="2" t="s">
        <v>33</v>
      </c>
    </row>
    <row r="106" spans="1:28" x14ac:dyDescent="0.25">
      <c r="A106" s="2"/>
      <c r="B106" s="2"/>
      <c r="C106" s="2">
        <v>50</v>
      </c>
      <c r="D106" s="2">
        <v>222</v>
      </c>
      <c r="E106" s="2" t="s">
        <v>241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>
        <v>100</v>
      </c>
      <c r="R106" s="2">
        <v>100</v>
      </c>
      <c r="S106" s="2">
        <v>100</v>
      </c>
      <c r="T106" s="2">
        <v>100</v>
      </c>
      <c r="U106" s="2" t="s">
        <v>29</v>
      </c>
      <c r="V106" s="2" t="s">
        <v>30</v>
      </c>
      <c r="W106" s="2">
        <v>100</v>
      </c>
      <c r="X106" s="2"/>
      <c r="Y106" s="2" t="s">
        <v>31</v>
      </c>
      <c r="Z106" s="2">
        <v>2019</v>
      </c>
      <c r="AA106" s="2" t="s">
        <v>242</v>
      </c>
      <c r="AB106" s="2" t="s">
        <v>33</v>
      </c>
    </row>
    <row r="107" spans="1:28" ht="30.6" x14ac:dyDescent="0.25">
      <c r="A107" s="2"/>
      <c r="B107" s="2"/>
      <c r="C107" s="2">
        <v>53</v>
      </c>
      <c r="D107" s="2">
        <v>223</v>
      </c>
      <c r="E107" s="2" t="s">
        <v>243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>
        <v>100</v>
      </c>
      <c r="R107" s="2">
        <v>100</v>
      </c>
      <c r="S107" s="2">
        <v>100</v>
      </c>
      <c r="T107" s="2">
        <v>100</v>
      </c>
      <c r="U107" s="2" t="s">
        <v>29</v>
      </c>
      <c r="V107" s="2" t="s">
        <v>30</v>
      </c>
      <c r="W107" s="2">
        <v>100</v>
      </c>
      <c r="X107" s="2"/>
      <c r="Y107" s="2" t="s">
        <v>31</v>
      </c>
      <c r="Z107" s="2">
        <v>2019</v>
      </c>
      <c r="AA107" s="2" t="s">
        <v>244</v>
      </c>
      <c r="AB107" s="2" t="s">
        <v>33</v>
      </c>
    </row>
    <row r="108" spans="1:28" x14ac:dyDescent="0.25">
      <c r="A108" s="2"/>
      <c r="B108" s="2"/>
      <c r="C108" s="2">
        <v>53</v>
      </c>
      <c r="D108" s="2">
        <v>224</v>
      </c>
      <c r="E108" s="2" t="s">
        <v>229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100</v>
      </c>
      <c r="R108" s="2">
        <v>100</v>
      </c>
      <c r="S108" s="2">
        <v>100</v>
      </c>
      <c r="T108" s="2">
        <v>100</v>
      </c>
      <c r="U108" s="2" t="s">
        <v>29</v>
      </c>
      <c r="V108" s="2" t="s">
        <v>30</v>
      </c>
      <c r="W108" s="2">
        <v>100</v>
      </c>
      <c r="X108" s="2"/>
      <c r="Y108" s="2" t="s">
        <v>31</v>
      </c>
      <c r="Z108" s="2">
        <v>2019</v>
      </c>
      <c r="AA108" s="2" t="s">
        <v>245</v>
      </c>
      <c r="AB108" s="2" t="s">
        <v>33</v>
      </c>
    </row>
    <row r="109" spans="1:28" x14ac:dyDescent="0.25">
      <c r="A109" s="2"/>
      <c r="B109" s="2"/>
      <c r="C109" s="2">
        <v>53</v>
      </c>
      <c r="D109" s="2">
        <v>225</v>
      </c>
      <c r="E109" s="2" t="s">
        <v>246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100</v>
      </c>
      <c r="R109" s="2">
        <v>100</v>
      </c>
      <c r="S109" s="2">
        <v>100</v>
      </c>
      <c r="T109" s="2">
        <v>100</v>
      </c>
      <c r="U109" s="2" t="s">
        <v>29</v>
      </c>
      <c r="V109" s="2" t="s">
        <v>30</v>
      </c>
      <c r="W109" s="2">
        <v>100</v>
      </c>
      <c r="X109" s="2"/>
      <c r="Y109" s="2" t="s">
        <v>31</v>
      </c>
      <c r="Z109" s="2">
        <v>2019</v>
      </c>
      <c r="AA109" s="2" t="s">
        <v>247</v>
      </c>
      <c r="AB109" s="2" t="s">
        <v>33</v>
      </c>
    </row>
    <row r="110" spans="1:28" x14ac:dyDescent="0.25">
      <c r="A110" s="2"/>
      <c r="B110" s="2"/>
      <c r="C110" s="2">
        <v>59</v>
      </c>
      <c r="D110" s="2">
        <v>226</v>
      </c>
      <c r="E110" s="2" t="s">
        <v>248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>
        <v>100</v>
      </c>
      <c r="R110" s="2">
        <v>100</v>
      </c>
      <c r="S110" s="2">
        <v>100</v>
      </c>
      <c r="T110" s="2">
        <v>100</v>
      </c>
      <c r="U110" s="2" t="s">
        <v>29</v>
      </c>
      <c r="V110" s="2" t="s">
        <v>30</v>
      </c>
      <c r="W110" s="2">
        <v>100</v>
      </c>
      <c r="X110" s="2"/>
      <c r="Y110" s="2" t="s">
        <v>31</v>
      </c>
      <c r="Z110" s="2">
        <v>2019</v>
      </c>
      <c r="AA110" s="2" t="s">
        <v>249</v>
      </c>
      <c r="AB110" s="2" t="s">
        <v>33</v>
      </c>
    </row>
    <row r="111" spans="1:28" x14ac:dyDescent="0.25">
      <c r="A111" s="2"/>
      <c r="B111" s="2"/>
      <c r="C111" s="2">
        <v>52</v>
      </c>
      <c r="D111" s="2">
        <v>227</v>
      </c>
      <c r="E111" s="2" t="s">
        <v>248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>
        <v>100</v>
      </c>
      <c r="R111" s="2">
        <v>70</v>
      </c>
      <c r="S111" s="2">
        <v>70</v>
      </c>
      <c r="T111" s="2">
        <v>70</v>
      </c>
      <c r="U111" s="2" t="s">
        <v>59</v>
      </c>
      <c r="V111" s="2" t="s">
        <v>60</v>
      </c>
      <c r="W111" s="2">
        <v>70</v>
      </c>
      <c r="X111" s="2"/>
      <c r="Y111" s="2" t="s">
        <v>31</v>
      </c>
      <c r="Z111" s="2">
        <v>2019</v>
      </c>
      <c r="AA111" s="2" t="s">
        <v>250</v>
      </c>
      <c r="AB111" s="2" t="s">
        <v>33</v>
      </c>
    </row>
    <row r="112" spans="1:28" x14ac:dyDescent="0.25">
      <c r="A112" s="2"/>
      <c r="B112" s="2">
        <v>5</v>
      </c>
      <c r="C112" s="2">
        <v>34</v>
      </c>
      <c r="D112" s="2"/>
      <c r="E112" s="2" t="s">
        <v>251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>
        <v>100</v>
      </c>
      <c r="R112" s="2">
        <v>100</v>
      </c>
      <c r="S112" s="2">
        <v>100</v>
      </c>
      <c r="T112" s="2">
        <v>100</v>
      </c>
      <c r="U112" s="2" t="s">
        <v>29</v>
      </c>
      <c r="V112" s="2" t="s">
        <v>30</v>
      </c>
      <c r="W112" s="2">
        <v>100</v>
      </c>
      <c r="X112" s="2"/>
      <c r="Y112" s="2"/>
      <c r="Z112" s="2">
        <v>2019</v>
      </c>
      <c r="AA112" s="2" t="s">
        <v>252</v>
      </c>
      <c r="AB112" s="2" t="s">
        <v>33</v>
      </c>
    </row>
    <row r="113" spans="1:28" x14ac:dyDescent="0.25">
      <c r="A113" s="2"/>
      <c r="B113" s="2">
        <v>5</v>
      </c>
      <c r="C113" s="2">
        <v>35</v>
      </c>
      <c r="D113" s="2"/>
      <c r="E113" s="2" t="s">
        <v>253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>
        <v>100</v>
      </c>
      <c r="R113" s="2">
        <v>98.67</v>
      </c>
      <c r="S113" s="2">
        <v>98.67</v>
      </c>
      <c r="T113" s="2">
        <v>98.67</v>
      </c>
      <c r="U113" s="2" t="s">
        <v>51</v>
      </c>
      <c r="V113" s="2" t="s">
        <v>52</v>
      </c>
      <c r="W113" s="2">
        <v>98.67</v>
      </c>
      <c r="X113" s="2"/>
      <c r="Y113" s="2"/>
      <c r="Z113" s="2">
        <v>2019</v>
      </c>
      <c r="AA113" s="2" t="s">
        <v>252</v>
      </c>
      <c r="AB113" s="2" t="s">
        <v>33</v>
      </c>
    </row>
    <row r="114" spans="1:28" x14ac:dyDescent="0.25">
      <c r="A114" s="2"/>
      <c r="B114" s="2">
        <v>5</v>
      </c>
      <c r="C114" s="2">
        <v>36</v>
      </c>
      <c r="D114" s="2"/>
      <c r="E114" s="2" t="s">
        <v>254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>
        <v>100</v>
      </c>
      <c r="R114" s="2">
        <v>81</v>
      </c>
      <c r="S114" s="2">
        <v>81</v>
      </c>
      <c r="T114" s="2">
        <v>81</v>
      </c>
      <c r="U114" s="2" t="s">
        <v>59</v>
      </c>
      <c r="V114" s="2" t="s">
        <v>60</v>
      </c>
      <c r="W114" s="2">
        <v>81</v>
      </c>
      <c r="X114" s="2"/>
      <c r="Y114" s="2"/>
      <c r="Z114" s="2">
        <v>2019</v>
      </c>
      <c r="AA114" s="2" t="s">
        <v>252</v>
      </c>
      <c r="AB114" s="2" t="s">
        <v>33</v>
      </c>
    </row>
    <row r="115" spans="1:28" x14ac:dyDescent="0.25">
      <c r="A115" s="2"/>
      <c r="B115" s="2">
        <v>5</v>
      </c>
      <c r="C115" s="2">
        <v>37</v>
      </c>
      <c r="D115" s="2"/>
      <c r="E115" s="2" t="s">
        <v>255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>
        <v>100</v>
      </c>
      <c r="R115" s="2">
        <v>97.38</v>
      </c>
      <c r="S115" s="2">
        <v>97.38</v>
      </c>
      <c r="T115" s="2">
        <v>97.38</v>
      </c>
      <c r="U115" s="2" t="s">
        <v>51</v>
      </c>
      <c r="V115" s="2" t="s">
        <v>52</v>
      </c>
      <c r="W115" s="2">
        <v>97.38</v>
      </c>
      <c r="X115" s="2"/>
      <c r="Y115" s="2"/>
      <c r="Z115" s="2">
        <v>2019</v>
      </c>
      <c r="AA115" s="2" t="s">
        <v>252</v>
      </c>
      <c r="AB115" s="2" t="s">
        <v>33</v>
      </c>
    </row>
    <row r="116" spans="1:28" x14ac:dyDescent="0.25">
      <c r="A116" s="2"/>
      <c r="B116" s="2">
        <v>5</v>
      </c>
      <c r="C116" s="2">
        <v>38</v>
      </c>
      <c r="D116" s="2"/>
      <c r="E116" s="2" t="s">
        <v>256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>
        <v>100</v>
      </c>
      <c r="R116" s="2">
        <v>100</v>
      </c>
      <c r="S116" s="2">
        <v>100</v>
      </c>
      <c r="T116" s="2">
        <v>100</v>
      </c>
      <c r="U116" s="2" t="s">
        <v>29</v>
      </c>
      <c r="V116" s="2" t="s">
        <v>30</v>
      </c>
      <c r="W116" s="2">
        <v>100</v>
      </c>
      <c r="X116" s="2"/>
      <c r="Y116" s="2"/>
      <c r="Z116" s="2">
        <v>2019</v>
      </c>
      <c r="AA116" s="2" t="s">
        <v>252</v>
      </c>
      <c r="AB116" s="2" t="s">
        <v>33</v>
      </c>
    </row>
    <row r="117" spans="1:28" x14ac:dyDescent="0.25">
      <c r="A117" s="2"/>
      <c r="B117" s="2">
        <v>6</v>
      </c>
      <c r="C117" s="2">
        <v>39</v>
      </c>
      <c r="D117" s="2"/>
      <c r="E117" s="2" t="s">
        <v>257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100</v>
      </c>
      <c r="R117" s="2">
        <v>85.45</v>
      </c>
      <c r="S117" s="2">
        <v>85.45</v>
      </c>
      <c r="T117" s="2">
        <v>85.45</v>
      </c>
      <c r="U117" s="2" t="s">
        <v>59</v>
      </c>
      <c r="V117" s="2" t="s">
        <v>60</v>
      </c>
      <c r="W117" s="2">
        <v>85.45</v>
      </c>
      <c r="X117" s="2" t="s">
        <v>227</v>
      </c>
      <c r="Y117" s="2"/>
      <c r="Z117" s="2">
        <v>2019</v>
      </c>
      <c r="AA117" s="2" t="s">
        <v>258</v>
      </c>
      <c r="AB117" s="2" t="s">
        <v>87</v>
      </c>
    </row>
    <row r="118" spans="1:28" x14ac:dyDescent="0.25">
      <c r="A118" s="2"/>
      <c r="B118" s="2">
        <v>6</v>
      </c>
      <c r="C118" s="2">
        <v>40</v>
      </c>
      <c r="D118" s="2"/>
      <c r="E118" s="2" t="s">
        <v>259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100</v>
      </c>
      <c r="R118" s="2">
        <v>100</v>
      </c>
      <c r="S118" s="2">
        <v>100</v>
      </c>
      <c r="T118" s="2">
        <v>100</v>
      </c>
      <c r="U118" s="2" t="s">
        <v>29</v>
      </c>
      <c r="V118" s="2" t="s">
        <v>30</v>
      </c>
      <c r="W118" s="2">
        <v>100</v>
      </c>
      <c r="X118" s="2"/>
      <c r="Y118" s="2"/>
      <c r="Z118" s="2">
        <v>2019</v>
      </c>
      <c r="AA118" s="2" t="s">
        <v>258</v>
      </c>
      <c r="AB118" s="2" t="s">
        <v>33</v>
      </c>
    </row>
    <row r="119" spans="1:28" x14ac:dyDescent="0.25">
      <c r="A119" s="2"/>
      <c r="B119" s="2">
        <v>6</v>
      </c>
      <c r="C119" s="2">
        <v>41</v>
      </c>
      <c r="D119" s="2"/>
      <c r="E119" s="2" t="s">
        <v>260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>
        <v>100</v>
      </c>
      <c r="R119" s="2">
        <v>95.83</v>
      </c>
      <c r="S119" s="2">
        <v>95.83</v>
      </c>
      <c r="T119" s="2">
        <v>95.83</v>
      </c>
      <c r="U119" s="2" t="s">
        <v>51</v>
      </c>
      <c r="V119" s="2" t="s">
        <v>52</v>
      </c>
      <c r="W119" s="2">
        <v>95.83</v>
      </c>
      <c r="X119" s="2"/>
      <c r="Y119" s="2"/>
      <c r="Z119" s="2">
        <v>2019</v>
      </c>
      <c r="AA119" s="2" t="s">
        <v>258</v>
      </c>
      <c r="AB119" s="2" t="s">
        <v>33</v>
      </c>
    </row>
    <row r="120" spans="1:28" x14ac:dyDescent="0.25">
      <c r="A120" s="2"/>
      <c r="B120" s="2">
        <v>6</v>
      </c>
      <c r="C120" s="2">
        <v>42</v>
      </c>
      <c r="D120" s="2"/>
      <c r="E120" s="2" t="s">
        <v>261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100</v>
      </c>
      <c r="R120" s="2">
        <v>95.43</v>
      </c>
      <c r="S120" s="2">
        <v>95.43</v>
      </c>
      <c r="T120" s="2">
        <v>95.43</v>
      </c>
      <c r="U120" s="2" t="s">
        <v>51</v>
      </c>
      <c r="V120" s="2" t="s">
        <v>52</v>
      </c>
      <c r="W120" s="2">
        <v>95.43</v>
      </c>
      <c r="X120" s="2"/>
      <c r="Y120" s="2"/>
      <c r="Z120" s="2">
        <v>2019</v>
      </c>
      <c r="AA120" s="2" t="s">
        <v>258</v>
      </c>
      <c r="AB120" s="2" t="s">
        <v>33</v>
      </c>
    </row>
    <row r="121" spans="1:28" x14ac:dyDescent="0.25">
      <c r="A121" s="2"/>
      <c r="B121" s="2">
        <v>7</v>
      </c>
      <c r="C121" s="2">
        <v>43</v>
      </c>
      <c r="D121" s="2"/>
      <c r="E121" s="2" t="s">
        <v>262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>
        <v>100</v>
      </c>
      <c r="R121" s="2">
        <v>100</v>
      </c>
      <c r="S121" s="2">
        <v>100</v>
      </c>
      <c r="T121" s="2">
        <v>100</v>
      </c>
      <c r="U121" s="2" t="s">
        <v>29</v>
      </c>
      <c r="V121" s="2" t="s">
        <v>30</v>
      </c>
      <c r="W121" s="2">
        <v>100</v>
      </c>
      <c r="X121" s="2"/>
      <c r="Y121" s="2"/>
      <c r="Z121" s="2">
        <v>2019</v>
      </c>
      <c r="AA121" s="2" t="s">
        <v>258</v>
      </c>
      <c r="AB121" s="2" t="s">
        <v>33</v>
      </c>
    </row>
    <row r="122" spans="1:28" x14ac:dyDescent="0.25">
      <c r="A122" s="2"/>
      <c r="B122" s="2">
        <v>7</v>
      </c>
      <c r="C122" s="2">
        <v>44</v>
      </c>
      <c r="D122" s="2"/>
      <c r="E122" s="2" t="s">
        <v>263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>
        <v>100</v>
      </c>
      <c r="R122" s="2">
        <v>98.41</v>
      </c>
      <c r="S122" s="2">
        <v>98.41</v>
      </c>
      <c r="T122" s="2">
        <v>98.41</v>
      </c>
      <c r="U122" s="2" t="s">
        <v>51</v>
      </c>
      <c r="V122" s="2" t="s">
        <v>52</v>
      </c>
      <c r="W122" s="2">
        <v>98.41</v>
      </c>
      <c r="X122" s="2"/>
      <c r="Y122" s="2"/>
      <c r="Z122" s="2">
        <v>2019</v>
      </c>
      <c r="AA122" s="2" t="s">
        <v>258</v>
      </c>
      <c r="AB122" s="2" t="s">
        <v>33</v>
      </c>
    </row>
    <row r="123" spans="1:28" x14ac:dyDescent="0.25">
      <c r="A123" s="2"/>
      <c r="B123" s="2">
        <v>7</v>
      </c>
      <c r="C123" s="2">
        <v>45</v>
      </c>
      <c r="D123" s="2"/>
      <c r="E123" s="2" t="s">
        <v>264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>
        <v>100</v>
      </c>
      <c r="R123" s="2">
        <v>90</v>
      </c>
      <c r="S123" s="2">
        <v>90</v>
      </c>
      <c r="T123" s="2">
        <v>90</v>
      </c>
      <c r="U123" s="2" t="s">
        <v>59</v>
      </c>
      <c r="V123" s="2" t="s">
        <v>60</v>
      </c>
      <c r="W123" s="2">
        <v>90</v>
      </c>
      <c r="X123" s="2"/>
      <c r="Y123" s="2"/>
      <c r="Z123" s="2">
        <v>2019</v>
      </c>
      <c r="AA123" s="2" t="s">
        <v>258</v>
      </c>
      <c r="AB123" s="2" t="s">
        <v>33</v>
      </c>
    </row>
    <row r="124" spans="1:28" x14ac:dyDescent="0.25">
      <c r="A124" s="2"/>
      <c r="B124" s="2">
        <v>7</v>
      </c>
      <c r="C124" s="2">
        <v>46</v>
      </c>
      <c r="D124" s="2"/>
      <c r="E124" s="2" t="s">
        <v>265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100</v>
      </c>
      <c r="R124" s="2">
        <v>100</v>
      </c>
      <c r="S124" s="2">
        <v>100</v>
      </c>
      <c r="T124" s="2">
        <v>100</v>
      </c>
      <c r="U124" s="2" t="s">
        <v>29</v>
      </c>
      <c r="V124" s="2" t="s">
        <v>30</v>
      </c>
      <c r="W124" s="2">
        <v>100</v>
      </c>
      <c r="X124" s="2"/>
      <c r="Y124" s="2"/>
      <c r="Z124" s="2">
        <v>2019</v>
      </c>
      <c r="AA124" s="2" t="s">
        <v>258</v>
      </c>
      <c r="AB124" s="2" t="s">
        <v>33</v>
      </c>
    </row>
    <row r="125" spans="1:28" x14ac:dyDescent="0.25">
      <c r="A125" s="2"/>
      <c r="B125" s="2">
        <v>7</v>
      </c>
      <c r="C125" s="2">
        <v>47</v>
      </c>
      <c r="D125" s="2"/>
      <c r="E125" s="2" t="s">
        <v>266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100</v>
      </c>
      <c r="R125" s="2">
        <v>97.35</v>
      </c>
      <c r="S125" s="2">
        <v>97.35</v>
      </c>
      <c r="T125" s="2">
        <v>97.35</v>
      </c>
      <c r="U125" s="2" t="s">
        <v>51</v>
      </c>
      <c r="V125" s="2" t="s">
        <v>52</v>
      </c>
      <c r="W125" s="2">
        <v>97.35</v>
      </c>
      <c r="X125" s="2"/>
      <c r="Y125" s="2"/>
      <c r="Z125" s="2">
        <v>2019</v>
      </c>
      <c r="AA125" s="2" t="s">
        <v>258</v>
      </c>
      <c r="AB125" s="2" t="s">
        <v>33</v>
      </c>
    </row>
    <row r="126" spans="1:28" x14ac:dyDescent="0.25">
      <c r="A126" s="2"/>
      <c r="B126" s="2">
        <v>7</v>
      </c>
      <c r="C126" s="2">
        <v>48</v>
      </c>
      <c r="D126" s="2"/>
      <c r="E126" s="2" t="s">
        <v>267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v>100</v>
      </c>
      <c r="R126" s="2">
        <v>97.5</v>
      </c>
      <c r="S126" s="2">
        <v>97.5</v>
      </c>
      <c r="T126" s="2">
        <v>97.5</v>
      </c>
      <c r="U126" s="2" t="s">
        <v>51</v>
      </c>
      <c r="V126" s="2" t="s">
        <v>52</v>
      </c>
      <c r="W126" s="2">
        <v>97.5</v>
      </c>
      <c r="X126" s="2"/>
      <c r="Y126" s="2"/>
      <c r="Z126" s="2">
        <v>2019</v>
      </c>
      <c r="AA126" s="2" t="s">
        <v>258</v>
      </c>
      <c r="AB126" s="2" t="s">
        <v>33</v>
      </c>
    </row>
    <row r="127" spans="1:28" x14ac:dyDescent="0.25">
      <c r="A127" s="2"/>
      <c r="B127" s="2">
        <v>7</v>
      </c>
      <c r="C127" s="2">
        <v>49</v>
      </c>
      <c r="D127" s="2"/>
      <c r="E127" s="2" t="s">
        <v>268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>
        <v>100</v>
      </c>
      <c r="R127" s="2">
        <v>85</v>
      </c>
      <c r="S127" s="2">
        <v>85</v>
      </c>
      <c r="T127" s="2">
        <v>85</v>
      </c>
      <c r="U127" s="2" t="s">
        <v>59</v>
      </c>
      <c r="V127" s="2" t="s">
        <v>60</v>
      </c>
      <c r="W127" s="2">
        <v>85</v>
      </c>
      <c r="X127" s="2"/>
      <c r="Y127" s="2"/>
      <c r="Z127" s="2">
        <v>2019</v>
      </c>
      <c r="AA127" s="2" t="s">
        <v>258</v>
      </c>
      <c r="AB127" s="2" t="s">
        <v>33</v>
      </c>
    </row>
    <row r="128" spans="1:28" x14ac:dyDescent="0.25">
      <c r="A128" s="2"/>
      <c r="B128" s="2">
        <v>7</v>
      </c>
      <c r="C128" s="2">
        <v>50</v>
      </c>
      <c r="D128" s="2"/>
      <c r="E128" s="2" t="s">
        <v>269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100</v>
      </c>
      <c r="R128" s="2">
        <v>100</v>
      </c>
      <c r="S128" s="2">
        <v>100</v>
      </c>
      <c r="T128" s="2">
        <v>100</v>
      </c>
      <c r="U128" s="2" t="s">
        <v>29</v>
      </c>
      <c r="V128" s="2" t="s">
        <v>30</v>
      </c>
      <c r="W128" s="2">
        <v>100</v>
      </c>
      <c r="X128" s="2"/>
      <c r="Y128" s="2"/>
      <c r="Z128" s="2">
        <v>2019</v>
      </c>
      <c r="AA128" s="2" t="s">
        <v>258</v>
      </c>
      <c r="AB128" s="2" t="s">
        <v>33</v>
      </c>
    </row>
    <row r="129" spans="1:28" x14ac:dyDescent="0.25">
      <c r="A129" s="2"/>
      <c r="B129" s="2">
        <v>7</v>
      </c>
      <c r="C129" s="2">
        <v>51</v>
      </c>
      <c r="D129" s="2"/>
      <c r="E129" s="2" t="s">
        <v>270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>
        <v>100</v>
      </c>
      <c r="R129" s="2">
        <v>80</v>
      </c>
      <c r="S129" s="2">
        <v>80</v>
      </c>
      <c r="T129" s="2">
        <v>80</v>
      </c>
      <c r="U129" s="2" t="s">
        <v>59</v>
      </c>
      <c r="V129" s="2" t="s">
        <v>60</v>
      </c>
      <c r="W129" s="2">
        <v>80</v>
      </c>
      <c r="X129" s="2"/>
      <c r="Y129" s="2"/>
      <c r="Z129" s="2">
        <v>2019</v>
      </c>
      <c r="AA129" s="2" t="s">
        <v>258</v>
      </c>
      <c r="AB129" s="2" t="s">
        <v>33</v>
      </c>
    </row>
    <row r="130" spans="1:28" x14ac:dyDescent="0.25">
      <c r="A130" s="2"/>
      <c r="B130" s="2">
        <v>7</v>
      </c>
      <c r="C130" s="2">
        <v>52</v>
      </c>
      <c r="D130" s="2"/>
      <c r="E130" s="2" t="s">
        <v>271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>
        <v>100</v>
      </c>
      <c r="R130" s="2">
        <v>70</v>
      </c>
      <c r="S130" s="2">
        <v>70</v>
      </c>
      <c r="T130" s="2">
        <v>70</v>
      </c>
      <c r="U130" s="2" t="s">
        <v>59</v>
      </c>
      <c r="V130" s="2" t="s">
        <v>60</v>
      </c>
      <c r="W130" s="2">
        <v>70</v>
      </c>
      <c r="X130" s="2"/>
      <c r="Y130" s="2"/>
      <c r="Z130" s="2">
        <v>2019</v>
      </c>
      <c r="AA130" s="2" t="s">
        <v>258</v>
      </c>
      <c r="AB130" s="2" t="s">
        <v>33</v>
      </c>
    </row>
    <row r="131" spans="1:28" ht="20.399999999999999" x14ac:dyDescent="0.25">
      <c r="A131" s="2"/>
      <c r="B131" s="2">
        <v>7</v>
      </c>
      <c r="C131" s="2">
        <v>53</v>
      </c>
      <c r="D131" s="2"/>
      <c r="E131" s="2" t="s">
        <v>272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>
        <v>100</v>
      </c>
      <c r="R131" s="2">
        <v>100</v>
      </c>
      <c r="S131" s="2">
        <v>100</v>
      </c>
      <c r="T131" s="2">
        <v>100</v>
      </c>
      <c r="U131" s="2" t="s">
        <v>29</v>
      </c>
      <c r="V131" s="2" t="s">
        <v>30</v>
      </c>
      <c r="W131" s="2">
        <v>100</v>
      </c>
      <c r="X131" s="2"/>
      <c r="Y131" s="2"/>
      <c r="Z131" s="2">
        <v>2019</v>
      </c>
      <c r="AA131" s="2" t="s">
        <v>258</v>
      </c>
      <c r="AB131" s="2" t="s">
        <v>33</v>
      </c>
    </row>
    <row r="132" spans="1:28" x14ac:dyDescent="0.25">
      <c r="A132" s="2"/>
      <c r="B132" s="2">
        <v>8</v>
      </c>
      <c r="C132" s="2">
        <v>54</v>
      </c>
      <c r="D132" s="2"/>
      <c r="E132" s="2" t="s">
        <v>273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>
        <v>100</v>
      </c>
      <c r="R132" s="2">
        <v>100</v>
      </c>
      <c r="S132" s="2">
        <v>100</v>
      </c>
      <c r="T132" s="2">
        <v>100</v>
      </c>
      <c r="U132" s="2" t="s">
        <v>29</v>
      </c>
      <c r="V132" s="2" t="s">
        <v>30</v>
      </c>
      <c r="W132" s="2">
        <v>100</v>
      </c>
      <c r="X132" s="2"/>
      <c r="Y132" s="2"/>
      <c r="Z132" s="2">
        <v>2019</v>
      </c>
      <c r="AA132" s="2" t="s">
        <v>274</v>
      </c>
      <c r="AB132" s="2" t="s">
        <v>33</v>
      </c>
    </row>
    <row r="133" spans="1:28" x14ac:dyDescent="0.25">
      <c r="A133" s="2"/>
      <c r="B133" s="2">
        <v>8</v>
      </c>
      <c r="C133" s="2">
        <v>55</v>
      </c>
      <c r="D133" s="2"/>
      <c r="E133" s="2" t="s">
        <v>269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>
        <v>100</v>
      </c>
      <c r="R133" s="2">
        <v>100</v>
      </c>
      <c r="S133" s="2">
        <v>100</v>
      </c>
      <c r="T133" s="2">
        <v>100</v>
      </c>
      <c r="U133" s="2" t="s">
        <v>29</v>
      </c>
      <c r="V133" s="2" t="s">
        <v>30</v>
      </c>
      <c r="W133" s="2">
        <v>100</v>
      </c>
      <c r="X133" s="2"/>
      <c r="Y133" s="2"/>
      <c r="Z133" s="2">
        <v>2019</v>
      </c>
      <c r="AA133" s="2" t="s">
        <v>274</v>
      </c>
      <c r="AB133" s="2" t="s">
        <v>33</v>
      </c>
    </row>
    <row r="134" spans="1:28" x14ac:dyDescent="0.25">
      <c r="A134" s="2"/>
      <c r="B134" s="2">
        <v>8</v>
      </c>
      <c r="C134" s="2">
        <v>56</v>
      </c>
      <c r="D134" s="2"/>
      <c r="E134" s="2" t="s">
        <v>275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100</v>
      </c>
      <c r="R134" s="2">
        <v>73.56</v>
      </c>
      <c r="S134" s="2">
        <v>73.56</v>
      </c>
      <c r="T134" s="2">
        <v>73.56</v>
      </c>
      <c r="U134" s="2" t="s">
        <v>59</v>
      </c>
      <c r="V134" s="2" t="s">
        <v>60</v>
      </c>
      <c r="W134" s="2">
        <v>73.56</v>
      </c>
      <c r="X134" s="2"/>
      <c r="Y134" s="2"/>
      <c r="Z134" s="2">
        <v>2019</v>
      </c>
      <c r="AA134" s="2" t="s">
        <v>274</v>
      </c>
      <c r="AB134" s="2" t="s">
        <v>136</v>
      </c>
    </row>
    <row r="135" spans="1:28" x14ac:dyDescent="0.25">
      <c r="A135" s="2"/>
      <c r="B135" s="2">
        <v>8</v>
      </c>
      <c r="C135" s="2">
        <v>57</v>
      </c>
      <c r="D135" s="2"/>
      <c r="E135" s="2" t="s">
        <v>276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>
        <v>100</v>
      </c>
      <c r="R135" s="2">
        <v>100</v>
      </c>
      <c r="S135" s="2">
        <v>100</v>
      </c>
      <c r="T135" s="2">
        <v>100</v>
      </c>
      <c r="U135" s="2" t="s">
        <v>29</v>
      </c>
      <c r="V135" s="2" t="s">
        <v>30</v>
      </c>
      <c r="W135" s="2">
        <v>100</v>
      </c>
      <c r="X135" s="2"/>
      <c r="Y135" s="2"/>
      <c r="Z135" s="2">
        <v>2019</v>
      </c>
      <c r="AA135" s="2" t="s">
        <v>274</v>
      </c>
      <c r="AB135" s="2" t="s">
        <v>33</v>
      </c>
    </row>
    <row r="136" spans="1:28" x14ac:dyDescent="0.25">
      <c r="A136" s="2"/>
      <c r="B136" s="2">
        <v>8</v>
      </c>
      <c r="C136" s="2">
        <v>58</v>
      </c>
      <c r="D136" s="2"/>
      <c r="E136" s="2" t="s">
        <v>277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100</v>
      </c>
      <c r="R136" s="2">
        <v>97.32</v>
      </c>
      <c r="S136" s="2">
        <v>97.32</v>
      </c>
      <c r="T136" s="2">
        <v>97.32</v>
      </c>
      <c r="U136" s="2" t="s">
        <v>51</v>
      </c>
      <c r="V136" s="2" t="s">
        <v>52</v>
      </c>
      <c r="W136" s="2">
        <v>97.32</v>
      </c>
      <c r="X136" s="2"/>
      <c r="Y136" s="2"/>
      <c r="Z136" s="2">
        <v>2019</v>
      </c>
      <c r="AA136" s="2" t="s">
        <v>274</v>
      </c>
      <c r="AB136" s="2" t="s">
        <v>33</v>
      </c>
    </row>
    <row r="137" spans="1:28" x14ac:dyDescent="0.25">
      <c r="A137" s="2"/>
      <c r="B137" s="2">
        <v>8</v>
      </c>
      <c r="C137" s="2">
        <v>59</v>
      </c>
      <c r="D137" s="2"/>
      <c r="E137" s="2" t="s">
        <v>278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v>100</v>
      </c>
      <c r="R137" s="2">
        <v>100</v>
      </c>
      <c r="S137" s="2">
        <v>100</v>
      </c>
      <c r="T137" s="2">
        <v>100</v>
      </c>
      <c r="U137" s="2" t="s">
        <v>29</v>
      </c>
      <c r="V137" s="2" t="s">
        <v>30</v>
      </c>
      <c r="W137" s="2">
        <v>100</v>
      </c>
      <c r="X137" s="2"/>
      <c r="Y137" s="2"/>
      <c r="Z137" s="2">
        <v>2019</v>
      </c>
      <c r="AA137" s="2" t="s">
        <v>274</v>
      </c>
      <c r="AB137" s="2" t="s">
        <v>33</v>
      </c>
    </row>
    <row r="138" spans="1:28" x14ac:dyDescent="0.25">
      <c r="A138" s="2">
        <v>1</v>
      </c>
      <c r="B138" s="2">
        <v>5</v>
      </c>
      <c r="C138" s="2"/>
      <c r="D138" s="2"/>
      <c r="E138" s="2" t="s">
        <v>279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100</v>
      </c>
      <c r="R138" s="2">
        <v>95.41</v>
      </c>
      <c r="S138" s="2">
        <v>95.41</v>
      </c>
      <c r="T138" s="2">
        <v>95.41</v>
      </c>
      <c r="U138" s="2" t="s">
        <v>51</v>
      </c>
      <c r="V138" s="2" t="s">
        <v>52</v>
      </c>
      <c r="W138" s="2">
        <v>95.41</v>
      </c>
      <c r="X138" s="2" t="s">
        <v>280</v>
      </c>
      <c r="Y138" s="2"/>
      <c r="Z138" s="2">
        <v>2019</v>
      </c>
      <c r="AA138" s="2" t="s">
        <v>281</v>
      </c>
      <c r="AB138" s="2" t="s">
        <v>33</v>
      </c>
    </row>
    <row r="139" spans="1:28" x14ac:dyDescent="0.25">
      <c r="A139" s="2">
        <v>1</v>
      </c>
      <c r="B139" s="2">
        <v>6</v>
      </c>
      <c r="C139" s="2"/>
      <c r="D139" s="2"/>
      <c r="E139" s="2" t="s">
        <v>282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>
        <v>100</v>
      </c>
      <c r="R139" s="2">
        <v>94.18</v>
      </c>
      <c r="S139" s="2">
        <v>94.18</v>
      </c>
      <c r="T139" s="2">
        <v>94.18</v>
      </c>
      <c r="U139" s="2" t="s">
        <v>59</v>
      </c>
      <c r="V139" s="2" t="s">
        <v>60</v>
      </c>
      <c r="W139" s="2">
        <v>94.18</v>
      </c>
      <c r="X139" s="2" t="s">
        <v>280</v>
      </c>
      <c r="Y139" s="2"/>
      <c r="Z139" s="2">
        <v>2019</v>
      </c>
      <c r="AA139" s="2" t="s">
        <v>281</v>
      </c>
      <c r="AB139" s="2" t="s">
        <v>87</v>
      </c>
    </row>
    <row r="140" spans="1:28" x14ac:dyDescent="0.25">
      <c r="A140" s="2">
        <v>1</v>
      </c>
      <c r="B140" s="2">
        <v>7</v>
      </c>
      <c r="C140" s="2"/>
      <c r="D140" s="2"/>
      <c r="E140" s="2" t="s">
        <v>283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>
        <v>100</v>
      </c>
      <c r="R140" s="2">
        <v>92.57</v>
      </c>
      <c r="S140" s="2">
        <v>92.57</v>
      </c>
      <c r="T140" s="2">
        <v>92.57</v>
      </c>
      <c r="U140" s="2" t="s">
        <v>59</v>
      </c>
      <c r="V140" s="2" t="s">
        <v>60</v>
      </c>
      <c r="W140" s="2">
        <v>92.57</v>
      </c>
      <c r="X140" s="2" t="s">
        <v>280</v>
      </c>
      <c r="Y140" s="2"/>
      <c r="Z140" s="2">
        <v>2019</v>
      </c>
      <c r="AA140" s="2" t="s">
        <v>281</v>
      </c>
      <c r="AB140" s="2" t="s">
        <v>33</v>
      </c>
    </row>
    <row r="141" spans="1:28" x14ac:dyDescent="0.25">
      <c r="A141" s="2">
        <v>1</v>
      </c>
      <c r="B141" s="2">
        <v>8</v>
      </c>
      <c r="C141" s="2"/>
      <c r="D141" s="2"/>
      <c r="E141" s="2" t="s">
        <v>284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>
        <v>100</v>
      </c>
      <c r="R141" s="2">
        <v>95.15</v>
      </c>
      <c r="S141" s="2">
        <v>95.15</v>
      </c>
      <c r="T141" s="2">
        <v>95.15</v>
      </c>
      <c r="U141" s="2" t="s">
        <v>51</v>
      </c>
      <c r="V141" s="2" t="s">
        <v>52</v>
      </c>
      <c r="W141" s="2">
        <v>95.15</v>
      </c>
      <c r="X141" s="2" t="s">
        <v>280</v>
      </c>
      <c r="Y141" s="2"/>
      <c r="Z141" s="2">
        <v>2019</v>
      </c>
      <c r="AA141" s="2" t="s">
        <v>281</v>
      </c>
      <c r="AB141" s="2" t="s">
        <v>136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04"/>
  <sheetViews>
    <sheetView showGridLines="0" tabSelected="1" topLeftCell="H1" zoomScale="55" zoomScaleNormal="55" workbookViewId="0">
      <pane ySplit="6" topLeftCell="A242" activePane="bottomLeft" state="frozen"/>
      <selection activeCell="B1" sqref="B1"/>
      <selection pane="bottomLeft" activeCell="Y318" sqref="Y318"/>
    </sheetView>
  </sheetViews>
  <sheetFormatPr baseColWidth="10" defaultColWidth="11.44140625" defaultRowHeight="17.399999999999999" outlineLevelRow="1" x14ac:dyDescent="0.25"/>
  <cols>
    <col min="1" max="1" width="33.77734375" customWidth="1"/>
    <col min="2" max="2" width="40.109375" style="35" customWidth="1"/>
    <col min="3" max="3" width="50.44140625" style="128" customWidth="1"/>
    <col min="4" max="4" width="19.77734375" style="55" customWidth="1"/>
    <col min="5" max="5" width="48.21875" style="128" customWidth="1"/>
    <col min="6" max="6" width="52.44140625" style="64" customWidth="1"/>
    <col min="7" max="7" width="52.44140625" style="123" customWidth="1"/>
    <col min="8" max="8" width="48.5546875" style="165" customWidth="1"/>
    <col min="9" max="9" width="27.6640625" style="172" customWidth="1"/>
    <col min="10" max="10" width="19.109375" hidden="1" customWidth="1"/>
    <col min="11" max="11" width="15.109375" hidden="1" customWidth="1"/>
    <col min="12" max="12" width="19.88671875" hidden="1" customWidth="1"/>
    <col min="13" max="13" width="26.77734375" hidden="1" customWidth="1"/>
    <col min="14" max="14" width="34.88671875" hidden="1" customWidth="1"/>
    <col min="15" max="15" width="18.44140625" hidden="1" customWidth="1"/>
    <col min="16" max="19" width="11.44140625" hidden="1" customWidth="1"/>
    <col min="20" max="20" width="22.6640625" style="34" customWidth="1"/>
    <col min="21" max="21" width="25.5546875" bestFit="1" customWidth="1"/>
    <col min="22" max="22" width="24.77734375" bestFit="1" customWidth="1"/>
    <col min="23" max="23" width="24.33203125" bestFit="1" customWidth="1"/>
    <col min="24" max="24" width="21.109375" style="49" bestFit="1" customWidth="1"/>
    <col min="25" max="25" width="27.5546875" style="45" customWidth="1"/>
    <col min="26" max="26" width="18.88671875" bestFit="1" customWidth="1"/>
    <col min="27" max="27" width="24.33203125" bestFit="1" customWidth="1"/>
    <col min="28" max="28" width="21.109375" style="49" bestFit="1" customWidth="1"/>
    <col min="29" max="29" width="25.5546875" style="45" bestFit="1" customWidth="1"/>
    <col min="30" max="30" width="18.88671875" bestFit="1" customWidth="1"/>
    <col min="31" max="31" width="24.33203125" bestFit="1" customWidth="1"/>
    <col min="32" max="32" width="21.109375" bestFit="1" customWidth="1"/>
    <col min="33" max="33" width="25.5546875" style="45" bestFit="1" customWidth="1"/>
    <col min="34" max="34" width="18.88671875" style="54" bestFit="1" customWidth="1"/>
    <col min="35" max="35" width="24.33203125" bestFit="1" customWidth="1"/>
    <col min="36" max="36" width="38.33203125" bestFit="1" customWidth="1"/>
    <col min="37" max="37" width="25.33203125" customWidth="1"/>
    <col min="38" max="250" width="9.109375" customWidth="1"/>
  </cols>
  <sheetData>
    <row r="1" spans="1:37" ht="12" hidden="1" customHeight="1" x14ac:dyDescent="0.25">
      <c r="A1" s="248" t="s">
        <v>292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95" t="s">
        <v>534</v>
      </c>
      <c r="AK1" s="18" t="s">
        <v>534</v>
      </c>
    </row>
    <row r="2" spans="1:37" ht="12.6" customHeight="1" x14ac:dyDescent="0.2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95" t="s">
        <v>316</v>
      </c>
      <c r="AK2" s="19" t="s">
        <v>316</v>
      </c>
    </row>
    <row r="3" spans="1:37" ht="13.2" customHeight="1" x14ac:dyDescent="0.25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95" t="s">
        <v>317</v>
      </c>
      <c r="AK3" s="19" t="s">
        <v>317</v>
      </c>
    </row>
    <row r="4" spans="1:37" ht="9.6" customHeight="1" x14ac:dyDescent="0.25">
      <c r="A4" s="248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95" t="s">
        <v>315</v>
      </c>
      <c r="AK4" s="20" t="s">
        <v>315</v>
      </c>
    </row>
    <row r="5" spans="1:37" s="21" customFormat="1" ht="19.8" customHeight="1" x14ac:dyDescent="0.3">
      <c r="A5" s="237" t="s">
        <v>299</v>
      </c>
      <c r="B5" s="263" t="s">
        <v>300</v>
      </c>
      <c r="C5" s="239" t="s">
        <v>301</v>
      </c>
      <c r="D5" s="228" t="s">
        <v>302</v>
      </c>
      <c r="E5" s="239" t="s">
        <v>303</v>
      </c>
      <c r="F5" s="239" t="s">
        <v>783</v>
      </c>
      <c r="G5" s="240" t="s">
        <v>911</v>
      </c>
      <c r="H5" s="264" t="s">
        <v>304</v>
      </c>
      <c r="I5" s="236" t="s">
        <v>305</v>
      </c>
      <c r="J5" s="237" t="s">
        <v>306</v>
      </c>
      <c r="K5" s="237" t="s">
        <v>307</v>
      </c>
      <c r="L5" s="228" t="s">
        <v>308</v>
      </c>
      <c r="M5" s="1" t="s">
        <v>16</v>
      </c>
      <c r="N5" s="228" t="s">
        <v>309</v>
      </c>
      <c r="O5" s="228" t="s">
        <v>311</v>
      </c>
      <c r="P5" s="228" t="s">
        <v>297</v>
      </c>
      <c r="Q5" s="228"/>
      <c r="R5" s="228"/>
      <c r="S5" s="228"/>
      <c r="T5" s="262" t="s">
        <v>312</v>
      </c>
      <c r="U5" s="228" t="s">
        <v>314</v>
      </c>
      <c r="V5" s="228"/>
      <c r="W5" s="228"/>
      <c r="X5" s="228"/>
      <c r="Y5" s="228" t="s">
        <v>531</v>
      </c>
      <c r="Z5" s="228"/>
      <c r="AA5" s="228"/>
      <c r="AB5" s="228"/>
      <c r="AC5" s="228" t="s">
        <v>532</v>
      </c>
      <c r="AD5" s="228"/>
      <c r="AE5" s="228"/>
      <c r="AF5" s="228"/>
      <c r="AG5" s="228" t="s">
        <v>533</v>
      </c>
      <c r="AH5" s="228"/>
      <c r="AI5" s="228"/>
      <c r="AJ5" s="228"/>
    </row>
    <row r="6" spans="1:37" s="21" customFormat="1" ht="69.599999999999994" x14ac:dyDescent="0.3">
      <c r="A6" s="237"/>
      <c r="B6" s="263"/>
      <c r="C6" s="239"/>
      <c r="D6" s="228"/>
      <c r="E6" s="239"/>
      <c r="F6" s="239"/>
      <c r="G6" s="241"/>
      <c r="H6" s="264"/>
      <c r="I6" s="236"/>
      <c r="J6" s="237"/>
      <c r="K6" s="237"/>
      <c r="L6" s="228"/>
      <c r="M6" s="1"/>
      <c r="N6" s="228"/>
      <c r="O6" s="228"/>
      <c r="P6" s="22" t="s">
        <v>293</v>
      </c>
      <c r="Q6" s="22" t="s">
        <v>294</v>
      </c>
      <c r="R6" s="22" t="s">
        <v>295</v>
      </c>
      <c r="S6" s="22" t="s">
        <v>296</v>
      </c>
      <c r="T6" s="262"/>
      <c r="U6" s="68" t="s">
        <v>313</v>
      </c>
      <c r="V6" s="68" t="s">
        <v>310</v>
      </c>
      <c r="W6" s="22" t="s">
        <v>298</v>
      </c>
      <c r="X6" s="47" t="s">
        <v>323</v>
      </c>
      <c r="Y6" s="44" t="s">
        <v>731</v>
      </c>
      <c r="Z6" s="68" t="s">
        <v>310</v>
      </c>
      <c r="AA6" s="22" t="s">
        <v>298</v>
      </c>
      <c r="AB6" s="47" t="s">
        <v>323</v>
      </c>
      <c r="AC6" s="44" t="s">
        <v>732</v>
      </c>
      <c r="AD6" s="68" t="s">
        <v>310</v>
      </c>
      <c r="AE6" s="22" t="s">
        <v>298</v>
      </c>
      <c r="AF6" s="68" t="s">
        <v>323</v>
      </c>
      <c r="AG6" s="44" t="s">
        <v>733</v>
      </c>
      <c r="AH6" s="52" t="s">
        <v>310</v>
      </c>
      <c r="AI6" s="22" t="s">
        <v>298</v>
      </c>
      <c r="AJ6" s="68" t="s">
        <v>323</v>
      </c>
    </row>
    <row r="7" spans="1:37" ht="69.599999999999994" hidden="1" customHeight="1" outlineLevel="1" x14ac:dyDescent="0.25">
      <c r="A7" s="213" t="s">
        <v>279</v>
      </c>
      <c r="B7" s="188" t="s">
        <v>324</v>
      </c>
      <c r="C7" s="187" t="s">
        <v>338</v>
      </c>
      <c r="D7" s="70" t="s">
        <v>336</v>
      </c>
      <c r="E7" s="16" t="s">
        <v>334</v>
      </c>
      <c r="F7" s="16" t="s">
        <v>796</v>
      </c>
      <c r="G7" s="115" t="s">
        <v>912</v>
      </c>
      <c r="H7" s="81" t="s">
        <v>869</v>
      </c>
      <c r="I7" s="167" t="s">
        <v>331</v>
      </c>
      <c r="J7" s="4">
        <v>44228</v>
      </c>
      <c r="K7" s="4">
        <v>44530</v>
      </c>
      <c r="L7" s="40"/>
      <c r="M7" s="5">
        <f t="shared" ref="M7:M44" si="0">+(+_xlfn.DAYS(J7,L7))/(+_xlfn.DAYS(J7,K7))</f>
        <v>-146.4503311258278</v>
      </c>
      <c r="N7" s="5">
        <f t="shared" ref="N7:N44" si="1">+IF(M7&gt;=100,100,IF(M7&lt;=0,0,M7))</f>
        <v>0</v>
      </c>
      <c r="O7" s="10">
        <v>1</v>
      </c>
      <c r="P7" s="12">
        <v>0.25</v>
      </c>
      <c r="Q7" s="12">
        <v>0.25</v>
      </c>
      <c r="R7" s="12">
        <v>0.25</v>
      </c>
      <c r="S7" s="12">
        <v>0.25</v>
      </c>
      <c r="T7" s="58">
        <v>51676500</v>
      </c>
      <c r="U7" s="6"/>
      <c r="V7" s="11">
        <f>+U7</f>
        <v>0</v>
      </c>
      <c r="W7" s="42"/>
      <c r="X7" s="50"/>
      <c r="Y7" s="51"/>
      <c r="Z7" s="43">
        <f>+Y7</f>
        <v>0</v>
      </c>
      <c r="AA7" s="41"/>
      <c r="AB7" s="48"/>
      <c r="AC7" s="46"/>
      <c r="AD7" s="43">
        <f>+AC7</f>
        <v>0</v>
      </c>
      <c r="AE7" s="41"/>
      <c r="AF7" s="41"/>
      <c r="AG7" s="46"/>
      <c r="AH7" s="53">
        <f>+AG7</f>
        <v>0</v>
      </c>
      <c r="AI7" s="41"/>
      <c r="AJ7" s="41"/>
    </row>
    <row r="8" spans="1:37" ht="60" hidden="1" outlineLevel="1" x14ac:dyDescent="0.25">
      <c r="A8" s="213"/>
      <c r="B8" s="188"/>
      <c r="C8" s="187"/>
      <c r="D8" s="229" t="s">
        <v>359</v>
      </c>
      <c r="E8" s="235" t="s">
        <v>334</v>
      </c>
      <c r="F8" s="235" t="s">
        <v>796</v>
      </c>
      <c r="G8" s="282" t="s">
        <v>912</v>
      </c>
      <c r="H8" s="74" t="s">
        <v>339</v>
      </c>
      <c r="I8" s="167" t="s">
        <v>344</v>
      </c>
      <c r="J8" s="4">
        <v>44228</v>
      </c>
      <c r="K8" s="4">
        <v>44530</v>
      </c>
      <c r="L8" s="4"/>
      <c r="M8" s="5">
        <f t="shared" si="0"/>
        <v>-146.4503311258278</v>
      </c>
      <c r="N8" s="5">
        <f t="shared" si="1"/>
        <v>0</v>
      </c>
      <c r="O8" s="10">
        <v>1</v>
      </c>
      <c r="P8" s="12"/>
      <c r="Q8" s="12"/>
      <c r="R8" s="12"/>
      <c r="S8" s="12"/>
      <c r="T8" s="58">
        <v>18000000</v>
      </c>
      <c r="U8" s="6"/>
      <c r="V8" s="11">
        <f t="shared" ref="V8:V71" si="2">+U8</f>
        <v>0</v>
      </c>
      <c r="W8" s="10"/>
      <c r="X8" s="50"/>
      <c r="Y8" s="51"/>
      <c r="Z8" s="43">
        <f t="shared" ref="Z8:Z71" si="3">+Y8</f>
        <v>0</v>
      </c>
      <c r="AA8" s="41"/>
      <c r="AB8" s="48"/>
      <c r="AC8" s="46"/>
      <c r="AD8" s="43">
        <f t="shared" ref="AD8:AD71" si="4">+AC8</f>
        <v>0</v>
      </c>
      <c r="AE8" s="41"/>
      <c r="AF8" s="41"/>
      <c r="AG8" s="46"/>
      <c r="AH8" s="53">
        <f t="shared" ref="AH8:AH71" si="5">+AG8</f>
        <v>0</v>
      </c>
      <c r="AI8" s="41"/>
      <c r="AJ8" s="41"/>
    </row>
    <row r="9" spans="1:37" ht="60" hidden="1" outlineLevel="1" x14ac:dyDescent="0.25">
      <c r="A9" s="213"/>
      <c r="B9" s="188"/>
      <c r="C9" s="187"/>
      <c r="D9" s="229"/>
      <c r="E9" s="235"/>
      <c r="F9" s="235"/>
      <c r="G9" s="282"/>
      <c r="H9" s="73" t="s">
        <v>340</v>
      </c>
      <c r="I9" s="167" t="s">
        <v>342</v>
      </c>
      <c r="J9" s="4">
        <v>44228</v>
      </c>
      <c r="K9" s="4">
        <v>44530</v>
      </c>
      <c r="L9" s="4"/>
      <c r="M9" s="5">
        <f t="shared" si="0"/>
        <v>-146.4503311258278</v>
      </c>
      <c r="N9" s="5">
        <f t="shared" si="1"/>
        <v>0</v>
      </c>
      <c r="O9" s="10">
        <v>1</v>
      </c>
      <c r="P9" s="12"/>
      <c r="Q9" s="12"/>
      <c r="R9" s="12"/>
      <c r="S9" s="12"/>
      <c r="T9" s="58">
        <v>15000000</v>
      </c>
      <c r="U9" s="6"/>
      <c r="V9" s="11">
        <f t="shared" si="2"/>
        <v>0</v>
      </c>
      <c r="W9" s="10"/>
      <c r="X9" s="50"/>
      <c r="Y9" s="51"/>
      <c r="Z9" s="43">
        <f t="shared" si="3"/>
        <v>0</v>
      </c>
      <c r="AA9" s="41"/>
      <c r="AB9" s="48"/>
      <c r="AC9" s="46"/>
      <c r="AD9" s="43">
        <f t="shared" si="4"/>
        <v>0</v>
      </c>
      <c r="AE9" s="41"/>
      <c r="AF9" s="41"/>
      <c r="AG9" s="46"/>
      <c r="AH9" s="53">
        <f t="shared" si="5"/>
        <v>0</v>
      </c>
      <c r="AI9" s="41"/>
      <c r="AJ9" s="41"/>
    </row>
    <row r="10" spans="1:37" ht="60" hidden="1" outlineLevel="1" x14ac:dyDescent="0.25">
      <c r="A10" s="213"/>
      <c r="B10" s="188"/>
      <c r="C10" s="187"/>
      <c r="D10" s="229"/>
      <c r="E10" s="235"/>
      <c r="F10" s="235"/>
      <c r="G10" s="282"/>
      <c r="H10" s="74" t="s">
        <v>341</v>
      </c>
      <c r="I10" s="167" t="s">
        <v>343</v>
      </c>
      <c r="J10" s="4">
        <v>44228</v>
      </c>
      <c r="K10" s="4">
        <v>44530</v>
      </c>
      <c r="L10" s="4"/>
      <c r="M10" s="5">
        <f t="shared" si="0"/>
        <v>-146.4503311258278</v>
      </c>
      <c r="N10" s="5">
        <f t="shared" si="1"/>
        <v>0</v>
      </c>
      <c r="O10" s="10">
        <v>1</v>
      </c>
      <c r="P10" s="12"/>
      <c r="Q10" s="12"/>
      <c r="R10" s="12"/>
      <c r="S10" s="12"/>
      <c r="T10" s="58">
        <v>60000000</v>
      </c>
      <c r="U10" s="6"/>
      <c r="V10" s="11">
        <f t="shared" si="2"/>
        <v>0</v>
      </c>
      <c r="W10" s="10"/>
      <c r="X10" s="50"/>
      <c r="Y10" s="51"/>
      <c r="Z10" s="43">
        <f t="shared" si="3"/>
        <v>0</v>
      </c>
      <c r="AA10" s="41"/>
      <c r="AB10" s="48"/>
      <c r="AC10" s="46"/>
      <c r="AD10" s="43">
        <f t="shared" si="4"/>
        <v>0</v>
      </c>
      <c r="AE10" s="41"/>
      <c r="AF10" s="41"/>
      <c r="AG10" s="46"/>
      <c r="AH10" s="53">
        <f t="shared" si="5"/>
        <v>0</v>
      </c>
      <c r="AI10" s="41"/>
      <c r="AJ10" s="41"/>
    </row>
    <row r="11" spans="1:37" ht="72" hidden="1" outlineLevel="1" x14ac:dyDescent="0.25">
      <c r="A11" s="213"/>
      <c r="B11" s="188"/>
      <c r="C11" s="72" t="s">
        <v>332</v>
      </c>
      <c r="D11" s="227" t="s">
        <v>337</v>
      </c>
      <c r="E11" s="37" t="s">
        <v>326</v>
      </c>
      <c r="F11" s="37" t="s">
        <v>784</v>
      </c>
      <c r="G11" s="116" t="s">
        <v>913</v>
      </c>
      <c r="H11" s="82" t="s">
        <v>328</v>
      </c>
      <c r="I11" s="167" t="s">
        <v>331</v>
      </c>
      <c r="J11" s="4">
        <v>44228</v>
      </c>
      <c r="K11" s="4">
        <v>44530</v>
      </c>
      <c r="L11" s="4"/>
      <c r="M11" s="5">
        <f t="shared" si="0"/>
        <v>-146.4503311258278</v>
      </c>
      <c r="N11" s="5">
        <f t="shared" si="1"/>
        <v>0</v>
      </c>
      <c r="O11" s="10">
        <v>1</v>
      </c>
      <c r="P11" s="12">
        <v>0.25</v>
      </c>
      <c r="Q11" s="12">
        <v>0.25</v>
      </c>
      <c r="R11" s="12">
        <v>0.25</v>
      </c>
      <c r="S11" s="12">
        <v>0.25</v>
      </c>
      <c r="T11" s="58">
        <v>23100000</v>
      </c>
      <c r="U11" s="4"/>
      <c r="V11" s="11">
        <f t="shared" si="2"/>
        <v>0</v>
      </c>
      <c r="W11" s="4"/>
      <c r="X11" s="50"/>
      <c r="Y11" s="51"/>
      <c r="Z11" s="43">
        <f t="shared" si="3"/>
        <v>0</v>
      </c>
      <c r="AA11" s="41"/>
      <c r="AB11" s="48"/>
      <c r="AC11" s="46"/>
      <c r="AD11" s="43">
        <f t="shared" si="4"/>
        <v>0</v>
      </c>
      <c r="AE11" s="41"/>
      <c r="AF11" s="41"/>
      <c r="AG11" s="46"/>
      <c r="AH11" s="53">
        <f t="shared" si="5"/>
        <v>0</v>
      </c>
      <c r="AI11" s="41"/>
      <c r="AJ11" s="41"/>
    </row>
    <row r="12" spans="1:37" ht="101.4" hidden="1" customHeight="1" outlineLevel="1" x14ac:dyDescent="0.25">
      <c r="A12" s="213"/>
      <c r="B12" s="71" t="s">
        <v>325</v>
      </c>
      <c r="C12" s="72" t="s">
        <v>333</v>
      </c>
      <c r="D12" s="227"/>
      <c r="E12" s="37" t="s">
        <v>327</v>
      </c>
      <c r="F12" s="37" t="s">
        <v>785</v>
      </c>
      <c r="G12" s="116" t="s">
        <v>915</v>
      </c>
      <c r="H12" s="82" t="s">
        <v>329</v>
      </c>
      <c r="I12" s="167" t="s">
        <v>330</v>
      </c>
      <c r="J12" s="4">
        <v>44228</v>
      </c>
      <c r="K12" s="4">
        <v>44530</v>
      </c>
      <c r="L12" s="4"/>
      <c r="M12" s="5">
        <f t="shared" si="0"/>
        <v>-146.4503311258278</v>
      </c>
      <c r="N12" s="5">
        <f t="shared" si="1"/>
        <v>0</v>
      </c>
      <c r="O12" s="10">
        <v>1</v>
      </c>
      <c r="P12" s="4"/>
      <c r="Q12" s="4"/>
      <c r="R12" s="4"/>
      <c r="S12" s="4"/>
      <c r="T12" s="58">
        <v>50000000</v>
      </c>
      <c r="U12" s="4"/>
      <c r="V12" s="11">
        <f t="shared" si="2"/>
        <v>0</v>
      </c>
      <c r="W12" s="4"/>
      <c r="X12" s="50"/>
      <c r="Y12" s="51"/>
      <c r="Z12" s="43">
        <f t="shared" si="3"/>
        <v>0</v>
      </c>
      <c r="AA12" s="41"/>
      <c r="AB12" s="48"/>
      <c r="AC12" s="46"/>
      <c r="AD12" s="43">
        <f t="shared" si="4"/>
        <v>0</v>
      </c>
      <c r="AE12" s="41"/>
      <c r="AF12" s="41"/>
      <c r="AG12" s="46"/>
      <c r="AH12" s="53">
        <f t="shared" si="5"/>
        <v>0</v>
      </c>
      <c r="AI12" s="41"/>
      <c r="AJ12" s="41"/>
    </row>
    <row r="13" spans="1:37" ht="60" hidden="1" outlineLevel="1" x14ac:dyDescent="0.25">
      <c r="A13" s="213"/>
      <c r="B13" s="188" t="s">
        <v>324</v>
      </c>
      <c r="C13" s="187" t="s">
        <v>332</v>
      </c>
      <c r="D13" s="191" t="s">
        <v>254</v>
      </c>
      <c r="E13" s="232" t="s">
        <v>347</v>
      </c>
      <c r="F13" s="232" t="s">
        <v>786</v>
      </c>
      <c r="G13" s="283" t="s">
        <v>916</v>
      </c>
      <c r="H13" s="130" t="s">
        <v>345</v>
      </c>
      <c r="I13" s="167" t="s">
        <v>514</v>
      </c>
      <c r="J13" s="4">
        <v>44228</v>
      </c>
      <c r="K13" s="4">
        <v>44530</v>
      </c>
      <c r="L13" s="4"/>
      <c r="M13" s="5">
        <f t="shared" si="0"/>
        <v>-146.4503311258278</v>
      </c>
      <c r="N13" s="5">
        <f t="shared" si="1"/>
        <v>0</v>
      </c>
      <c r="O13" s="10">
        <v>1</v>
      </c>
      <c r="P13" s="12"/>
      <c r="Q13" s="12"/>
      <c r="R13" s="12"/>
      <c r="S13" s="12"/>
      <c r="T13" s="58">
        <v>8000000</v>
      </c>
      <c r="U13" s="6"/>
      <c r="V13" s="11">
        <f t="shared" si="2"/>
        <v>0</v>
      </c>
      <c r="W13" s="10"/>
      <c r="X13" s="50"/>
      <c r="Y13" s="51"/>
      <c r="Z13" s="43">
        <f t="shared" si="3"/>
        <v>0</v>
      </c>
      <c r="AA13" s="41"/>
      <c r="AB13" s="48"/>
      <c r="AC13" s="46"/>
      <c r="AD13" s="43">
        <f t="shared" si="4"/>
        <v>0</v>
      </c>
      <c r="AE13" s="41"/>
      <c r="AF13" s="41"/>
      <c r="AG13" s="46"/>
      <c r="AH13" s="53">
        <f t="shared" si="5"/>
        <v>0</v>
      </c>
      <c r="AI13" s="41"/>
      <c r="AJ13" s="41"/>
    </row>
    <row r="14" spans="1:37" ht="60" hidden="1" outlineLevel="1" x14ac:dyDescent="0.25">
      <c r="A14" s="213"/>
      <c r="B14" s="188"/>
      <c r="C14" s="187"/>
      <c r="D14" s="191"/>
      <c r="E14" s="232"/>
      <c r="F14" s="232"/>
      <c r="G14" s="283"/>
      <c r="H14" s="130" t="s">
        <v>346</v>
      </c>
      <c r="I14" s="167" t="s">
        <v>617</v>
      </c>
      <c r="J14" s="4">
        <v>44228</v>
      </c>
      <c r="K14" s="4">
        <v>44530</v>
      </c>
      <c r="L14" s="4"/>
      <c r="M14" s="5">
        <f t="shared" si="0"/>
        <v>-146.4503311258278</v>
      </c>
      <c r="N14" s="5">
        <f t="shared" si="1"/>
        <v>0</v>
      </c>
      <c r="O14" s="10">
        <v>1</v>
      </c>
      <c r="P14" s="12"/>
      <c r="Q14" s="12"/>
      <c r="R14" s="12"/>
      <c r="S14" s="12"/>
      <c r="T14" s="58">
        <v>16000000</v>
      </c>
      <c r="U14" s="6"/>
      <c r="V14" s="11">
        <f t="shared" si="2"/>
        <v>0</v>
      </c>
      <c r="W14" s="10"/>
      <c r="X14" s="50"/>
      <c r="Y14" s="51"/>
      <c r="Z14" s="43">
        <f t="shared" si="3"/>
        <v>0</v>
      </c>
      <c r="AA14" s="41"/>
      <c r="AB14" s="48"/>
      <c r="AC14" s="46"/>
      <c r="AD14" s="43">
        <f t="shared" si="4"/>
        <v>0</v>
      </c>
      <c r="AE14" s="41"/>
      <c r="AF14" s="41"/>
      <c r="AG14" s="46"/>
      <c r="AH14" s="53">
        <f t="shared" si="5"/>
        <v>0</v>
      </c>
      <c r="AI14" s="41"/>
      <c r="AJ14" s="41"/>
    </row>
    <row r="15" spans="1:37" ht="60" hidden="1" outlineLevel="1" x14ac:dyDescent="0.25">
      <c r="A15" s="213"/>
      <c r="B15" s="188" t="s">
        <v>324</v>
      </c>
      <c r="C15" s="187" t="s">
        <v>338</v>
      </c>
      <c r="D15" s="216" t="s">
        <v>286</v>
      </c>
      <c r="E15" s="230" t="s">
        <v>334</v>
      </c>
      <c r="F15" s="230" t="s">
        <v>796</v>
      </c>
      <c r="G15" s="284" t="s">
        <v>912</v>
      </c>
      <c r="H15" s="131" t="s">
        <v>546</v>
      </c>
      <c r="I15" s="167" t="s">
        <v>552</v>
      </c>
      <c r="J15" s="4">
        <v>44208</v>
      </c>
      <c r="K15" s="4">
        <v>44530</v>
      </c>
      <c r="L15" s="4"/>
      <c r="M15" s="5">
        <f t="shared" si="0"/>
        <v>-137.29192546583852</v>
      </c>
      <c r="N15" s="5">
        <f t="shared" si="1"/>
        <v>0</v>
      </c>
      <c r="O15" s="10">
        <v>1</v>
      </c>
      <c r="P15" s="12">
        <v>0.25</v>
      </c>
      <c r="Q15" s="12">
        <v>0.25</v>
      </c>
      <c r="R15" s="12">
        <v>0.25</v>
      </c>
      <c r="S15" s="12">
        <v>0.25</v>
      </c>
      <c r="T15" s="59">
        <v>0</v>
      </c>
      <c r="U15" s="6"/>
      <c r="V15" s="11">
        <f t="shared" si="2"/>
        <v>0</v>
      </c>
      <c r="W15" s="10"/>
      <c r="X15" s="50"/>
      <c r="Y15" s="51"/>
      <c r="Z15" s="43">
        <f t="shared" si="3"/>
        <v>0</v>
      </c>
      <c r="AA15" s="41"/>
      <c r="AB15" s="48"/>
      <c r="AC15" s="46"/>
      <c r="AD15" s="43">
        <f t="shared" si="4"/>
        <v>0</v>
      </c>
      <c r="AE15" s="41"/>
      <c r="AF15" s="41"/>
      <c r="AG15" s="46"/>
      <c r="AH15" s="53">
        <f t="shared" si="5"/>
        <v>0</v>
      </c>
      <c r="AI15" s="41"/>
      <c r="AJ15" s="41"/>
    </row>
    <row r="16" spans="1:37" ht="60" hidden="1" outlineLevel="1" x14ac:dyDescent="0.25">
      <c r="A16" s="213"/>
      <c r="B16" s="188"/>
      <c r="C16" s="187"/>
      <c r="D16" s="216"/>
      <c r="E16" s="230"/>
      <c r="F16" s="230"/>
      <c r="G16" s="284"/>
      <c r="H16" s="131" t="s">
        <v>545</v>
      </c>
      <c r="I16" s="167" t="s">
        <v>547</v>
      </c>
      <c r="J16" s="4">
        <v>44226</v>
      </c>
      <c r="K16" s="4">
        <v>44530</v>
      </c>
      <c r="L16" s="4"/>
      <c r="M16" s="5">
        <f t="shared" si="0"/>
        <v>-145.48026315789474</v>
      </c>
      <c r="N16" s="5">
        <f t="shared" si="1"/>
        <v>0</v>
      </c>
      <c r="O16" s="10">
        <v>1</v>
      </c>
      <c r="P16" s="5">
        <v>0.375</v>
      </c>
      <c r="Q16" s="5">
        <v>0.125</v>
      </c>
      <c r="R16" s="5">
        <v>0.25</v>
      </c>
      <c r="S16" s="5">
        <v>0.25</v>
      </c>
      <c r="T16" s="59">
        <v>0</v>
      </c>
      <c r="U16" s="6"/>
      <c r="V16" s="11">
        <f t="shared" si="2"/>
        <v>0</v>
      </c>
      <c r="W16" s="10"/>
      <c r="X16" s="50"/>
      <c r="Y16" s="51"/>
      <c r="Z16" s="43">
        <f t="shared" si="3"/>
        <v>0</v>
      </c>
      <c r="AA16" s="41"/>
      <c r="AB16" s="48"/>
      <c r="AC16" s="46"/>
      <c r="AD16" s="43">
        <f t="shared" si="4"/>
        <v>0</v>
      </c>
      <c r="AE16" s="41"/>
      <c r="AF16" s="41"/>
      <c r="AG16" s="46"/>
      <c r="AH16" s="53">
        <f t="shared" si="5"/>
        <v>0</v>
      </c>
      <c r="AI16" s="41"/>
      <c r="AJ16" s="41"/>
    </row>
    <row r="17" spans="1:38" ht="60" hidden="1" outlineLevel="1" x14ac:dyDescent="0.25">
      <c r="A17" s="213"/>
      <c r="B17" s="188"/>
      <c r="C17" s="187"/>
      <c r="D17" s="216"/>
      <c r="E17" s="230"/>
      <c r="F17" s="230"/>
      <c r="G17" s="284"/>
      <c r="H17" s="131" t="s">
        <v>549</v>
      </c>
      <c r="I17" s="167" t="s">
        <v>550</v>
      </c>
      <c r="J17" s="4">
        <v>44226</v>
      </c>
      <c r="K17" s="4">
        <v>44530</v>
      </c>
      <c r="L17" s="4"/>
      <c r="M17" s="5">
        <f t="shared" si="0"/>
        <v>-145.48026315789474</v>
      </c>
      <c r="N17" s="5">
        <f t="shared" si="1"/>
        <v>0</v>
      </c>
      <c r="O17" s="10">
        <v>1</v>
      </c>
      <c r="P17" s="12">
        <v>0.25</v>
      </c>
      <c r="Q17" s="12">
        <v>0.25</v>
      </c>
      <c r="R17" s="12">
        <v>0.25</v>
      </c>
      <c r="S17" s="12">
        <v>0.25</v>
      </c>
      <c r="T17" s="59">
        <v>0</v>
      </c>
      <c r="U17" s="6"/>
      <c r="V17" s="11">
        <f t="shared" si="2"/>
        <v>0</v>
      </c>
      <c r="W17" s="10"/>
      <c r="X17" s="50"/>
      <c r="Y17" s="51"/>
      <c r="Z17" s="43">
        <f t="shared" si="3"/>
        <v>0</v>
      </c>
      <c r="AA17" s="41"/>
      <c r="AB17" s="48"/>
      <c r="AC17" s="46"/>
      <c r="AD17" s="43">
        <f t="shared" si="4"/>
        <v>0</v>
      </c>
      <c r="AE17" s="41"/>
      <c r="AF17" s="41"/>
      <c r="AG17" s="46"/>
      <c r="AH17" s="53">
        <f t="shared" si="5"/>
        <v>0</v>
      </c>
      <c r="AI17" s="41"/>
      <c r="AJ17" s="41"/>
    </row>
    <row r="18" spans="1:38" ht="60" hidden="1" outlineLevel="1" x14ac:dyDescent="0.25">
      <c r="A18" s="213"/>
      <c r="B18" s="188"/>
      <c r="C18" s="187"/>
      <c r="D18" s="216"/>
      <c r="E18" s="230"/>
      <c r="F18" s="230"/>
      <c r="G18" s="284"/>
      <c r="H18" s="131" t="s">
        <v>548</v>
      </c>
      <c r="I18" s="167" t="s">
        <v>551</v>
      </c>
      <c r="J18" s="4">
        <v>44226</v>
      </c>
      <c r="K18" s="4">
        <v>44530</v>
      </c>
      <c r="L18" s="4"/>
      <c r="M18" s="5">
        <f t="shared" si="0"/>
        <v>-145.48026315789474</v>
      </c>
      <c r="N18" s="5">
        <f t="shared" si="1"/>
        <v>0</v>
      </c>
      <c r="O18" s="10">
        <v>1</v>
      </c>
      <c r="P18" s="12">
        <v>0.25</v>
      </c>
      <c r="Q18" s="12">
        <v>0.25</v>
      </c>
      <c r="R18" s="12">
        <v>0.25</v>
      </c>
      <c r="S18" s="12">
        <v>0.25</v>
      </c>
      <c r="T18" s="59">
        <v>0</v>
      </c>
      <c r="U18" s="6"/>
      <c r="V18" s="11">
        <f t="shared" si="2"/>
        <v>0</v>
      </c>
      <c r="W18" s="10"/>
      <c r="X18" s="50"/>
      <c r="Y18" s="51"/>
      <c r="Z18" s="43">
        <f t="shared" si="3"/>
        <v>0</v>
      </c>
      <c r="AA18" s="41"/>
      <c r="AB18" s="48"/>
      <c r="AC18" s="46"/>
      <c r="AD18" s="43">
        <f t="shared" si="4"/>
        <v>0</v>
      </c>
      <c r="AE18" s="41"/>
      <c r="AF18" s="41"/>
      <c r="AG18" s="46"/>
      <c r="AH18" s="53">
        <f t="shared" si="5"/>
        <v>0</v>
      </c>
      <c r="AI18" s="41"/>
      <c r="AJ18" s="41"/>
    </row>
    <row r="19" spans="1:38" ht="60" hidden="1" outlineLevel="1" x14ac:dyDescent="0.25">
      <c r="A19" s="213"/>
      <c r="B19" s="188"/>
      <c r="C19" s="187"/>
      <c r="D19" s="216"/>
      <c r="E19" s="230"/>
      <c r="F19" s="230"/>
      <c r="G19" s="284"/>
      <c r="H19" s="132" t="s">
        <v>553</v>
      </c>
      <c r="I19" s="167" t="s">
        <v>554</v>
      </c>
      <c r="J19" s="4">
        <v>44228</v>
      </c>
      <c r="K19" s="4">
        <v>44530</v>
      </c>
      <c r="L19" s="4"/>
      <c r="M19" s="5">
        <f t="shared" si="0"/>
        <v>-146.4503311258278</v>
      </c>
      <c r="N19" s="5">
        <f t="shared" si="1"/>
        <v>0</v>
      </c>
      <c r="O19" s="10">
        <v>1</v>
      </c>
      <c r="P19" s="12">
        <v>0.25</v>
      </c>
      <c r="Q19" s="12">
        <v>0.25</v>
      </c>
      <c r="R19" s="12">
        <v>0</v>
      </c>
      <c r="S19" s="12">
        <v>0.5</v>
      </c>
      <c r="T19" s="58">
        <v>18500000</v>
      </c>
      <c r="U19" s="6"/>
      <c r="V19" s="11">
        <f t="shared" si="2"/>
        <v>0</v>
      </c>
      <c r="W19" s="10"/>
      <c r="X19" s="50"/>
      <c r="Y19" s="51"/>
      <c r="Z19" s="43">
        <f t="shared" si="3"/>
        <v>0</v>
      </c>
      <c r="AA19" s="41"/>
      <c r="AB19" s="48"/>
      <c r="AC19" s="46"/>
      <c r="AD19" s="43">
        <f t="shared" si="4"/>
        <v>0</v>
      </c>
      <c r="AE19" s="41"/>
      <c r="AF19" s="41"/>
      <c r="AG19" s="46"/>
      <c r="AH19" s="53">
        <f t="shared" si="5"/>
        <v>0</v>
      </c>
      <c r="AI19" s="41"/>
      <c r="AJ19" s="41"/>
      <c r="AK19" s="24"/>
      <c r="AL19" s="23"/>
    </row>
    <row r="20" spans="1:38" ht="84" hidden="1" customHeight="1" outlineLevel="1" x14ac:dyDescent="0.25">
      <c r="A20" s="213"/>
      <c r="B20" s="188" t="s">
        <v>324</v>
      </c>
      <c r="C20" s="187" t="s">
        <v>338</v>
      </c>
      <c r="D20" s="204" t="s">
        <v>335</v>
      </c>
      <c r="E20" s="233" t="s">
        <v>334</v>
      </c>
      <c r="F20" s="36" t="s">
        <v>798</v>
      </c>
      <c r="G20" s="117" t="s">
        <v>917</v>
      </c>
      <c r="H20" s="133" t="s">
        <v>348</v>
      </c>
      <c r="I20" s="167" t="s">
        <v>351</v>
      </c>
      <c r="J20" s="4">
        <v>44228</v>
      </c>
      <c r="K20" s="4">
        <v>44530</v>
      </c>
      <c r="L20" s="4"/>
      <c r="M20" s="5">
        <f t="shared" si="0"/>
        <v>-146.4503311258278</v>
      </c>
      <c r="N20" s="5">
        <f t="shared" si="1"/>
        <v>0</v>
      </c>
      <c r="O20" s="10">
        <v>1</v>
      </c>
      <c r="P20" s="12"/>
      <c r="Q20" s="12"/>
      <c r="R20" s="12"/>
      <c r="S20" s="12"/>
      <c r="T20" s="58">
        <v>4000000</v>
      </c>
      <c r="U20" s="6"/>
      <c r="V20" s="11">
        <f t="shared" si="2"/>
        <v>0</v>
      </c>
      <c r="W20" s="10"/>
      <c r="X20" s="50"/>
      <c r="Y20" s="51"/>
      <c r="Z20" s="43">
        <f t="shared" si="3"/>
        <v>0</v>
      </c>
      <c r="AA20" s="41"/>
      <c r="AB20" s="48"/>
      <c r="AC20" s="46"/>
      <c r="AD20" s="43">
        <f t="shared" si="4"/>
        <v>0</v>
      </c>
      <c r="AE20" s="41"/>
      <c r="AF20" s="41"/>
      <c r="AG20" s="46"/>
      <c r="AH20" s="53">
        <f t="shared" si="5"/>
        <v>0</v>
      </c>
      <c r="AI20" s="41"/>
      <c r="AJ20" s="41"/>
    </row>
    <row r="21" spans="1:38" ht="76.8" hidden="1" customHeight="1" outlineLevel="1" x14ac:dyDescent="0.25">
      <c r="A21" s="213"/>
      <c r="B21" s="188"/>
      <c r="C21" s="187"/>
      <c r="D21" s="204"/>
      <c r="E21" s="233"/>
      <c r="F21" s="233" t="s">
        <v>797</v>
      </c>
      <c r="G21" s="285" t="s">
        <v>918</v>
      </c>
      <c r="H21" s="133" t="s">
        <v>350</v>
      </c>
      <c r="I21" s="167" t="s">
        <v>351</v>
      </c>
      <c r="J21" s="4">
        <v>44228</v>
      </c>
      <c r="K21" s="4">
        <v>44530</v>
      </c>
      <c r="L21" s="4"/>
      <c r="M21" s="5">
        <f t="shared" si="0"/>
        <v>-146.4503311258278</v>
      </c>
      <c r="N21" s="5">
        <f t="shared" si="1"/>
        <v>0</v>
      </c>
      <c r="O21" s="10">
        <v>1</v>
      </c>
      <c r="P21" s="12"/>
      <c r="Q21" s="12"/>
      <c r="R21" s="12"/>
      <c r="S21" s="12"/>
      <c r="T21" s="58">
        <v>20000000</v>
      </c>
      <c r="U21" s="41"/>
      <c r="V21" s="11">
        <f t="shared" si="2"/>
        <v>0</v>
      </c>
      <c r="W21" s="10"/>
      <c r="X21" s="50"/>
      <c r="Y21" s="51"/>
      <c r="Z21" s="43">
        <f t="shared" si="3"/>
        <v>0</v>
      </c>
      <c r="AA21" s="41"/>
      <c r="AB21" s="48"/>
      <c r="AC21" s="46"/>
      <c r="AD21" s="43">
        <f t="shared" si="4"/>
        <v>0</v>
      </c>
      <c r="AE21" s="41"/>
      <c r="AF21" s="41"/>
      <c r="AG21" s="46"/>
      <c r="AH21" s="53">
        <f t="shared" si="5"/>
        <v>0</v>
      </c>
      <c r="AI21" s="41"/>
      <c r="AJ21" s="41"/>
    </row>
    <row r="22" spans="1:38" ht="60" hidden="1" outlineLevel="1" x14ac:dyDescent="0.25">
      <c r="A22" s="213"/>
      <c r="B22" s="188"/>
      <c r="C22" s="187"/>
      <c r="D22" s="204"/>
      <c r="E22" s="233"/>
      <c r="F22" s="233"/>
      <c r="G22" s="285"/>
      <c r="H22" s="133" t="s">
        <v>349</v>
      </c>
      <c r="I22" s="167" t="s">
        <v>352</v>
      </c>
      <c r="J22" s="4">
        <v>44228</v>
      </c>
      <c r="K22" s="4">
        <v>44530</v>
      </c>
      <c r="L22" s="4"/>
      <c r="M22" s="5">
        <f t="shared" si="0"/>
        <v>-146.4503311258278</v>
      </c>
      <c r="N22" s="5">
        <f t="shared" si="1"/>
        <v>0</v>
      </c>
      <c r="O22" s="10">
        <v>1</v>
      </c>
      <c r="P22" s="12"/>
      <c r="Q22" s="12"/>
      <c r="R22" s="12"/>
      <c r="S22" s="12"/>
      <c r="T22" s="58">
        <v>4000000</v>
      </c>
      <c r="U22" s="6"/>
      <c r="V22" s="11">
        <f t="shared" si="2"/>
        <v>0</v>
      </c>
      <c r="W22" s="10"/>
      <c r="X22" s="50"/>
      <c r="Y22" s="51"/>
      <c r="Z22" s="43">
        <f t="shared" si="3"/>
        <v>0</v>
      </c>
      <c r="AA22" s="41"/>
      <c r="AB22" s="48"/>
      <c r="AC22" s="46"/>
      <c r="AD22" s="43">
        <f t="shared" si="4"/>
        <v>0</v>
      </c>
      <c r="AE22" s="41"/>
      <c r="AF22" s="41"/>
      <c r="AG22" s="46"/>
      <c r="AH22" s="53">
        <f t="shared" si="5"/>
        <v>0</v>
      </c>
      <c r="AI22" s="41"/>
      <c r="AJ22" s="41"/>
    </row>
    <row r="23" spans="1:38" ht="60" hidden="1" outlineLevel="1" x14ac:dyDescent="0.25">
      <c r="A23" s="213"/>
      <c r="B23" s="188"/>
      <c r="C23" s="187"/>
      <c r="D23" s="204"/>
      <c r="E23" s="233"/>
      <c r="F23" s="36" t="s">
        <v>796</v>
      </c>
      <c r="G23" s="117" t="s">
        <v>912</v>
      </c>
      <c r="H23" s="133" t="s">
        <v>870</v>
      </c>
      <c r="I23" s="167" t="s">
        <v>331</v>
      </c>
      <c r="J23" s="4">
        <v>44228</v>
      </c>
      <c r="K23" s="4">
        <v>44530</v>
      </c>
      <c r="L23" s="4"/>
      <c r="M23" s="5">
        <f t="shared" si="0"/>
        <v>-146.4503311258278</v>
      </c>
      <c r="N23" s="5">
        <f t="shared" si="1"/>
        <v>0</v>
      </c>
      <c r="O23" s="10">
        <v>1</v>
      </c>
      <c r="P23" s="12">
        <v>0.25</v>
      </c>
      <c r="Q23" s="12">
        <v>0.25</v>
      </c>
      <c r="R23" s="12">
        <v>0.25</v>
      </c>
      <c r="S23" s="12">
        <v>0.25</v>
      </c>
      <c r="T23" s="58">
        <v>98760000</v>
      </c>
      <c r="U23" s="97"/>
      <c r="V23" s="11">
        <f t="shared" si="2"/>
        <v>0</v>
      </c>
      <c r="W23" s="10"/>
      <c r="X23" s="50"/>
      <c r="Y23" s="51"/>
      <c r="Z23" s="43">
        <f t="shared" si="3"/>
        <v>0</v>
      </c>
      <c r="AA23" s="41"/>
      <c r="AB23" s="48"/>
      <c r="AC23" s="46"/>
      <c r="AD23" s="43">
        <f t="shared" si="4"/>
        <v>0</v>
      </c>
      <c r="AE23" s="41"/>
      <c r="AF23" s="41"/>
      <c r="AG23" s="46"/>
      <c r="AH23" s="53">
        <f t="shared" si="5"/>
        <v>0</v>
      </c>
      <c r="AI23" s="41"/>
      <c r="AJ23" s="41"/>
    </row>
    <row r="24" spans="1:38" ht="60" hidden="1" outlineLevel="1" x14ac:dyDescent="0.25">
      <c r="A24" s="213"/>
      <c r="B24" s="188" t="s">
        <v>324</v>
      </c>
      <c r="C24" s="187" t="s">
        <v>338</v>
      </c>
      <c r="D24" s="226" t="s">
        <v>353</v>
      </c>
      <c r="E24" s="231" t="s">
        <v>334</v>
      </c>
      <c r="F24" s="231" t="s">
        <v>796</v>
      </c>
      <c r="G24" s="286" t="s">
        <v>912</v>
      </c>
      <c r="H24" s="134" t="s">
        <v>358</v>
      </c>
      <c r="I24" s="167" t="s">
        <v>515</v>
      </c>
      <c r="J24" s="4">
        <v>44228</v>
      </c>
      <c r="K24" s="4">
        <v>44530</v>
      </c>
      <c r="L24" s="4"/>
      <c r="M24" s="5">
        <f t="shared" si="0"/>
        <v>-146.4503311258278</v>
      </c>
      <c r="N24" s="5">
        <f t="shared" si="1"/>
        <v>0</v>
      </c>
      <c r="O24" s="10">
        <v>1</v>
      </c>
      <c r="P24" s="12"/>
      <c r="Q24" s="12"/>
      <c r="R24" s="12"/>
      <c r="S24" s="12"/>
      <c r="T24" s="58">
        <v>4000000</v>
      </c>
      <c r="U24" s="6"/>
      <c r="V24" s="11">
        <f t="shared" si="2"/>
        <v>0</v>
      </c>
      <c r="W24" s="10"/>
      <c r="X24" s="50"/>
      <c r="Y24" s="51"/>
      <c r="Z24" s="43">
        <f t="shared" si="3"/>
        <v>0</v>
      </c>
      <c r="AA24" s="41"/>
      <c r="AB24" s="48"/>
      <c r="AC24" s="46"/>
      <c r="AD24" s="43">
        <f t="shared" si="4"/>
        <v>0</v>
      </c>
      <c r="AE24" s="41"/>
      <c r="AF24" s="41"/>
      <c r="AG24" s="46"/>
      <c r="AH24" s="53">
        <f t="shared" si="5"/>
        <v>0</v>
      </c>
      <c r="AI24" s="41"/>
      <c r="AJ24" s="41"/>
    </row>
    <row r="25" spans="1:38" ht="60" hidden="1" outlineLevel="1" x14ac:dyDescent="0.25">
      <c r="A25" s="213"/>
      <c r="B25" s="188"/>
      <c r="C25" s="187"/>
      <c r="D25" s="226"/>
      <c r="E25" s="231"/>
      <c r="F25" s="231"/>
      <c r="G25" s="286"/>
      <c r="H25" s="134" t="s">
        <v>357</v>
      </c>
      <c r="I25" s="167" t="s">
        <v>331</v>
      </c>
      <c r="J25" s="4">
        <v>44228</v>
      </c>
      <c r="K25" s="4">
        <v>44530</v>
      </c>
      <c r="L25" s="4"/>
      <c r="M25" s="5">
        <f t="shared" si="0"/>
        <v>-146.4503311258278</v>
      </c>
      <c r="N25" s="5">
        <f t="shared" si="1"/>
        <v>0</v>
      </c>
      <c r="O25" s="10">
        <v>1</v>
      </c>
      <c r="P25" s="12"/>
      <c r="Q25" s="12"/>
      <c r="R25" s="12"/>
      <c r="S25" s="12"/>
      <c r="T25" s="58">
        <v>29400000</v>
      </c>
      <c r="U25" s="6"/>
      <c r="V25" s="11">
        <f t="shared" si="2"/>
        <v>0</v>
      </c>
      <c r="W25" s="10"/>
      <c r="X25" s="50"/>
      <c r="Y25" s="51"/>
      <c r="Z25" s="43">
        <f t="shared" si="3"/>
        <v>0</v>
      </c>
      <c r="AA25" s="41"/>
      <c r="AB25" s="48"/>
      <c r="AC25" s="46"/>
      <c r="AD25" s="43">
        <f t="shared" si="4"/>
        <v>0</v>
      </c>
      <c r="AE25" s="41"/>
      <c r="AF25" s="41"/>
      <c r="AG25" s="46"/>
      <c r="AH25" s="53">
        <f t="shared" si="5"/>
        <v>0</v>
      </c>
      <c r="AI25" s="41"/>
      <c r="AJ25" s="41"/>
    </row>
    <row r="26" spans="1:38" ht="62.4" hidden="1" outlineLevel="1" x14ac:dyDescent="0.25">
      <c r="A26" s="213"/>
      <c r="B26" s="188"/>
      <c r="C26" s="187"/>
      <c r="D26" s="226"/>
      <c r="E26" s="231"/>
      <c r="F26" s="231"/>
      <c r="G26" s="286"/>
      <c r="H26" s="134" t="s">
        <v>354</v>
      </c>
      <c r="I26" s="167" t="s">
        <v>516</v>
      </c>
      <c r="J26" s="4">
        <v>44228</v>
      </c>
      <c r="K26" s="4">
        <v>44530</v>
      </c>
      <c r="L26" s="4"/>
      <c r="M26" s="5">
        <f t="shared" si="0"/>
        <v>-146.4503311258278</v>
      </c>
      <c r="N26" s="5">
        <f t="shared" si="1"/>
        <v>0</v>
      </c>
      <c r="O26" s="10">
        <v>1</v>
      </c>
      <c r="P26" s="12"/>
      <c r="Q26" s="12"/>
      <c r="R26" s="12"/>
      <c r="S26" s="12"/>
      <c r="T26" s="58">
        <v>8000000</v>
      </c>
      <c r="U26" s="6"/>
      <c r="V26" s="11">
        <f t="shared" si="2"/>
        <v>0</v>
      </c>
      <c r="W26" s="10"/>
      <c r="X26" s="50"/>
      <c r="Y26" s="51"/>
      <c r="Z26" s="43">
        <f t="shared" si="3"/>
        <v>0</v>
      </c>
      <c r="AA26" s="41"/>
      <c r="AB26" s="48"/>
      <c r="AC26" s="46"/>
      <c r="AD26" s="43">
        <f t="shared" si="4"/>
        <v>0</v>
      </c>
      <c r="AE26" s="41"/>
      <c r="AF26" s="41"/>
      <c r="AG26" s="46"/>
      <c r="AH26" s="53">
        <f t="shared" si="5"/>
        <v>0</v>
      </c>
      <c r="AI26" s="41"/>
      <c r="AJ26" s="41"/>
    </row>
    <row r="27" spans="1:38" ht="78" hidden="1" outlineLevel="1" x14ac:dyDescent="0.25">
      <c r="A27" s="213"/>
      <c r="B27" s="188"/>
      <c r="C27" s="187"/>
      <c r="D27" s="226"/>
      <c r="E27" s="231"/>
      <c r="F27" s="231"/>
      <c r="G27" s="286"/>
      <c r="H27" s="134" t="s">
        <v>355</v>
      </c>
      <c r="I27" s="167" t="s">
        <v>517</v>
      </c>
      <c r="J27" s="4">
        <v>44228</v>
      </c>
      <c r="K27" s="4">
        <v>44530</v>
      </c>
      <c r="L27" s="4"/>
      <c r="M27" s="5">
        <f t="shared" si="0"/>
        <v>-146.4503311258278</v>
      </c>
      <c r="N27" s="5">
        <f t="shared" si="1"/>
        <v>0</v>
      </c>
      <c r="O27" s="10">
        <v>1</v>
      </c>
      <c r="P27" s="12"/>
      <c r="Q27" s="12"/>
      <c r="R27" s="12"/>
      <c r="S27" s="12"/>
      <c r="T27" s="58">
        <v>10000000</v>
      </c>
      <c r="U27" s="6"/>
      <c r="V27" s="11">
        <f t="shared" si="2"/>
        <v>0</v>
      </c>
      <c r="W27" s="10"/>
      <c r="X27" s="50"/>
      <c r="Y27" s="51"/>
      <c r="Z27" s="43">
        <f t="shared" si="3"/>
        <v>0</v>
      </c>
      <c r="AA27" s="41"/>
      <c r="AB27" s="48"/>
      <c r="AC27" s="46"/>
      <c r="AD27" s="43">
        <f t="shared" si="4"/>
        <v>0</v>
      </c>
      <c r="AE27" s="41"/>
      <c r="AF27" s="41"/>
      <c r="AG27" s="46"/>
      <c r="AH27" s="53">
        <f t="shared" si="5"/>
        <v>0</v>
      </c>
      <c r="AI27" s="41"/>
      <c r="AJ27" s="41"/>
    </row>
    <row r="28" spans="1:38" ht="60" hidden="1" outlineLevel="1" x14ac:dyDescent="0.25">
      <c r="A28" s="213"/>
      <c r="B28" s="188"/>
      <c r="C28" s="187"/>
      <c r="D28" s="226"/>
      <c r="E28" s="231"/>
      <c r="F28" s="231"/>
      <c r="G28" s="286"/>
      <c r="H28" s="134" t="s">
        <v>356</v>
      </c>
      <c r="I28" s="167" t="s">
        <v>518</v>
      </c>
      <c r="J28" s="4">
        <v>44228</v>
      </c>
      <c r="K28" s="4">
        <v>44530</v>
      </c>
      <c r="L28" s="4"/>
      <c r="M28" s="5">
        <f t="shared" si="0"/>
        <v>-146.4503311258278</v>
      </c>
      <c r="N28" s="5">
        <f t="shared" si="1"/>
        <v>0</v>
      </c>
      <c r="O28" s="10">
        <v>1</v>
      </c>
      <c r="P28" s="12"/>
      <c r="Q28" s="12"/>
      <c r="R28" s="12"/>
      <c r="S28" s="12"/>
      <c r="T28" s="58">
        <v>10000000</v>
      </c>
      <c r="U28" s="6"/>
      <c r="V28" s="11">
        <f t="shared" si="2"/>
        <v>0</v>
      </c>
      <c r="W28" s="10"/>
      <c r="X28" s="50"/>
      <c r="Y28" s="51"/>
      <c r="Z28" s="43">
        <f t="shared" si="3"/>
        <v>0</v>
      </c>
      <c r="AA28" s="41"/>
      <c r="AB28" s="48"/>
      <c r="AC28" s="46"/>
      <c r="AD28" s="43">
        <f t="shared" si="4"/>
        <v>0</v>
      </c>
      <c r="AE28" s="41"/>
      <c r="AF28" s="41"/>
      <c r="AG28" s="46"/>
      <c r="AH28" s="53">
        <f t="shared" si="5"/>
        <v>0</v>
      </c>
      <c r="AI28" s="41"/>
      <c r="AJ28" s="41"/>
    </row>
    <row r="29" spans="1:38" ht="90" hidden="1" outlineLevel="1" x14ac:dyDescent="0.25">
      <c r="A29" s="213"/>
      <c r="B29" s="71" t="s">
        <v>324</v>
      </c>
      <c r="C29" s="72" t="s">
        <v>338</v>
      </c>
      <c r="D29" s="98" t="s">
        <v>881</v>
      </c>
      <c r="E29" s="99" t="s">
        <v>572</v>
      </c>
      <c r="F29" s="99" t="s">
        <v>816</v>
      </c>
      <c r="G29" s="124" t="s">
        <v>816</v>
      </c>
      <c r="H29" s="135" t="s">
        <v>882</v>
      </c>
      <c r="I29" s="167" t="s">
        <v>987</v>
      </c>
      <c r="J29" s="4"/>
      <c r="K29" s="4"/>
      <c r="L29" s="4"/>
      <c r="M29" s="5"/>
      <c r="N29" s="5"/>
      <c r="O29" s="10"/>
      <c r="P29" s="12"/>
      <c r="Q29" s="12"/>
      <c r="R29" s="12"/>
      <c r="S29" s="12"/>
      <c r="T29" s="61">
        <v>34650000</v>
      </c>
      <c r="U29" s="6"/>
      <c r="V29" s="11">
        <f t="shared" si="2"/>
        <v>0</v>
      </c>
      <c r="W29" s="10"/>
      <c r="X29" s="50"/>
      <c r="Y29" s="51"/>
      <c r="Z29" s="43">
        <f t="shared" si="3"/>
        <v>0</v>
      </c>
      <c r="AA29" s="41"/>
      <c r="AB29" s="48"/>
      <c r="AC29" s="46"/>
      <c r="AD29" s="43">
        <f t="shared" si="4"/>
        <v>0</v>
      </c>
      <c r="AE29" s="41"/>
      <c r="AF29" s="41"/>
      <c r="AG29" s="46"/>
      <c r="AH29" s="53">
        <f t="shared" si="5"/>
        <v>0</v>
      </c>
      <c r="AI29" s="41"/>
      <c r="AJ29" s="41"/>
    </row>
    <row r="30" spans="1:38" ht="90" hidden="1" customHeight="1" outlineLevel="1" x14ac:dyDescent="0.25">
      <c r="A30" s="213"/>
      <c r="B30" s="220" t="s">
        <v>325</v>
      </c>
      <c r="C30" s="217" t="s">
        <v>392</v>
      </c>
      <c r="D30" s="315" t="s">
        <v>883</v>
      </c>
      <c r="E30" s="294" t="s">
        <v>443</v>
      </c>
      <c r="F30" s="297" t="s">
        <v>812</v>
      </c>
      <c r="G30" s="297" t="s">
        <v>919</v>
      </c>
      <c r="H30" s="130" t="s">
        <v>811</v>
      </c>
      <c r="I30" s="168" t="s">
        <v>654</v>
      </c>
      <c r="J30" s="4"/>
      <c r="K30" s="4"/>
      <c r="L30" s="4"/>
      <c r="M30" s="5"/>
      <c r="N30" s="5"/>
      <c r="O30" s="10"/>
      <c r="P30" s="12"/>
      <c r="Q30" s="12"/>
      <c r="R30" s="12"/>
      <c r="S30" s="12"/>
      <c r="T30" s="32">
        <v>5000000</v>
      </c>
      <c r="U30" s="6"/>
      <c r="V30" s="11">
        <f t="shared" si="2"/>
        <v>0</v>
      </c>
      <c r="W30" s="10"/>
      <c r="X30" s="50"/>
      <c r="Y30" s="51"/>
      <c r="Z30" s="43">
        <f t="shared" si="3"/>
        <v>0</v>
      </c>
      <c r="AA30" s="41"/>
      <c r="AB30" s="48"/>
      <c r="AC30" s="46"/>
      <c r="AD30" s="43">
        <f t="shared" si="4"/>
        <v>0</v>
      </c>
      <c r="AE30" s="41"/>
      <c r="AF30" s="41"/>
      <c r="AG30" s="46"/>
      <c r="AH30" s="53">
        <f t="shared" si="5"/>
        <v>0</v>
      </c>
      <c r="AI30" s="41"/>
      <c r="AJ30" s="41"/>
    </row>
    <row r="31" spans="1:38" ht="93.6" hidden="1" customHeight="1" outlineLevel="1" x14ac:dyDescent="0.25">
      <c r="A31" s="213"/>
      <c r="B31" s="221"/>
      <c r="C31" s="218"/>
      <c r="D31" s="316"/>
      <c r="E31" s="295"/>
      <c r="F31" s="299"/>
      <c r="G31" s="299"/>
      <c r="H31" s="130" t="s">
        <v>655</v>
      </c>
      <c r="I31" s="168" t="s">
        <v>331</v>
      </c>
      <c r="J31" s="4"/>
      <c r="K31" s="4"/>
      <c r="L31" s="4"/>
      <c r="M31" s="5"/>
      <c r="N31" s="5"/>
      <c r="O31" s="10"/>
      <c r="P31" s="12"/>
      <c r="Q31" s="12"/>
      <c r="R31" s="12"/>
      <c r="S31" s="12"/>
      <c r="T31" s="32">
        <v>2000000</v>
      </c>
      <c r="U31" s="6"/>
      <c r="V31" s="11">
        <f t="shared" si="2"/>
        <v>0</v>
      </c>
      <c r="W31" s="10"/>
      <c r="X31" s="50"/>
      <c r="Y31" s="51"/>
      <c r="Z31" s="43">
        <f t="shared" si="3"/>
        <v>0</v>
      </c>
      <c r="AA31" s="41"/>
      <c r="AB31" s="48"/>
      <c r="AC31" s="46"/>
      <c r="AD31" s="43">
        <f t="shared" si="4"/>
        <v>0</v>
      </c>
      <c r="AE31" s="41"/>
      <c r="AF31" s="41"/>
      <c r="AG31" s="46"/>
      <c r="AH31" s="53">
        <f t="shared" si="5"/>
        <v>0</v>
      </c>
      <c r="AI31" s="41"/>
      <c r="AJ31" s="41"/>
    </row>
    <row r="32" spans="1:38" ht="70.2" hidden="1" customHeight="1" outlineLevel="1" x14ac:dyDescent="0.25">
      <c r="A32" s="213"/>
      <c r="B32" s="221"/>
      <c r="C32" s="218"/>
      <c r="D32" s="316"/>
      <c r="E32" s="295"/>
      <c r="F32" s="299"/>
      <c r="G32" s="299"/>
      <c r="H32" s="130" t="s">
        <v>440</v>
      </c>
      <c r="I32" s="168" t="s">
        <v>331</v>
      </c>
      <c r="J32" s="4"/>
      <c r="K32" s="4"/>
      <c r="L32" s="4"/>
      <c r="M32" s="5"/>
      <c r="N32" s="5"/>
      <c r="O32" s="10"/>
      <c r="P32" s="12"/>
      <c r="Q32" s="12"/>
      <c r="R32" s="12"/>
      <c r="S32" s="12"/>
      <c r="T32" s="32">
        <v>36300000</v>
      </c>
      <c r="U32" s="6"/>
      <c r="V32" s="11">
        <f t="shared" si="2"/>
        <v>0</v>
      </c>
      <c r="W32" s="10"/>
      <c r="X32" s="50"/>
      <c r="Y32" s="51"/>
      <c r="Z32" s="43">
        <f t="shared" si="3"/>
        <v>0</v>
      </c>
      <c r="AA32" s="41"/>
      <c r="AB32" s="48"/>
      <c r="AC32" s="46"/>
      <c r="AD32" s="43">
        <f t="shared" si="4"/>
        <v>0</v>
      </c>
      <c r="AE32" s="41"/>
      <c r="AF32" s="41"/>
      <c r="AG32" s="46"/>
      <c r="AH32" s="53">
        <f t="shared" si="5"/>
        <v>0</v>
      </c>
      <c r="AI32" s="41"/>
      <c r="AJ32" s="41"/>
    </row>
    <row r="33" spans="1:36" ht="60" hidden="1" outlineLevel="1" x14ac:dyDescent="0.25">
      <c r="A33" s="213"/>
      <c r="B33" s="221"/>
      <c r="C33" s="218"/>
      <c r="D33" s="316"/>
      <c r="E33" s="295"/>
      <c r="F33" s="299"/>
      <c r="G33" s="299"/>
      <c r="H33" s="130" t="s">
        <v>432</v>
      </c>
      <c r="I33" s="168" t="s">
        <v>331</v>
      </c>
      <c r="J33" s="4"/>
      <c r="K33" s="4"/>
      <c r="L33" s="4"/>
      <c r="M33" s="5"/>
      <c r="N33" s="5"/>
      <c r="O33" s="10"/>
      <c r="P33" s="12"/>
      <c r="Q33" s="12"/>
      <c r="R33" s="12"/>
      <c r="S33" s="12"/>
      <c r="T33" s="32">
        <v>22000000</v>
      </c>
      <c r="U33" s="6"/>
      <c r="V33" s="11">
        <f t="shared" si="2"/>
        <v>0</v>
      </c>
      <c r="W33" s="10"/>
      <c r="X33" s="50"/>
      <c r="Y33" s="51"/>
      <c r="Z33" s="43">
        <f t="shared" si="3"/>
        <v>0</v>
      </c>
      <c r="AA33" s="41"/>
      <c r="AB33" s="48"/>
      <c r="AC33" s="46"/>
      <c r="AD33" s="43">
        <f t="shared" si="4"/>
        <v>0</v>
      </c>
      <c r="AE33" s="41"/>
      <c r="AF33" s="41"/>
      <c r="AG33" s="46"/>
      <c r="AH33" s="53">
        <f t="shared" si="5"/>
        <v>0</v>
      </c>
      <c r="AI33" s="41"/>
      <c r="AJ33" s="41"/>
    </row>
    <row r="34" spans="1:36" ht="70.2" hidden="1" customHeight="1" outlineLevel="1" x14ac:dyDescent="0.25">
      <c r="A34" s="213"/>
      <c r="B34" s="221"/>
      <c r="C34" s="218"/>
      <c r="D34" s="316"/>
      <c r="E34" s="295"/>
      <c r="F34" s="299"/>
      <c r="G34" s="299"/>
      <c r="H34" s="130" t="s">
        <v>656</v>
      </c>
      <c r="I34" s="168" t="s">
        <v>331</v>
      </c>
      <c r="J34" s="4"/>
      <c r="K34" s="4"/>
      <c r="L34" s="4"/>
      <c r="M34" s="5"/>
      <c r="N34" s="5"/>
      <c r="O34" s="10"/>
      <c r="P34" s="12"/>
      <c r="Q34" s="12"/>
      <c r="R34" s="12"/>
      <c r="S34" s="12"/>
      <c r="T34" s="32">
        <v>6000000</v>
      </c>
      <c r="U34" s="6"/>
      <c r="V34" s="11">
        <f t="shared" si="2"/>
        <v>0</v>
      </c>
      <c r="W34" s="10"/>
      <c r="X34" s="50"/>
      <c r="Y34" s="51"/>
      <c r="Z34" s="43">
        <f t="shared" si="3"/>
        <v>0</v>
      </c>
      <c r="AA34" s="41"/>
      <c r="AB34" s="48"/>
      <c r="AC34" s="46"/>
      <c r="AD34" s="43">
        <f t="shared" si="4"/>
        <v>0</v>
      </c>
      <c r="AE34" s="41"/>
      <c r="AF34" s="41"/>
      <c r="AG34" s="46"/>
      <c r="AH34" s="53">
        <f t="shared" si="5"/>
        <v>0</v>
      </c>
      <c r="AI34" s="41"/>
      <c r="AJ34" s="41"/>
    </row>
    <row r="35" spans="1:36" ht="60" hidden="1" outlineLevel="1" x14ac:dyDescent="0.25">
      <c r="A35" s="213"/>
      <c r="B35" s="221"/>
      <c r="C35" s="218"/>
      <c r="D35" s="316"/>
      <c r="E35" s="295"/>
      <c r="F35" s="299"/>
      <c r="G35" s="299"/>
      <c r="H35" s="130" t="s">
        <v>433</v>
      </c>
      <c r="I35" s="168" t="s">
        <v>657</v>
      </c>
      <c r="J35" s="4"/>
      <c r="K35" s="4"/>
      <c r="L35" s="4"/>
      <c r="M35" s="5"/>
      <c r="N35" s="5"/>
      <c r="O35" s="10"/>
      <c r="P35" s="12"/>
      <c r="Q35" s="12"/>
      <c r="R35" s="12"/>
      <c r="S35" s="12"/>
      <c r="T35" s="32">
        <v>5000000</v>
      </c>
      <c r="U35" s="6"/>
      <c r="V35" s="11">
        <f t="shared" si="2"/>
        <v>0</v>
      </c>
      <c r="W35" s="10"/>
      <c r="X35" s="50"/>
      <c r="Y35" s="51"/>
      <c r="Z35" s="43">
        <f t="shared" si="3"/>
        <v>0</v>
      </c>
      <c r="AA35" s="41"/>
      <c r="AB35" s="48"/>
      <c r="AC35" s="46"/>
      <c r="AD35" s="43">
        <f t="shared" si="4"/>
        <v>0</v>
      </c>
      <c r="AE35" s="41"/>
      <c r="AF35" s="41"/>
      <c r="AG35" s="46"/>
      <c r="AH35" s="53">
        <f t="shared" si="5"/>
        <v>0</v>
      </c>
      <c r="AI35" s="41"/>
      <c r="AJ35" s="41"/>
    </row>
    <row r="36" spans="1:36" ht="60" hidden="1" outlineLevel="1" x14ac:dyDescent="0.25">
      <c r="A36" s="213"/>
      <c r="B36" s="221"/>
      <c r="C36" s="218"/>
      <c r="D36" s="316"/>
      <c r="E36" s="296"/>
      <c r="F36" s="298"/>
      <c r="G36" s="298"/>
      <c r="H36" s="130" t="s">
        <v>434</v>
      </c>
      <c r="I36" s="168" t="s">
        <v>658</v>
      </c>
      <c r="J36" s="4"/>
      <c r="K36" s="4"/>
      <c r="L36" s="4"/>
      <c r="M36" s="5"/>
      <c r="N36" s="5"/>
      <c r="O36" s="10"/>
      <c r="P36" s="12"/>
      <c r="Q36" s="12"/>
      <c r="R36" s="12"/>
      <c r="S36" s="12"/>
      <c r="T36" s="32">
        <v>5000000</v>
      </c>
      <c r="U36" s="6"/>
      <c r="V36" s="11">
        <f t="shared" si="2"/>
        <v>0</v>
      </c>
      <c r="W36" s="10"/>
      <c r="X36" s="50"/>
      <c r="Y36" s="51"/>
      <c r="Z36" s="43">
        <f t="shared" si="3"/>
        <v>0</v>
      </c>
      <c r="AA36" s="41"/>
      <c r="AB36" s="48"/>
      <c r="AC36" s="46"/>
      <c r="AD36" s="43">
        <f t="shared" si="4"/>
        <v>0</v>
      </c>
      <c r="AE36" s="41"/>
      <c r="AF36" s="41"/>
      <c r="AG36" s="46"/>
      <c r="AH36" s="53">
        <f t="shared" si="5"/>
        <v>0</v>
      </c>
      <c r="AI36" s="41"/>
      <c r="AJ36" s="41"/>
    </row>
    <row r="37" spans="1:36" ht="62.4" hidden="1" outlineLevel="1" x14ac:dyDescent="0.25">
      <c r="A37" s="213"/>
      <c r="B37" s="221"/>
      <c r="C37" s="218"/>
      <c r="D37" s="316"/>
      <c r="E37" s="294" t="s">
        <v>834</v>
      </c>
      <c r="F37" s="297" t="s">
        <v>982</v>
      </c>
      <c r="G37" s="297" t="s">
        <v>981</v>
      </c>
      <c r="H37" s="130" t="s">
        <v>435</v>
      </c>
      <c r="I37" s="168" t="s">
        <v>650</v>
      </c>
      <c r="J37" s="4"/>
      <c r="K37" s="4"/>
      <c r="L37" s="4"/>
      <c r="M37" s="5"/>
      <c r="N37" s="5"/>
      <c r="O37" s="10"/>
      <c r="P37" s="12"/>
      <c r="Q37" s="12"/>
      <c r="R37" s="12"/>
      <c r="S37" s="12"/>
      <c r="T37" s="32">
        <v>500000</v>
      </c>
      <c r="U37" s="6"/>
      <c r="V37" s="11">
        <f t="shared" si="2"/>
        <v>0</v>
      </c>
      <c r="W37" s="10"/>
      <c r="X37" s="50"/>
      <c r="Y37" s="51"/>
      <c r="Z37" s="43">
        <f t="shared" si="3"/>
        <v>0</v>
      </c>
      <c r="AA37" s="41"/>
      <c r="AB37" s="48"/>
      <c r="AC37" s="46"/>
      <c r="AD37" s="43">
        <f t="shared" si="4"/>
        <v>0</v>
      </c>
      <c r="AE37" s="41"/>
      <c r="AF37" s="41"/>
      <c r="AG37" s="46"/>
      <c r="AH37" s="53">
        <f t="shared" si="5"/>
        <v>0</v>
      </c>
      <c r="AI37" s="41"/>
      <c r="AJ37" s="41"/>
    </row>
    <row r="38" spans="1:36" ht="60" hidden="1" outlineLevel="1" x14ac:dyDescent="0.25">
      <c r="A38" s="213"/>
      <c r="B38" s="221"/>
      <c r="C38" s="218"/>
      <c r="D38" s="316"/>
      <c r="E38" s="295"/>
      <c r="F38" s="298"/>
      <c r="G38" s="298"/>
      <c r="H38" s="130" t="s">
        <v>530</v>
      </c>
      <c r="I38" s="168" t="s">
        <v>331</v>
      </c>
      <c r="J38" s="4"/>
      <c r="K38" s="4"/>
      <c r="L38" s="4"/>
      <c r="M38" s="5"/>
      <c r="N38" s="5"/>
      <c r="O38" s="10"/>
      <c r="P38" s="12"/>
      <c r="Q38" s="12"/>
      <c r="R38" s="12"/>
      <c r="S38" s="12"/>
      <c r="T38" s="32">
        <v>5000000</v>
      </c>
      <c r="U38" s="6"/>
      <c r="V38" s="11">
        <f t="shared" si="2"/>
        <v>0</v>
      </c>
      <c r="W38" s="10"/>
      <c r="X38" s="50"/>
      <c r="Y38" s="51"/>
      <c r="Z38" s="43">
        <f t="shared" si="3"/>
        <v>0</v>
      </c>
      <c r="AA38" s="41"/>
      <c r="AB38" s="48"/>
      <c r="AC38" s="46"/>
      <c r="AD38" s="43">
        <f t="shared" si="4"/>
        <v>0</v>
      </c>
      <c r="AE38" s="41"/>
      <c r="AF38" s="41"/>
      <c r="AG38" s="46"/>
      <c r="AH38" s="53">
        <f t="shared" si="5"/>
        <v>0</v>
      </c>
      <c r="AI38" s="41"/>
      <c r="AJ38" s="41"/>
    </row>
    <row r="39" spans="1:36" ht="60" hidden="1" outlineLevel="1" x14ac:dyDescent="0.25">
      <c r="A39" s="213"/>
      <c r="B39" s="221"/>
      <c r="C39" s="219"/>
      <c r="D39" s="316"/>
      <c r="E39" s="296"/>
      <c r="F39" s="113" t="s">
        <v>978</v>
      </c>
      <c r="G39" s="114" t="s">
        <v>979</v>
      </c>
      <c r="H39" s="130" t="s">
        <v>980</v>
      </c>
      <c r="I39" s="167" t="s">
        <v>988</v>
      </c>
      <c r="J39" s="4"/>
      <c r="K39" s="4"/>
      <c r="L39" s="4"/>
      <c r="M39" s="5"/>
      <c r="N39" s="5"/>
      <c r="O39" s="10"/>
      <c r="P39" s="12"/>
      <c r="Q39" s="12"/>
      <c r="R39" s="12"/>
      <c r="S39" s="12"/>
      <c r="T39" s="32"/>
      <c r="U39" s="6"/>
      <c r="V39" s="11">
        <f t="shared" si="2"/>
        <v>0</v>
      </c>
      <c r="W39" s="10"/>
      <c r="X39" s="50"/>
      <c r="Y39" s="51"/>
      <c r="Z39" s="43">
        <f t="shared" si="3"/>
        <v>0</v>
      </c>
      <c r="AA39" s="41"/>
      <c r="AB39" s="48"/>
      <c r="AC39" s="46"/>
      <c r="AD39" s="43">
        <f t="shared" si="4"/>
        <v>0</v>
      </c>
      <c r="AE39" s="41"/>
      <c r="AF39" s="41"/>
      <c r="AG39" s="46"/>
      <c r="AH39" s="53">
        <f t="shared" si="5"/>
        <v>0</v>
      </c>
      <c r="AI39" s="41"/>
      <c r="AJ39" s="41"/>
    </row>
    <row r="40" spans="1:36" ht="87" hidden="1" customHeight="1" outlineLevel="1" x14ac:dyDescent="0.25">
      <c r="A40" s="213"/>
      <c r="B40" s="222"/>
      <c r="C40" s="69" t="s">
        <v>333</v>
      </c>
      <c r="D40" s="317"/>
      <c r="E40" s="129" t="s">
        <v>781</v>
      </c>
      <c r="F40" s="113" t="s">
        <v>985</v>
      </c>
      <c r="G40" s="114" t="s">
        <v>914</v>
      </c>
      <c r="H40" s="130" t="s">
        <v>986</v>
      </c>
      <c r="I40" s="167" t="s">
        <v>989</v>
      </c>
      <c r="J40" s="4"/>
      <c r="K40" s="4"/>
      <c r="L40" s="4"/>
      <c r="M40" s="5"/>
      <c r="N40" s="5"/>
      <c r="O40" s="10"/>
      <c r="P40" s="12"/>
      <c r="Q40" s="12"/>
      <c r="R40" s="12"/>
      <c r="S40" s="12"/>
      <c r="T40" s="125"/>
      <c r="U40" s="6"/>
      <c r="V40" s="11">
        <f t="shared" si="2"/>
        <v>0</v>
      </c>
      <c r="W40" s="10"/>
      <c r="X40" s="50"/>
      <c r="Y40" s="51"/>
      <c r="Z40" s="43">
        <f t="shared" si="3"/>
        <v>0</v>
      </c>
      <c r="AA40" s="41"/>
      <c r="AB40" s="48"/>
      <c r="AC40" s="46"/>
      <c r="AD40" s="43">
        <f t="shared" si="4"/>
        <v>0</v>
      </c>
      <c r="AE40" s="41"/>
      <c r="AF40" s="41"/>
      <c r="AG40" s="46"/>
      <c r="AH40" s="53">
        <f t="shared" si="5"/>
        <v>0</v>
      </c>
      <c r="AI40" s="41"/>
      <c r="AJ40" s="41"/>
    </row>
    <row r="41" spans="1:36" ht="60" hidden="1" outlineLevel="1" x14ac:dyDescent="0.25">
      <c r="A41" s="213"/>
      <c r="B41" s="220" t="s">
        <v>324</v>
      </c>
      <c r="C41" s="217" t="s">
        <v>332</v>
      </c>
      <c r="D41" s="192" t="s">
        <v>361</v>
      </c>
      <c r="E41" s="242" t="s">
        <v>326</v>
      </c>
      <c r="F41" s="242" t="s">
        <v>784</v>
      </c>
      <c r="G41" s="245" t="s">
        <v>913</v>
      </c>
      <c r="H41" s="74" t="s">
        <v>360</v>
      </c>
      <c r="I41" s="167" t="s">
        <v>618</v>
      </c>
      <c r="J41" s="4">
        <v>44228</v>
      </c>
      <c r="K41" s="4">
        <v>44530</v>
      </c>
      <c r="L41" s="4"/>
      <c r="M41" s="5">
        <f t="shared" si="0"/>
        <v>-146.4503311258278</v>
      </c>
      <c r="N41" s="5">
        <f t="shared" si="1"/>
        <v>0</v>
      </c>
      <c r="O41" s="10">
        <v>1</v>
      </c>
      <c r="P41" s="12"/>
      <c r="Q41" s="12"/>
      <c r="R41" s="12"/>
      <c r="S41" s="12"/>
      <c r="T41" s="58">
        <v>40000000</v>
      </c>
      <c r="U41" s="6"/>
      <c r="V41" s="11">
        <f t="shared" si="2"/>
        <v>0</v>
      </c>
      <c r="W41" s="10"/>
      <c r="X41" s="50"/>
      <c r="Y41" s="51"/>
      <c r="Z41" s="43">
        <f t="shared" si="3"/>
        <v>0</v>
      </c>
      <c r="AA41" s="41"/>
      <c r="AB41" s="48"/>
      <c r="AC41" s="46"/>
      <c r="AD41" s="43">
        <f t="shared" si="4"/>
        <v>0</v>
      </c>
      <c r="AE41" s="41"/>
      <c r="AF41" s="41"/>
      <c r="AG41" s="46"/>
      <c r="AH41" s="53">
        <f t="shared" si="5"/>
        <v>0</v>
      </c>
      <c r="AI41" s="41"/>
      <c r="AJ41" s="41"/>
    </row>
    <row r="42" spans="1:36" ht="60" hidden="1" outlineLevel="1" x14ac:dyDescent="0.25">
      <c r="A42" s="213"/>
      <c r="B42" s="221"/>
      <c r="C42" s="218"/>
      <c r="D42" s="192"/>
      <c r="E42" s="243"/>
      <c r="F42" s="243"/>
      <c r="G42" s="246"/>
      <c r="H42" s="74" t="s">
        <v>868</v>
      </c>
      <c r="I42" s="167" t="s">
        <v>331</v>
      </c>
      <c r="J42" s="4">
        <v>44228</v>
      </c>
      <c r="K42" s="4">
        <v>44530</v>
      </c>
      <c r="L42" s="4"/>
      <c r="M42" s="5">
        <f t="shared" si="0"/>
        <v>-146.4503311258278</v>
      </c>
      <c r="N42" s="5">
        <f t="shared" si="1"/>
        <v>0</v>
      </c>
      <c r="O42" s="10">
        <v>1</v>
      </c>
      <c r="P42" s="12">
        <v>0.25</v>
      </c>
      <c r="Q42" s="12">
        <v>0.25</v>
      </c>
      <c r="R42" s="12">
        <v>0.25</v>
      </c>
      <c r="S42" s="12">
        <v>0.25</v>
      </c>
      <c r="T42" s="100">
        <v>111675000</v>
      </c>
      <c r="U42" s="58"/>
      <c r="V42" s="11">
        <f t="shared" si="2"/>
        <v>0</v>
      </c>
      <c r="W42" s="10"/>
      <c r="X42" s="50"/>
      <c r="Y42" s="51"/>
      <c r="Z42" s="43">
        <f t="shared" si="3"/>
        <v>0</v>
      </c>
      <c r="AA42" s="41"/>
      <c r="AB42" s="48"/>
      <c r="AC42" s="46"/>
      <c r="AD42" s="43">
        <f t="shared" si="4"/>
        <v>0</v>
      </c>
      <c r="AE42" s="41"/>
      <c r="AF42" s="41"/>
      <c r="AG42" s="46"/>
      <c r="AH42" s="53">
        <f t="shared" si="5"/>
        <v>0</v>
      </c>
      <c r="AI42" s="41"/>
      <c r="AJ42" s="41"/>
    </row>
    <row r="43" spans="1:36" ht="62.4" hidden="1" outlineLevel="1" x14ac:dyDescent="0.25">
      <c r="A43" s="213"/>
      <c r="B43" s="221"/>
      <c r="C43" s="219"/>
      <c r="D43" s="192"/>
      <c r="E43" s="244"/>
      <c r="F43" s="244"/>
      <c r="G43" s="247"/>
      <c r="H43" s="74" t="s">
        <v>362</v>
      </c>
      <c r="I43" s="167" t="s">
        <v>519</v>
      </c>
      <c r="J43" s="4">
        <v>44228</v>
      </c>
      <c r="K43" s="4">
        <v>44530</v>
      </c>
      <c r="L43" s="4"/>
      <c r="M43" s="5">
        <f t="shared" si="0"/>
        <v>-146.4503311258278</v>
      </c>
      <c r="N43" s="5">
        <f t="shared" si="1"/>
        <v>0</v>
      </c>
      <c r="O43" s="10">
        <v>1</v>
      </c>
      <c r="P43" s="12"/>
      <c r="Q43" s="12"/>
      <c r="R43" s="12"/>
      <c r="S43" s="12"/>
      <c r="T43" s="58">
        <v>2000000</v>
      </c>
      <c r="U43" s="6"/>
      <c r="V43" s="11">
        <f t="shared" si="2"/>
        <v>0</v>
      </c>
      <c r="W43" s="10"/>
      <c r="X43" s="50"/>
      <c r="Y43" s="51"/>
      <c r="Z43" s="43">
        <f t="shared" si="3"/>
        <v>0</v>
      </c>
      <c r="AA43" s="41"/>
      <c r="AB43" s="48"/>
      <c r="AC43" s="46"/>
      <c r="AD43" s="43">
        <f t="shared" si="4"/>
        <v>0</v>
      </c>
      <c r="AE43" s="41"/>
      <c r="AF43" s="41"/>
      <c r="AG43" s="46"/>
      <c r="AH43" s="53">
        <f t="shared" si="5"/>
        <v>0</v>
      </c>
      <c r="AI43" s="41"/>
      <c r="AJ43" s="41"/>
    </row>
    <row r="44" spans="1:36" ht="90" hidden="1" outlineLevel="1" x14ac:dyDescent="0.25">
      <c r="A44" s="213"/>
      <c r="B44" s="222"/>
      <c r="C44" s="72" t="s">
        <v>338</v>
      </c>
      <c r="D44" s="192"/>
      <c r="E44" s="67" t="s">
        <v>407</v>
      </c>
      <c r="F44" s="104" t="s">
        <v>961</v>
      </c>
      <c r="G44" s="126" t="s">
        <v>993</v>
      </c>
      <c r="H44" s="74" t="s">
        <v>363</v>
      </c>
      <c r="I44" s="167" t="s">
        <v>519</v>
      </c>
      <c r="J44" s="4">
        <v>44228</v>
      </c>
      <c r="K44" s="4">
        <v>44530</v>
      </c>
      <c r="L44" s="4"/>
      <c r="M44" s="5">
        <f t="shared" si="0"/>
        <v>-146.4503311258278</v>
      </c>
      <c r="N44" s="5">
        <f t="shared" si="1"/>
        <v>0</v>
      </c>
      <c r="O44" s="10">
        <v>1</v>
      </c>
      <c r="P44" s="12"/>
      <c r="Q44" s="12"/>
      <c r="R44" s="12"/>
      <c r="S44" s="12"/>
      <c r="T44" s="58">
        <v>6000000</v>
      </c>
      <c r="U44" s="6"/>
      <c r="V44" s="11">
        <f t="shared" si="2"/>
        <v>0</v>
      </c>
      <c r="W44" s="10"/>
      <c r="X44" s="50"/>
      <c r="Y44" s="51"/>
      <c r="Z44" s="43">
        <f t="shared" si="3"/>
        <v>0</v>
      </c>
      <c r="AA44" s="41"/>
      <c r="AB44" s="48"/>
      <c r="AC44" s="46"/>
      <c r="AD44" s="43">
        <f t="shared" si="4"/>
        <v>0</v>
      </c>
      <c r="AE44" s="41"/>
      <c r="AF44" s="41"/>
      <c r="AG44" s="46"/>
      <c r="AH44" s="53">
        <f t="shared" si="5"/>
        <v>0</v>
      </c>
      <c r="AI44" s="41"/>
      <c r="AJ44" s="41"/>
    </row>
    <row r="45" spans="1:36" ht="43.8" customHeight="1" collapsed="1" x14ac:dyDescent="0.25">
      <c r="A45" s="288" t="s">
        <v>279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101">
        <v>44285</v>
      </c>
      <c r="M45" s="102" cm="1">
        <f t="array" ref="M45">+AVERAGE((M7:M44)*100)</f>
        <v>-9988.5263150203482</v>
      </c>
      <c r="N45" s="102" cm="1">
        <f t="array" ref="N45">+AVERAGE((N7:N44)*100)</f>
        <v>0</v>
      </c>
      <c r="O45" s="103">
        <v>100</v>
      </c>
      <c r="P45" s="13"/>
      <c r="Q45" s="13"/>
      <c r="R45" s="13"/>
      <c r="S45" s="13"/>
      <c r="T45" s="60">
        <f>+SUM(T7:T44)</f>
        <v>729561500</v>
      </c>
      <c r="U45" s="9"/>
      <c r="V45" s="11">
        <f t="shared" si="2"/>
        <v>0</v>
      </c>
      <c r="W45" s="10"/>
      <c r="X45" s="50"/>
      <c r="Y45" s="51"/>
      <c r="Z45" s="43">
        <f t="shared" si="3"/>
        <v>0</v>
      </c>
      <c r="AA45" s="41"/>
      <c r="AB45" s="48"/>
      <c r="AC45" s="46"/>
      <c r="AD45" s="43">
        <f t="shared" si="4"/>
        <v>0</v>
      </c>
      <c r="AE45" s="41"/>
      <c r="AF45" s="41"/>
      <c r="AG45" s="46"/>
      <c r="AH45" s="53">
        <f t="shared" si="5"/>
        <v>0</v>
      </c>
      <c r="AI45" s="41"/>
      <c r="AJ45" s="41"/>
    </row>
    <row r="46" spans="1:36" ht="36.6" hidden="1" customHeight="1" outlineLevel="1" x14ac:dyDescent="0.25">
      <c r="A46" s="181" t="s">
        <v>289</v>
      </c>
      <c r="B46" s="188" t="s">
        <v>324</v>
      </c>
      <c r="C46" s="187" t="s">
        <v>388</v>
      </c>
      <c r="D46" s="191" t="s">
        <v>371</v>
      </c>
      <c r="E46" s="234" t="s">
        <v>408</v>
      </c>
      <c r="F46" s="234" t="s">
        <v>782</v>
      </c>
      <c r="G46" s="238" t="s">
        <v>920</v>
      </c>
      <c r="H46" s="136" t="s">
        <v>871</v>
      </c>
      <c r="I46" s="168" t="s">
        <v>331</v>
      </c>
      <c r="J46" s="4">
        <v>44228</v>
      </c>
      <c r="K46" s="4">
        <v>44530</v>
      </c>
      <c r="L46" s="4"/>
      <c r="M46" s="5">
        <f t="shared" ref="M46:M48" si="6">+(+_xlfn.DAYS(J46,L46))/(+_xlfn.DAYS(J46,K46))</f>
        <v>-146.4503311258278</v>
      </c>
      <c r="N46" s="5">
        <f t="shared" ref="N46:N57" si="7">+IF(M46&gt;=100,100,IF(M46&lt;=0,0,M46))</f>
        <v>0</v>
      </c>
      <c r="O46" s="10">
        <v>1</v>
      </c>
      <c r="P46" s="12">
        <v>0.25</v>
      </c>
      <c r="Q46" s="12">
        <v>0.25</v>
      </c>
      <c r="R46" s="12">
        <v>0.25</v>
      </c>
      <c r="S46" s="12">
        <v>0.25</v>
      </c>
      <c r="T46" s="58">
        <v>68019600</v>
      </c>
      <c r="U46" s="77"/>
      <c r="V46" s="11">
        <f t="shared" si="2"/>
        <v>0</v>
      </c>
      <c r="W46" s="10"/>
      <c r="X46" s="50"/>
      <c r="Y46" s="51"/>
      <c r="Z46" s="43">
        <f t="shared" si="3"/>
        <v>0</v>
      </c>
      <c r="AA46" s="41"/>
      <c r="AB46" s="48"/>
      <c r="AC46" s="46"/>
      <c r="AD46" s="43">
        <f t="shared" si="4"/>
        <v>0</v>
      </c>
      <c r="AE46" s="41"/>
      <c r="AF46" s="41"/>
      <c r="AG46" s="46"/>
      <c r="AH46" s="53">
        <f t="shared" si="5"/>
        <v>0</v>
      </c>
      <c r="AI46" s="41"/>
      <c r="AJ46" s="41"/>
    </row>
    <row r="47" spans="1:36" ht="60" hidden="1" outlineLevel="1" x14ac:dyDescent="0.25">
      <c r="A47" s="181"/>
      <c r="B47" s="188"/>
      <c r="C47" s="187"/>
      <c r="D47" s="191"/>
      <c r="E47" s="234"/>
      <c r="F47" s="234"/>
      <c r="G47" s="238"/>
      <c r="H47" s="136" t="s">
        <v>872</v>
      </c>
      <c r="I47" s="168" t="s">
        <v>520</v>
      </c>
      <c r="J47" s="4">
        <v>44228</v>
      </c>
      <c r="K47" s="4">
        <v>44530</v>
      </c>
      <c r="L47" s="4"/>
      <c r="M47" s="5">
        <f t="shared" si="6"/>
        <v>-146.4503311258278</v>
      </c>
      <c r="N47" s="5">
        <f t="shared" si="7"/>
        <v>0</v>
      </c>
      <c r="O47" s="10">
        <v>1</v>
      </c>
      <c r="P47" s="14"/>
      <c r="Q47" s="14"/>
      <c r="R47" s="14"/>
      <c r="S47" s="14"/>
      <c r="T47" s="32">
        <v>127967500</v>
      </c>
      <c r="U47" s="78"/>
      <c r="V47" s="11">
        <f t="shared" si="2"/>
        <v>0</v>
      </c>
      <c r="W47" s="10"/>
      <c r="X47" s="50"/>
      <c r="Y47" s="51"/>
      <c r="Z47" s="43">
        <f t="shared" si="3"/>
        <v>0</v>
      </c>
      <c r="AA47" s="41"/>
      <c r="AB47" s="48"/>
      <c r="AC47" s="46"/>
      <c r="AD47" s="43">
        <f t="shared" si="4"/>
        <v>0</v>
      </c>
      <c r="AE47" s="41"/>
      <c r="AF47" s="41"/>
      <c r="AG47" s="46"/>
      <c r="AH47" s="53">
        <f t="shared" si="5"/>
        <v>0</v>
      </c>
      <c r="AI47" s="41"/>
      <c r="AJ47" s="41"/>
    </row>
    <row r="48" spans="1:36" ht="43.2" hidden="1" customHeight="1" outlineLevel="1" x14ac:dyDescent="0.25">
      <c r="A48" s="181"/>
      <c r="B48" s="188"/>
      <c r="C48" s="187"/>
      <c r="D48" s="191"/>
      <c r="E48" s="234"/>
      <c r="F48" s="234"/>
      <c r="G48" s="238"/>
      <c r="H48" s="136" t="s">
        <v>372</v>
      </c>
      <c r="I48" s="168" t="s">
        <v>619</v>
      </c>
      <c r="J48" s="4">
        <v>44228</v>
      </c>
      <c r="K48" s="4">
        <v>44530</v>
      </c>
      <c r="L48" s="4"/>
      <c r="M48" s="5">
        <f t="shared" si="6"/>
        <v>-146.4503311258278</v>
      </c>
      <c r="N48" s="5">
        <f t="shared" si="7"/>
        <v>0</v>
      </c>
      <c r="O48" s="10">
        <v>1</v>
      </c>
      <c r="P48" s="14"/>
      <c r="Q48" s="14"/>
      <c r="R48" s="14"/>
      <c r="S48" s="14"/>
      <c r="T48" s="32">
        <v>138530000</v>
      </c>
      <c r="U48" s="41"/>
      <c r="V48" s="11">
        <f t="shared" si="2"/>
        <v>0</v>
      </c>
      <c r="W48" s="10"/>
      <c r="X48" s="50"/>
      <c r="Y48" s="51"/>
      <c r="Z48" s="43">
        <f t="shared" si="3"/>
        <v>0</v>
      </c>
      <c r="AA48" s="41"/>
      <c r="AB48" s="48"/>
      <c r="AC48" s="46"/>
      <c r="AD48" s="43">
        <f t="shared" si="4"/>
        <v>0</v>
      </c>
      <c r="AE48" s="41"/>
      <c r="AF48" s="41"/>
      <c r="AG48" s="46"/>
      <c r="AH48" s="53">
        <f t="shared" si="5"/>
        <v>0</v>
      </c>
      <c r="AI48" s="41"/>
      <c r="AJ48" s="41"/>
    </row>
    <row r="49" spans="1:36" ht="60" hidden="1" outlineLevel="1" x14ac:dyDescent="0.25">
      <c r="A49" s="181"/>
      <c r="B49" s="188"/>
      <c r="C49" s="187"/>
      <c r="D49" s="191"/>
      <c r="E49" s="234"/>
      <c r="F49" s="234"/>
      <c r="G49" s="238"/>
      <c r="H49" s="136" t="s">
        <v>373</v>
      </c>
      <c r="I49" s="168" t="s">
        <v>620</v>
      </c>
      <c r="J49" s="4">
        <v>44228</v>
      </c>
      <c r="K49" s="4">
        <v>44530</v>
      </c>
      <c r="L49" s="4"/>
      <c r="M49" s="5"/>
      <c r="N49" s="5">
        <f t="shared" si="7"/>
        <v>0</v>
      </c>
      <c r="O49" s="10">
        <v>1</v>
      </c>
      <c r="P49" s="14"/>
      <c r="Q49" s="14"/>
      <c r="R49" s="14"/>
      <c r="S49" s="14"/>
      <c r="T49" s="32">
        <v>66000000</v>
      </c>
      <c r="U49" s="7"/>
      <c r="V49" s="11">
        <f t="shared" si="2"/>
        <v>0</v>
      </c>
      <c r="W49" s="10"/>
      <c r="X49" s="50"/>
      <c r="Y49" s="51"/>
      <c r="Z49" s="43">
        <f t="shared" si="3"/>
        <v>0</v>
      </c>
      <c r="AA49" s="41"/>
      <c r="AB49" s="48"/>
      <c r="AC49" s="46"/>
      <c r="AD49" s="43">
        <f t="shared" si="4"/>
        <v>0</v>
      </c>
      <c r="AE49" s="41"/>
      <c r="AF49" s="41"/>
      <c r="AG49" s="46"/>
      <c r="AH49" s="53">
        <f t="shared" si="5"/>
        <v>0</v>
      </c>
      <c r="AI49" s="41"/>
      <c r="AJ49" s="41"/>
    </row>
    <row r="50" spans="1:36" ht="72" hidden="1" customHeight="1" outlineLevel="1" x14ac:dyDescent="0.25">
      <c r="A50" s="181"/>
      <c r="B50" s="188"/>
      <c r="C50" s="187"/>
      <c r="D50" s="191"/>
      <c r="E50" s="234"/>
      <c r="F50" s="234"/>
      <c r="G50" s="238"/>
      <c r="H50" s="136" t="s">
        <v>374</v>
      </c>
      <c r="I50" s="168" t="s">
        <v>624</v>
      </c>
      <c r="J50" s="4">
        <v>44228</v>
      </c>
      <c r="K50" s="4">
        <v>44530</v>
      </c>
      <c r="L50" s="4"/>
      <c r="M50" s="5"/>
      <c r="N50" s="5">
        <f t="shared" si="7"/>
        <v>0</v>
      </c>
      <c r="O50" s="10">
        <v>1</v>
      </c>
      <c r="P50" s="14"/>
      <c r="Q50" s="14"/>
      <c r="R50" s="14"/>
      <c r="S50" s="14"/>
      <c r="T50" s="32">
        <v>185000000</v>
      </c>
      <c r="U50" s="7"/>
      <c r="V50" s="11">
        <f t="shared" si="2"/>
        <v>0</v>
      </c>
      <c r="W50" s="10"/>
      <c r="X50" s="50"/>
      <c r="Y50" s="51"/>
      <c r="Z50" s="43">
        <f t="shared" si="3"/>
        <v>0</v>
      </c>
      <c r="AA50" s="41"/>
      <c r="AB50" s="48"/>
      <c r="AC50" s="46"/>
      <c r="AD50" s="43">
        <f t="shared" si="4"/>
        <v>0</v>
      </c>
      <c r="AE50" s="41"/>
      <c r="AF50" s="41"/>
      <c r="AG50" s="46"/>
      <c r="AH50" s="53">
        <f t="shared" si="5"/>
        <v>0</v>
      </c>
      <c r="AI50" s="41"/>
      <c r="AJ50" s="41"/>
    </row>
    <row r="51" spans="1:36" ht="60" hidden="1" outlineLevel="1" x14ac:dyDescent="0.25">
      <c r="A51" s="181"/>
      <c r="B51" s="188"/>
      <c r="C51" s="187"/>
      <c r="D51" s="191"/>
      <c r="E51" s="234"/>
      <c r="F51" s="234"/>
      <c r="G51" s="238"/>
      <c r="H51" s="136" t="s">
        <v>375</v>
      </c>
      <c r="I51" s="168" t="s">
        <v>625</v>
      </c>
      <c r="J51" s="4">
        <v>44228</v>
      </c>
      <c r="K51" s="4">
        <v>44530</v>
      </c>
      <c r="L51" s="4"/>
      <c r="M51" s="5"/>
      <c r="N51" s="5">
        <f t="shared" si="7"/>
        <v>0</v>
      </c>
      <c r="O51" s="10">
        <v>1</v>
      </c>
      <c r="P51" s="14"/>
      <c r="Q51" s="14"/>
      <c r="R51" s="14"/>
      <c r="S51" s="14"/>
      <c r="T51" s="32">
        <v>105000000</v>
      </c>
      <c r="U51" s="7"/>
      <c r="V51" s="11">
        <f t="shared" si="2"/>
        <v>0</v>
      </c>
      <c r="W51" s="10"/>
      <c r="X51" s="50"/>
      <c r="Y51" s="51"/>
      <c r="Z51" s="43">
        <f t="shared" si="3"/>
        <v>0</v>
      </c>
      <c r="AA51" s="41"/>
      <c r="AB51" s="48"/>
      <c r="AC51" s="46"/>
      <c r="AD51" s="43">
        <f t="shared" si="4"/>
        <v>0</v>
      </c>
      <c r="AE51" s="41"/>
      <c r="AF51" s="41"/>
      <c r="AG51" s="46"/>
      <c r="AH51" s="53">
        <f t="shared" si="5"/>
        <v>0</v>
      </c>
      <c r="AI51" s="41"/>
      <c r="AJ51" s="41"/>
    </row>
    <row r="52" spans="1:36" ht="60" hidden="1" outlineLevel="1" x14ac:dyDescent="0.25">
      <c r="A52" s="181"/>
      <c r="B52" s="188"/>
      <c r="C52" s="187"/>
      <c r="D52" s="191"/>
      <c r="E52" s="234"/>
      <c r="F52" s="234"/>
      <c r="G52" s="238"/>
      <c r="H52" s="136" t="s">
        <v>799</v>
      </c>
      <c r="I52" s="168" t="s">
        <v>621</v>
      </c>
      <c r="J52" s="4">
        <v>44228</v>
      </c>
      <c r="K52" s="4">
        <v>44530</v>
      </c>
      <c r="L52" s="4"/>
      <c r="M52" s="5"/>
      <c r="N52" s="5">
        <f t="shared" si="7"/>
        <v>0</v>
      </c>
      <c r="O52" s="10">
        <v>1</v>
      </c>
      <c r="P52" s="14"/>
      <c r="Q52" s="14"/>
      <c r="R52" s="14"/>
      <c r="S52" s="14"/>
      <c r="T52" s="32">
        <v>130000000</v>
      </c>
      <c r="U52" s="7"/>
      <c r="V52" s="11">
        <f t="shared" si="2"/>
        <v>0</v>
      </c>
      <c r="W52" s="10"/>
      <c r="X52" s="50"/>
      <c r="Y52" s="51"/>
      <c r="Z52" s="43">
        <f t="shared" si="3"/>
        <v>0</v>
      </c>
      <c r="AA52" s="41"/>
      <c r="AB52" s="48"/>
      <c r="AC52" s="46"/>
      <c r="AD52" s="43">
        <f t="shared" si="4"/>
        <v>0</v>
      </c>
      <c r="AE52" s="41"/>
      <c r="AF52" s="41"/>
      <c r="AG52" s="46"/>
      <c r="AH52" s="53">
        <f t="shared" si="5"/>
        <v>0</v>
      </c>
      <c r="AI52" s="41"/>
      <c r="AJ52" s="41"/>
    </row>
    <row r="53" spans="1:36" ht="60" hidden="1" outlineLevel="1" x14ac:dyDescent="0.25">
      <c r="A53" s="181"/>
      <c r="B53" s="188"/>
      <c r="C53" s="187"/>
      <c r="D53" s="191"/>
      <c r="E53" s="234"/>
      <c r="F53" s="234"/>
      <c r="G53" s="238"/>
      <c r="H53" s="136" t="s">
        <v>376</v>
      </c>
      <c r="I53" s="168" t="s">
        <v>623</v>
      </c>
      <c r="J53" s="4">
        <v>44228</v>
      </c>
      <c r="K53" s="4">
        <v>44530</v>
      </c>
      <c r="L53" s="4"/>
      <c r="M53" s="5"/>
      <c r="N53" s="5">
        <f t="shared" si="7"/>
        <v>0</v>
      </c>
      <c r="O53" s="10">
        <v>1</v>
      </c>
      <c r="P53" s="14"/>
      <c r="Q53" s="14"/>
      <c r="R53" s="14"/>
      <c r="S53" s="14"/>
      <c r="T53" s="32">
        <v>50000000</v>
      </c>
      <c r="U53" s="7"/>
      <c r="V53" s="11">
        <f t="shared" si="2"/>
        <v>0</v>
      </c>
      <c r="W53" s="10"/>
      <c r="X53" s="50"/>
      <c r="Y53" s="51"/>
      <c r="Z53" s="43">
        <f t="shared" si="3"/>
        <v>0</v>
      </c>
      <c r="AA53" s="41"/>
      <c r="AB53" s="48"/>
      <c r="AC53" s="46"/>
      <c r="AD53" s="43">
        <f t="shared" si="4"/>
        <v>0</v>
      </c>
      <c r="AE53" s="41"/>
      <c r="AF53" s="41"/>
      <c r="AG53" s="46"/>
      <c r="AH53" s="53">
        <f t="shared" si="5"/>
        <v>0</v>
      </c>
      <c r="AI53" s="41"/>
      <c r="AJ53" s="41"/>
    </row>
    <row r="54" spans="1:36" ht="60" hidden="1" outlineLevel="1" x14ac:dyDescent="0.25">
      <c r="A54" s="181"/>
      <c r="B54" s="188"/>
      <c r="C54" s="187"/>
      <c r="D54" s="191"/>
      <c r="E54" s="234"/>
      <c r="F54" s="234"/>
      <c r="G54" s="238"/>
      <c r="H54" s="136" t="s">
        <v>377</v>
      </c>
      <c r="I54" s="168" t="s">
        <v>622</v>
      </c>
      <c r="J54" s="4">
        <v>44228</v>
      </c>
      <c r="K54" s="4">
        <v>44530</v>
      </c>
      <c r="L54" s="4"/>
      <c r="M54" s="5"/>
      <c r="N54" s="5">
        <f t="shared" si="7"/>
        <v>0</v>
      </c>
      <c r="O54" s="10">
        <v>1</v>
      </c>
      <c r="P54" s="14"/>
      <c r="Q54" s="14"/>
      <c r="R54" s="14"/>
      <c r="S54" s="14"/>
      <c r="T54" s="32">
        <v>50000000</v>
      </c>
      <c r="U54" s="7"/>
      <c r="V54" s="11">
        <f t="shared" si="2"/>
        <v>0</v>
      </c>
      <c r="W54" s="10"/>
      <c r="X54" s="50"/>
      <c r="Y54" s="51"/>
      <c r="Z54" s="43">
        <f t="shared" si="3"/>
        <v>0</v>
      </c>
      <c r="AA54" s="41"/>
      <c r="AB54" s="48"/>
      <c r="AC54" s="46"/>
      <c r="AD54" s="43">
        <f t="shared" si="4"/>
        <v>0</v>
      </c>
      <c r="AE54" s="41"/>
      <c r="AF54" s="41"/>
      <c r="AG54" s="46"/>
      <c r="AH54" s="53">
        <f t="shared" si="5"/>
        <v>0</v>
      </c>
      <c r="AI54" s="41"/>
      <c r="AJ54" s="41"/>
    </row>
    <row r="55" spans="1:36" ht="60" hidden="1" customHeight="1" outlineLevel="1" x14ac:dyDescent="0.25">
      <c r="A55" s="181"/>
      <c r="B55" s="220" t="s">
        <v>324</v>
      </c>
      <c r="C55" s="217" t="s">
        <v>390</v>
      </c>
      <c r="D55" s="192" t="s">
        <v>260</v>
      </c>
      <c r="E55" s="242" t="s">
        <v>389</v>
      </c>
      <c r="F55" s="235" t="s">
        <v>792</v>
      </c>
      <c r="G55" s="267" t="s">
        <v>921</v>
      </c>
      <c r="H55" s="74" t="s">
        <v>873</v>
      </c>
      <c r="I55" s="168" t="s">
        <v>331</v>
      </c>
      <c r="J55" s="4">
        <v>44228</v>
      </c>
      <c r="K55" s="4">
        <v>44530</v>
      </c>
      <c r="L55" s="4"/>
      <c r="M55" s="5">
        <f t="shared" ref="M55" si="8">+(+_xlfn.DAYS(J55,L55))/(+_xlfn.DAYS(J55,K55))</f>
        <v>-146.4503311258278</v>
      </c>
      <c r="N55" s="5">
        <f t="shared" si="7"/>
        <v>0</v>
      </c>
      <c r="O55" s="10">
        <v>1</v>
      </c>
      <c r="P55" s="12">
        <v>0.25</v>
      </c>
      <c r="Q55" s="12">
        <v>0.25</v>
      </c>
      <c r="R55" s="12">
        <v>0.25</v>
      </c>
      <c r="S55" s="12">
        <v>0.25</v>
      </c>
      <c r="T55" s="32">
        <v>222610000</v>
      </c>
      <c r="U55" s="41"/>
      <c r="V55" s="11">
        <f t="shared" si="2"/>
        <v>0</v>
      </c>
      <c r="W55" s="10"/>
      <c r="X55" s="50"/>
      <c r="Y55" s="51"/>
      <c r="Z55" s="43">
        <f t="shared" si="3"/>
        <v>0</v>
      </c>
      <c r="AA55" s="41"/>
      <c r="AB55" s="48"/>
      <c r="AC55" s="46"/>
      <c r="AD55" s="43">
        <f t="shared" si="4"/>
        <v>0</v>
      </c>
      <c r="AE55" s="41"/>
      <c r="AF55" s="41"/>
      <c r="AG55" s="46"/>
      <c r="AH55" s="53">
        <f t="shared" si="5"/>
        <v>0</v>
      </c>
      <c r="AI55" s="41"/>
      <c r="AJ55" s="41"/>
    </row>
    <row r="56" spans="1:36" ht="100.8" hidden="1" customHeight="1" outlineLevel="1" x14ac:dyDescent="0.25">
      <c r="A56" s="181"/>
      <c r="B56" s="221"/>
      <c r="C56" s="218"/>
      <c r="D56" s="192"/>
      <c r="E56" s="243"/>
      <c r="F56" s="235"/>
      <c r="G56" s="267"/>
      <c r="H56" s="74" t="s">
        <v>380</v>
      </c>
      <c r="I56" s="168" t="s">
        <v>627</v>
      </c>
      <c r="J56" s="4">
        <v>44228</v>
      </c>
      <c r="K56" s="4">
        <v>44530</v>
      </c>
      <c r="L56" s="4"/>
      <c r="M56" s="5">
        <f t="shared" ref="M56" si="9">+(+_xlfn.DAYS(J56,L56))/(+_xlfn.DAYS(J56,K56))</f>
        <v>-146.4503311258278</v>
      </c>
      <c r="N56" s="5">
        <f t="shared" si="7"/>
        <v>0</v>
      </c>
      <c r="O56" s="10">
        <v>1</v>
      </c>
      <c r="P56" s="14"/>
      <c r="Q56" s="14"/>
      <c r="R56" s="14"/>
      <c r="S56" s="14"/>
      <c r="T56" s="32">
        <v>20000000</v>
      </c>
      <c r="U56" s="9"/>
      <c r="V56" s="11">
        <f t="shared" si="2"/>
        <v>0</v>
      </c>
      <c r="W56" s="10"/>
      <c r="X56" s="50"/>
      <c r="Y56" s="51"/>
      <c r="Z56" s="43">
        <f t="shared" si="3"/>
        <v>0</v>
      </c>
      <c r="AA56" s="41"/>
      <c r="AB56" s="48"/>
      <c r="AC56" s="46"/>
      <c r="AD56" s="43">
        <f t="shared" si="4"/>
        <v>0</v>
      </c>
      <c r="AE56" s="41"/>
      <c r="AF56" s="41"/>
      <c r="AG56" s="46"/>
      <c r="AH56" s="53">
        <f t="shared" si="5"/>
        <v>0</v>
      </c>
      <c r="AI56" s="41"/>
      <c r="AJ56" s="41"/>
    </row>
    <row r="57" spans="1:36" ht="70.2" hidden="1" customHeight="1" outlineLevel="1" x14ac:dyDescent="0.25">
      <c r="A57" s="181"/>
      <c r="B57" s="221"/>
      <c r="C57" s="218"/>
      <c r="D57" s="192"/>
      <c r="E57" s="243"/>
      <c r="F57" s="235"/>
      <c r="G57" s="267"/>
      <c r="H57" s="74" t="s">
        <v>382</v>
      </c>
      <c r="I57" s="168" t="s">
        <v>628</v>
      </c>
      <c r="J57" s="4">
        <v>44228</v>
      </c>
      <c r="K57" s="4">
        <v>44530</v>
      </c>
      <c r="L57" s="4"/>
      <c r="M57" s="5">
        <f>+(+_xlfn.DAYS(J57,L57))/(+_xlfn.DAYS(J57,K57))</f>
        <v>-146.4503311258278</v>
      </c>
      <c r="N57" s="5">
        <f t="shared" si="7"/>
        <v>0</v>
      </c>
      <c r="O57" s="10">
        <v>1</v>
      </c>
      <c r="P57" s="14"/>
      <c r="Q57" s="14"/>
      <c r="R57" s="14"/>
      <c r="S57" s="14"/>
      <c r="T57" s="32">
        <v>50000000</v>
      </c>
      <c r="U57" s="9"/>
      <c r="V57" s="11">
        <f t="shared" si="2"/>
        <v>0</v>
      </c>
      <c r="W57" s="10"/>
      <c r="X57" s="50"/>
      <c r="Y57" s="51"/>
      <c r="Z57" s="43">
        <f t="shared" si="3"/>
        <v>0</v>
      </c>
      <c r="AA57" s="41"/>
      <c r="AB57" s="48"/>
      <c r="AC57" s="46"/>
      <c r="AD57" s="43">
        <f t="shared" si="4"/>
        <v>0</v>
      </c>
      <c r="AE57" s="41"/>
      <c r="AF57" s="41"/>
      <c r="AG57" s="46"/>
      <c r="AH57" s="53">
        <f t="shared" si="5"/>
        <v>0</v>
      </c>
      <c r="AI57" s="41"/>
      <c r="AJ57" s="41"/>
    </row>
    <row r="58" spans="1:36" ht="60" hidden="1" outlineLevel="1" x14ac:dyDescent="0.25">
      <c r="A58" s="181"/>
      <c r="B58" s="221"/>
      <c r="C58" s="218"/>
      <c r="D58" s="192"/>
      <c r="E58" s="243"/>
      <c r="F58" s="235"/>
      <c r="G58" s="267"/>
      <c r="H58" s="74" t="s">
        <v>383</v>
      </c>
      <c r="I58" s="168" t="s">
        <v>630</v>
      </c>
      <c r="J58" s="4"/>
      <c r="K58" s="4"/>
      <c r="L58" s="4"/>
      <c r="M58" s="5"/>
      <c r="N58" s="5"/>
      <c r="O58" s="10"/>
      <c r="P58" s="14"/>
      <c r="Q58" s="14"/>
      <c r="R58" s="14"/>
      <c r="S58" s="14"/>
      <c r="T58" s="32">
        <v>10000000</v>
      </c>
      <c r="U58" s="9"/>
      <c r="V58" s="11">
        <f t="shared" si="2"/>
        <v>0</v>
      </c>
      <c r="W58" s="10"/>
      <c r="X58" s="50"/>
      <c r="Y58" s="51"/>
      <c r="Z58" s="43">
        <f t="shared" si="3"/>
        <v>0</v>
      </c>
      <c r="AA58" s="41"/>
      <c r="AB58" s="48"/>
      <c r="AC58" s="46"/>
      <c r="AD58" s="43">
        <f t="shared" si="4"/>
        <v>0</v>
      </c>
      <c r="AE58" s="41"/>
      <c r="AF58" s="41"/>
      <c r="AG58" s="46"/>
      <c r="AH58" s="53">
        <f t="shared" si="5"/>
        <v>0</v>
      </c>
      <c r="AI58" s="41"/>
      <c r="AJ58" s="41"/>
    </row>
    <row r="59" spans="1:36" ht="93.6" hidden="1" customHeight="1" outlineLevel="1" x14ac:dyDescent="0.25">
      <c r="A59" s="181"/>
      <c r="B59" s="221"/>
      <c r="C59" s="218"/>
      <c r="D59" s="192"/>
      <c r="E59" s="243"/>
      <c r="F59" s="235" t="s">
        <v>800</v>
      </c>
      <c r="G59" s="67" t="s">
        <v>922</v>
      </c>
      <c r="H59" s="74" t="s">
        <v>381</v>
      </c>
      <c r="I59" s="168" t="s">
        <v>520</v>
      </c>
      <c r="J59" s="4">
        <v>44228</v>
      </c>
      <c r="K59" s="4">
        <v>44530</v>
      </c>
      <c r="L59" s="4"/>
      <c r="M59" s="5">
        <f>+(+_xlfn.DAYS(J59,L59))/(+_xlfn.DAYS(J59,K59))</f>
        <v>-146.4503311258278</v>
      </c>
      <c r="N59" s="5">
        <f t="shared" ref="N59:N87" si="10">+IF(M59&gt;=100,100,IF(M59&lt;=0,0,M59))</f>
        <v>0</v>
      </c>
      <c r="O59" s="10">
        <v>1</v>
      </c>
      <c r="P59" s="14"/>
      <c r="Q59" s="14"/>
      <c r="R59" s="14"/>
      <c r="S59" s="14"/>
      <c r="T59" s="32">
        <v>5000000</v>
      </c>
      <c r="U59" s="9"/>
      <c r="V59" s="11">
        <f t="shared" si="2"/>
        <v>0</v>
      </c>
      <c r="W59" s="10"/>
      <c r="X59" s="50"/>
      <c r="Y59" s="51"/>
      <c r="Z59" s="43">
        <f t="shared" si="3"/>
        <v>0</v>
      </c>
      <c r="AA59" s="41"/>
      <c r="AB59" s="48"/>
      <c r="AC59" s="46"/>
      <c r="AD59" s="43">
        <f t="shared" si="4"/>
        <v>0</v>
      </c>
      <c r="AE59" s="41"/>
      <c r="AF59" s="41"/>
      <c r="AG59" s="46"/>
      <c r="AH59" s="53">
        <f t="shared" si="5"/>
        <v>0</v>
      </c>
      <c r="AI59" s="41"/>
      <c r="AJ59" s="41"/>
    </row>
    <row r="60" spans="1:36" ht="60" hidden="1" outlineLevel="1" x14ac:dyDescent="0.25">
      <c r="A60" s="181"/>
      <c r="B60" s="222"/>
      <c r="C60" s="219"/>
      <c r="D60" s="192"/>
      <c r="E60" s="244"/>
      <c r="F60" s="235"/>
      <c r="G60" s="67" t="s">
        <v>923</v>
      </c>
      <c r="H60" s="74" t="s">
        <v>379</v>
      </c>
      <c r="I60" s="169" t="s">
        <v>626</v>
      </c>
      <c r="J60" s="4">
        <v>44228</v>
      </c>
      <c r="K60" s="4">
        <v>44530</v>
      </c>
      <c r="L60" s="4"/>
      <c r="M60" s="5">
        <f>+(+_xlfn.DAYS(J60,L60))/(+_xlfn.DAYS(J60,K60))</f>
        <v>-146.4503311258278</v>
      </c>
      <c r="N60" s="5">
        <f t="shared" si="10"/>
        <v>0</v>
      </c>
      <c r="O60" s="10">
        <v>1</v>
      </c>
      <c r="P60" s="14"/>
      <c r="Q60" s="14"/>
      <c r="R60" s="14"/>
      <c r="S60" s="14"/>
      <c r="T60" s="32">
        <v>300000000</v>
      </c>
      <c r="U60" s="9"/>
      <c r="V60" s="11">
        <f t="shared" si="2"/>
        <v>0</v>
      </c>
      <c r="W60" s="10"/>
      <c r="X60" s="50"/>
      <c r="Y60" s="51"/>
      <c r="Z60" s="43">
        <f t="shared" si="3"/>
        <v>0</v>
      </c>
      <c r="AA60" s="41"/>
      <c r="AB60" s="48"/>
      <c r="AC60" s="46"/>
      <c r="AD60" s="43">
        <f t="shared" si="4"/>
        <v>0</v>
      </c>
      <c r="AE60" s="41"/>
      <c r="AF60" s="41"/>
      <c r="AG60" s="46"/>
      <c r="AH60" s="53">
        <f t="shared" si="5"/>
        <v>0</v>
      </c>
      <c r="AI60" s="41"/>
      <c r="AJ60" s="41"/>
    </row>
    <row r="61" spans="1:36" ht="60" hidden="1" outlineLevel="1" x14ac:dyDescent="0.25">
      <c r="A61" s="181"/>
      <c r="B61" s="217" t="s">
        <v>325</v>
      </c>
      <c r="C61" s="217" t="s">
        <v>392</v>
      </c>
      <c r="D61" s="192"/>
      <c r="E61" s="242" t="s">
        <v>391</v>
      </c>
      <c r="F61" s="67" t="s">
        <v>983</v>
      </c>
      <c r="G61" s="67" t="s">
        <v>984</v>
      </c>
      <c r="H61" s="74" t="s">
        <v>631</v>
      </c>
      <c r="I61" s="168" t="s">
        <v>632</v>
      </c>
      <c r="J61" s="4">
        <v>44228</v>
      </c>
      <c r="K61" s="4">
        <v>44530</v>
      </c>
      <c r="L61" s="4"/>
      <c r="M61" s="5">
        <f t="shared" ref="M61:M63" si="11">+(+_xlfn.DAYS(J61,L61))/(+_xlfn.DAYS(J61,K61))</f>
        <v>-146.4503311258278</v>
      </c>
      <c r="N61" s="5">
        <f t="shared" si="10"/>
        <v>0</v>
      </c>
      <c r="O61" s="10">
        <v>1</v>
      </c>
      <c r="P61" s="14"/>
      <c r="Q61" s="14"/>
      <c r="R61" s="14"/>
      <c r="S61" s="14"/>
      <c r="T61" s="32">
        <v>20000000</v>
      </c>
      <c r="U61" s="9"/>
      <c r="V61" s="11">
        <f t="shared" si="2"/>
        <v>0</v>
      </c>
      <c r="W61" s="10"/>
      <c r="X61" s="50"/>
      <c r="Y61" s="51"/>
      <c r="Z61" s="43">
        <f t="shared" si="3"/>
        <v>0</v>
      </c>
      <c r="AA61" s="41"/>
      <c r="AB61" s="48"/>
      <c r="AC61" s="46"/>
      <c r="AD61" s="43">
        <f t="shared" si="4"/>
        <v>0</v>
      </c>
      <c r="AE61" s="41"/>
      <c r="AF61" s="41"/>
      <c r="AG61" s="46"/>
      <c r="AH61" s="53">
        <f t="shared" si="5"/>
        <v>0</v>
      </c>
      <c r="AI61" s="41"/>
      <c r="AJ61" s="41"/>
    </row>
    <row r="62" spans="1:36" ht="60" hidden="1" customHeight="1" outlineLevel="1" x14ac:dyDescent="0.25">
      <c r="A62" s="181"/>
      <c r="B62" s="218"/>
      <c r="C62" s="218"/>
      <c r="D62" s="192"/>
      <c r="E62" s="243"/>
      <c r="F62" s="235" t="s">
        <v>802</v>
      </c>
      <c r="G62" s="267" t="s">
        <v>925</v>
      </c>
      <c r="H62" s="74" t="s">
        <v>384</v>
      </c>
      <c r="I62" s="168" t="s">
        <v>520</v>
      </c>
      <c r="J62" s="4">
        <v>44228</v>
      </c>
      <c r="K62" s="4">
        <v>44530</v>
      </c>
      <c r="L62" s="4"/>
      <c r="M62" s="5">
        <f t="shared" si="11"/>
        <v>-146.4503311258278</v>
      </c>
      <c r="N62" s="5">
        <f t="shared" si="10"/>
        <v>0</v>
      </c>
      <c r="O62" s="10">
        <v>1</v>
      </c>
      <c r="P62" s="14"/>
      <c r="Q62" s="14"/>
      <c r="R62" s="14"/>
      <c r="S62" s="14"/>
      <c r="T62" s="32">
        <v>200000000</v>
      </c>
      <c r="U62" s="9"/>
      <c r="V62" s="11">
        <f t="shared" si="2"/>
        <v>0</v>
      </c>
      <c r="W62" s="10"/>
      <c r="X62" s="50"/>
      <c r="Y62" s="51"/>
      <c r="Z62" s="43">
        <f t="shared" si="3"/>
        <v>0</v>
      </c>
      <c r="AA62" s="41"/>
      <c r="AB62" s="48"/>
      <c r="AC62" s="46"/>
      <c r="AD62" s="43">
        <f t="shared" si="4"/>
        <v>0</v>
      </c>
      <c r="AE62" s="41"/>
      <c r="AF62" s="41"/>
      <c r="AG62" s="46"/>
      <c r="AH62" s="53">
        <f t="shared" si="5"/>
        <v>0</v>
      </c>
      <c r="AI62" s="41"/>
      <c r="AJ62" s="41"/>
    </row>
    <row r="63" spans="1:36" ht="70.2" hidden="1" customHeight="1" outlineLevel="1" x14ac:dyDescent="0.25">
      <c r="A63" s="181"/>
      <c r="B63" s="219"/>
      <c r="C63" s="219"/>
      <c r="D63" s="192"/>
      <c r="E63" s="243"/>
      <c r="F63" s="235"/>
      <c r="G63" s="267"/>
      <c r="H63" s="74" t="s">
        <v>874</v>
      </c>
      <c r="I63" s="168" t="s">
        <v>629</v>
      </c>
      <c r="J63" s="4">
        <v>44228</v>
      </c>
      <c r="K63" s="4">
        <v>44530</v>
      </c>
      <c r="L63" s="4"/>
      <c r="M63" s="5">
        <f t="shared" si="11"/>
        <v>-146.4503311258278</v>
      </c>
      <c r="N63" s="5">
        <f t="shared" si="10"/>
        <v>0</v>
      </c>
      <c r="O63" s="10">
        <v>1</v>
      </c>
      <c r="P63" s="14"/>
      <c r="Q63" s="14"/>
      <c r="R63" s="14"/>
      <c r="S63" s="14"/>
      <c r="T63" s="32">
        <v>25000000</v>
      </c>
      <c r="U63" s="9"/>
      <c r="V63" s="11">
        <f t="shared" si="2"/>
        <v>0</v>
      </c>
      <c r="W63" s="10"/>
      <c r="X63" s="50"/>
      <c r="Y63" s="51"/>
      <c r="Z63" s="43">
        <f t="shared" si="3"/>
        <v>0</v>
      </c>
      <c r="AA63" s="41"/>
      <c r="AB63" s="48"/>
      <c r="AC63" s="46"/>
      <c r="AD63" s="43">
        <f t="shared" si="4"/>
        <v>0</v>
      </c>
      <c r="AE63" s="41"/>
      <c r="AF63" s="41"/>
      <c r="AG63" s="46"/>
      <c r="AH63" s="53">
        <f t="shared" si="5"/>
        <v>0</v>
      </c>
      <c r="AI63" s="41"/>
      <c r="AJ63" s="41"/>
    </row>
    <row r="64" spans="1:36" ht="60" hidden="1" customHeight="1" outlineLevel="1" x14ac:dyDescent="0.25">
      <c r="A64" s="181"/>
      <c r="B64" s="187" t="s">
        <v>325</v>
      </c>
      <c r="C64" s="187" t="s">
        <v>392</v>
      </c>
      <c r="D64" s="192"/>
      <c r="E64" s="243"/>
      <c r="F64" s="265" t="s">
        <v>801</v>
      </c>
      <c r="G64" s="309" t="s">
        <v>926</v>
      </c>
      <c r="H64" s="74" t="s">
        <v>385</v>
      </c>
      <c r="I64" s="168" t="s">
        <v>633</v>
      </c>
      <c r="J64" s="4">
        <v>44228</v>
      </c>
      <c r="K64" s="4">
        <v>44530</v>
      </c>
      <c r="L64" s="4"/>
      <c r="M64" s="5">
        <f t="shared" ref="M64:M86" si="12">+(+_xlfn.DAYS(J64,L64))/(+_xlfn.DAYS(J64,K64))</f>
        <v>-146.4503311258278</v>
      </c>
      <c r="N64" s="5">
        <f t="shared" si="10"/>
        <v>0</v>
      </c>
      <c r="O64" s="10">
        <v>1</v>
      </c>
      <c r="P64" s="14"/>
      <c r="Q64" s="14"/>
      <c r="R64" s="14"/>
      <c r="S64" s="14"/>
      <c r="T64" s="32">
        <v>6000000</v>
      </c>
      <c r="U64" s="9"/>
      <c r="V64" s="11">
        <f t="shared" si="2"/>
        <v>0</v>
      </c>
      <c r="W64" s="10"/>
      <c r="X64" s="50"/>
      <c r="Y64" s="51"/>
      <c r="Z64" s="43">
        <f t="shared" si="3"/>
        <v>0</v>
      </c>
      <c r="AA64" s="41"/>
      <c r="AB64" s="48"/>
      <c r="AC64" s="46"/>
      <c r="AD64" s="43">
        <f t="shared" si="4"/>
        <v>0</v>
      </c>
      <c r="AE64" s="41"/>
      <c r="AF64" s="41"/>
      <c r="AG64" s="46"/>
      <c r="AH64" s="53">
        <f t="shared" si="5"/>
        <v>0</v>
      </c>
      <c r="AI64" s="41"/>
      <c r="AJ64" s="41"/>
    </row>
    <row r="65" spans="1:36" ht="108" hidden="1" customHeight="1" outlineLevel="1" x14ac:dyDescent="0.25">
      <c r="A65" s="181"/>
      <c r="B65" s="187"/>
      <c r="C65" s="187"/>
      <c r="D65" s="192"/>
      <c r="E65" s="243"/>
      <c r="F65" s="265"/>
      <c r="G65" s="309"/>
      <c r="H65" s="74" t="s">
        <v>386</v>
      </c>
      <c r="I65" s="168" t="s">
        <v>634</v>
      </c>
      <c r="J65" s="4">
        <v>44228</v>
      </c>
      <c r="K65" s="4">
        <v>44530</v>
      </c>
      <c r="L65" s="4"/>
      <c r="M65" s="5">
        <f t="shared" si="12"/>
        <v>-146.4503311258278</v>
      </c>
      <c r="N65" s="5">
        <f t="shared" si="10"/>
        <v>0</v>
      </c>
      <c r="O65" s="10">
        <v>1</v>
      </c>
      <c r="P65" s="14"/>
      <c r="Q65" s="14"/>
      <c r="R65" s="14"/>
      <c r="S65" s="14"/>
      <c r="T65" s="32">
        <v>90000000</v>
      </c>
      <c r="U65" s="9"/>
      <c r="V65" s="11">
        <f t="shared" si="2"/>
        <v>0</v>
      </c>
      <c r="W65" s="10"/>
      <c r="X65" s="50"/>
      <c r="Y65" s="51"/>
      <c r="Z65" s="43">
        <f t="shared" si="3"/>
        <v>0</v>
      </c>
      <c r="AA65" s="41"/>
      <c r="AB65" s="48"/>
      <c r="AC65" s="46"/>
      <c r="AD65" s="43">
        <f t="shared" si="4"/>
        <v>0</v>
      </c>
      <c r="AE65" s="41"/>
      <c r="AF65" s="41"/>
      <c r="AG65" s="46"/>
      <c r="AH65" s="53">
        <f t="shared" si="5"/>
        <v>0</v>
      </c>
      <c r="AI65" s="41"/>
      <c r="AJ65" s="41"/>
    </row>
    <row r="66" spans="1:36" ht="60" hidden="1" outlineLevel="1" x14ac:dyDescent="0.25">
      <c r="A66" s="181"/>
      <c r="B66" s="187"/>
      <c r="C66" s="187"/>
      <c r="D66" s="192"/>
      <c r="E66" s="243"/>
      <c r="F66" s="265"/>
      <c r="G66" s="309"/>
      <c r="H66" s="74" t="s">
        <v>387</v>
      </c>
      <c r="I66" s="168" t="s">
        <v>629</v>
      </c>
      <c r="J66" s="4">
        <v>44228</v>
      </c>
      <c r="K66" s="4">
        <v>44530</v>
      </c>
      <c r="L66" s="4"/>
      <c r="M66" s="5">
        <f t="shared" si="12"/>
        <v>-146.4503311258278</v>
      </c>
      <c r="N66" s="5">
        <f t="shared" si="10"/>
        <v>0</v>
      </c>
      <c r="O66" s="10">
        <v>1</v>
      </c>
      <c r="P66" s="14"/>
      <c r="Q66" s="14"/>
      <c r="R66" s="14"/>
      <c r="S66" s="14"/>
      <c r="T66" s="32">
        <v>9000000</v>
      </c>
      <c r="U66" s="9"/>
      <c r="V66" s="11">
        <f t="shared" si="2"/>
        <v>0</v>
      </c>
      <c r="W66" s="10"/>
      <c r="X66" s="50"/>
      <c r="Y66" s="51"/>
      <c r="Z66" s="43">
        <f t="shared" si="3"/>
        <v>0</v>
      </c>
      <c r="AA66" s="41"/>
      <c r="AB66" s="48"/>
      <c r="AC66" s="46"/>
      <c r="AD66" s="43">
        <f t="shared" si="4"/>
        <v>0</v>
      </c>
      <c r="AE66" s="41"/>
      <c r="AF66" s="41"/>
      <c r="AG66" s="46"/>
      <c r="AH66" s="53">
        <f t="shared" si="5"/>
        <v>0</v>
      </c>
      <c r="AI66" s="41"/>
      <c r="AJ66" s="41"/>
    </row>
    <row r="67" spans="1:36" ht="60" hidden="1" outlineLevel="1" x14ac:dyDescent="0.25">
      <c r="A67" s="181"/>
      <c r="B67" s="187"/>
      <c r="C67" s="187"/>
      <c r="D67" s="192"/>
      <c r="E67" s="244"/>
      <c r="F67" s="265"/>
      <c r="G67" s="309"/>
      <c r="H67" s="74" t="s">
        <v>635</v>
      </c>
      <c r="I67" s="168" t="s">
        <v>636</v>
      </c>
      <c r="J67" s="4">
        <v>44228</v>
      </c>
      <c r="K67" s="4">
        <v>44530</v>
      </c>
      <c r="L67" s="4"/>
      <c r="M67" s="5">
        <f t="shared" si="12"/>
        <v>-146.4503311258278</v>
      </c>
      <c r="N67" s="5">
        <f t="shared" si="10"/>
        <v>0</v>
      </c>
      <c r="O67" s="10">
        <v>1</v>
      </c>
      <c r="P67" s="14"/>
      <c r="Q67" s="14"/>
      <c r="R67" s="14"/>
      <c r="S67" s="14"/>
      <c r="T67" s="33">
        <v>50000000</v>
      </c>
      <c r="U67" s="9"/>
      <c r="V67" s="11">
        <f t="shared" si="2"/>
        <v>0</v>
      </c>
      <c r="W67" s="10"/>
      <c r="X67" s="50"/>
      <c r="Y67" s="51"/>
      <c r="Z67" s="43">
        <f t="shared" si="3"/>
        <v>0</v>
      </c>
      <c r="AA67" s="41"/>
      <c r="AB67" s="48"/>
      <c r="AC67" s="46"/>
      <c r="AD67" s="43">
        <f t="shared" si="4"/>
        <v>0</v>
      </c>
      <c r="AE67" s="41"/>
      <c r="AF67" s="41"/>
      <c r="AG67" s="46"/>
      <c r="AH67" s="53">
        <f t="shared" si="5"/>
        <v>0</v>
      </c>
      <c r="AI67" s="41"/>
      <c r="AJ67" s="41"/>
    </row>
    <row r="68" spans="1:36" ht="72" hidden="1" outlineLevel="1" x14ac:dyDescent="0.25">
      <c r="A68" s="181"/>
      <c r="B68" s="71" t="s">
        <v>324</v>
      </c>
      <c r="C68" s="72" t="s">
        <v>390</v>
      </c>
      <c r="D68" s="70" t="s">
        <v>393</v>
      </c>
      <c r="E68" s="16" t="s">
        <v>389</v>
      </c>
      <c r="F68" s="16" t="s">
        <v>792</v>
      </c>
      <c r="G68" s="16" t="s">
        <v>921</v>
      </c>
      <c r="H68" s="81" t="s">
        <v>394</v>
      </c>
      <c r="I68" s="168" t="s">
        <v>331</v>
      </c>
      <c r="J68" s="4">
        <v>44228</v>
      </c>
      <c r="K68" s="4">
        <v>44530</v>
      </c>
      <c r="L68" s="4"/>
      <c r="M68" s="5">
        <f t="shared" si="12"/>
        <v>-146.4503311258278</v>
      </c>
      <c r="N68" s="5">
        <f t="shared" si="10"/>
        <v>0</v>
      </c>
      <c r="O68" s="10">
        <v>1</v>
      </c>
      <c r="P68" s="12">
        <v>0.25</v>
      </c>
      <c r="Q68" s="12">
        <v>0.25</v>
      </c>
      <c r="R68" s="12">
        <v>0.25</v>
      </c>
      <c r="S68" s="12">
        <v>0.25</v>
      </c>
      <c r="T68" s="32">
        <v>26551666.670000002</v>
      </c>
      <c r="U68" s="7"/>
      <c r="V68" s="11">
        <f t="shared" si="2"/>
        <v>0</v>
      </c>
      <c r="W68" s="10"/>
      <c r="X68" s="50"/>
      <c r="Y68" s="51"/>
      <c r="Z68" s="43">
        <f t="shared" si="3"/>
        <v>0</v>
      </c>
      <c r="AA68" s="41"/>
      <c r="AB68" s="48"/>
      <c r="AC68" s="46"/>
      <c r="AD68" s="43">
        <f t="shared" si="4"/>
        <v>0</v>
      </c>
      <c r="AE68" s="41"/>
      <c r="AF68" s="41"/>
      <c r="AG68" s="46"/>
      <c r="AH68" s="53">
        <f t="shared" si="5"/>
        <v>0</v>
      </c>
      <c r="AI68" s="41"/>
      <c r="AJ68" s="41"/>
    </row>
    <row r="69" spans="1:36" ht="90" hidden="1" customHeight="1" outlineLevel="1" x14ac:dyDescent="0.25">
      <c r="A69" s="181"/>
      <c r="B69" s="188" t="s">
        <v>324</v>
      </c>
      <c r="C69" s="217" t="s">
        <v>338</v>
      </c>
      <c r="D69" s="318" t="s">
        <v>405</v>
      </c>
      <c r="E69" s="17" t="s">
        <v>406</v>
      </c>
      <c r="F69" s="17" t="s">
        <v>788</v>
      </c>
      <c r="G69" s="17" t="s">
        <v>927</v>
      </c>
      <c r="H69" s="130" t="s">
        <v>395</v>
      </c>
      <c r="I69" s="168" t="s">
        <v>637</v>
      </c>
      <c r="J69" s="4">
        <v>44228</v>
      </c>
      <c r="K69" s="4">
        <v>44530</v>
      </c>
      <c r="L69" s="4"/>
      <c r="M69" s="5">
        <f t="shared" si="12"/>
        <v>-146.4503311258278</v>
      </c>
      <c r="N69" s="5">
        <f t="shared" si="10"/>
        <v>0</v>
      </c>
      <c r="O69" s="10">
        <v>1</v>
      </c>
      <c r="P69" s="14"/>
      <c r="Q69" s="14"/>
      <c r="R69" s="14"/>
      <c r="S69" s="14"/>
      <c r="T69" s="32">
        <v>40000000</v>
      </c>
      <c r="U69" s="7"/>
      <c r="V69" s="11">
        <f t="shared" si="2"/>
        <v>0</v>
      </c>
      <c r="W69" s="10"/>
      <c r="X69" s="50"/>
      <c r="Y69" s="51"/>
      <c r="Z69" s="43">
        <f t="shared" si="3"/>
        <v>0</v>
      </c>
      <c r="AA69" s="41"/>
      <c r="AB69" s="48"/>
      <c r="AC69" s="46"/>
      <c r="AD69" s="43">
        <f t="shared" si="4"/>
        <v>0</v>
      </c>
      <c r="AE69" s="41"/>
      <c r="AF69" s="41"/>
      <c r="AG69" s="46"/>
      <c r="AH69" s="53">
        <f t="shared" si="5"/>
        <v>0</v>
      </c>
      <c r="AI69" s="41"/>
      <c r="AJ69" s="41"/>
    </row>
    <row r="70" spans="1:36" ht="60" hidden="1" outlineLevel="1" x14ac:dyDescent="0.25">
      <c r="A70" s="181"/>
      <c r="B70" s="188"/>
      <c r="C70" s="218"/>
      <c r="D70" s="319"/>
      <c r="E70" s="184" t="s">
        <v>407</v>
      </c>
      <c r="F70" s="17" t="s">
        <v>789</v>
      </c>
      <c r="G70" s="17" t="s">
        <v>928</v>
      </c>
      <c r="H70" s="130" t="s">
        <v>396</v>
      </c>
      <c r="I70" s="168" t="s">
        <v>521</v>
      </c>
      <c r="J70" s="4">
        <v>44228</v>
      </c>
      <c r="K70" s="4">
        <v>44530</v>
      </c>
      <c r="L70" s="4"/>
      <c r="M70" s="5">
        <f t="shared" si="12"/>
        <v>-146.4503311258278</v>
      </c>
      <c r="N70" s="5">
        <f t="shared" si="10"/>
        <v>0</v>
      </c>
      <c r="O70" s="10">
        <v>1</v>
      </c>
      <c r="P70" s="14"/>
      <c r="Q70" s="14"/>
      <c r="R70" s="14"/>
      <c r="S70" s="14"/>
      <c r="T70" s="32">
        <v>35000000</v>
      </c>
      <c r="U70" s="7"/>
      <c r="V70" s="11">
        <f t="shared" si="2"/>
        <v>0</v>
      </c>
      <c r="W70" s="10"/>
      <c r="X70" s="50"/>
      <c r="Y70" s="51"/>
      <c r="Z70" s="43">
        <f t="shared" si="3"/>
        <v>0</v>
      </c>
      <c r="AA70" s="41"/>
      <c r="AB70" s="48"/>
      <c r="AC70" s="46"/>
      <c r="AD70" s="43">
        <f t="shared" si="4"/>
        <v>0</v>
      </c>
      <c r="AE70" s="41"/>
      <c r="AF70" s="41"/>
      <c r="AG70" s="46"/>
      <c r="AH70" s="53">
        <f t="shared" si="5"/>
        <v>0</v>
      </c>
      <c r="AI70" s="41"/>
      <c r="AJ70" s="41"/>
    </row>
    <row r="71" spans="1:36" ht="62.4" hidden="1" outlineLevel="1" x14ac:dyDescent="0.25">
      <c r="A71" s="181"/>
      <c r="B71" s="188"/>
      <c r="C71" s="219"/>
      <c r="D71" s="319"/>
      <c r="E71" s="184"/>
      <c r="F71" s="17" t="s">
        <v>790</v>
      </c>
      <c r="G71" s="17" t="s">
        <v>929</v>
      </c>
      <c r="H71" s="130" t="s">
        <v>397</v>
      </c>
      <c r="I71" s="168" t="s">
        <v>638</v>
      </c>
      <c r="J71" s="4">
        <v>44228</v>
      </c>
      <c r="K71" s="4">
        <v>44530</v>
      </c>
      <c r="L71" s="4"/>
      <c r="M71" s="5">
        <f t="shared" si="12"/>
        <v>-146.4503311258278</v>
      </c>
      <c r="N71" s="5">
        <f t="shared" si="10"/>
        <v>0</v>
      </c>
      <c r="O71" s="10">
        <v>1</v>
      </c>
      <c r="P71" s="14"/>
      <c r="Q71" s="14"/>
      <c r="R71" s="14"/>
      <c r="S71" s="14"/>
      <c r="T71" s="32">
        <v>25000000</v>
      </c>
      <c r="U71" s="7"/>
      <c r="V71" s="11">
        <f t="shared" si="2"/>
        <v>0</v>
      </c>
      <c r="W71" s="10"/>
      <c r="X71" s="50"/>
      <c r="Y71" s="51"/>
      <c r="Z71" s="43">
        <f t="shared" si="3"/>
        <v>0</v>
      </c>
      <c r="AA71" s="41"/>
      <c r="AB71" s="48"/>
      <c r="AC71" s="46"/>
      <c r="AD71" s="43">
        <f t="shared" si="4"/>
        <v>0</v>
      </c>
      <c r="AE71" s="41"/>
      <c r="AF71" s="41"/>
      <c r="AG71" s="46"/>
      <c r="AH71" s="53">
        <f t="shared" si="5"/>
        <v>0</v>
      </c>
      <c r="AI71" s="41"/>
      <c r="AJ71" s="41"/>
    </row>
    <row r="72" spans="1:36" ht="72" hidden="1" outlineLevel="1" x14ac:dyDescent="0.25">
      <c r="A72" s="181"/>
      <c r="B72" s="188"/>
      <c r="C72" s="72" t="s">
        <v>388</v>
      </c>
      <c r="D72" s="319"/>
      <c r="E72" s="66" t="s">
        <v>408</v>
      </c>
      <c r="F72" s="66" t="s">
        <v>787</v>
      </c>
      <c r="G72" s="66" t="s">
        <v>930</v>
      </c>
      <c r="H72" s="137" t="s">
        <v>398</v>
      </c>
      <c r="I72" s="168" t="s">
        <v>523</v>
      </c>
      <c r="J72" s="4">
        <v>44228</v>
      </c>
      <c r="K72" s="4">
        <v>44530</v>
      </c>
      <c r="L72" s="4"/>
      <c r="M72" s="5">
        <f t="shared" si="12"/>
        <v>-146.4503311258278</v>
      </c>
      <c r="N72" s="5">
        <f t="shared" si="10"/>
        <v>0</v>
      </c>
      <c r="O72" s="10">
        <v>1</v>
      </c>
      <c r="P72" s="14"/>
      <c r="Q72" s="14"/>
      <c r="R72" s="14"/>
      <c r="S72" s="14"/>
      <c r="T72" s="32">
        <v>5662000000</v>
      </c>
      <c r="U72" s="7"/>
      <c r="V72" s="11">
        <f t="shared" ref="V72:V135" si="13">+U72</f>
        <v>0</v>
      </c>
      <c r="W72" s="10"/>
      <c r="X72" s="50"/>
      <c r="Y72" s="51"/>
      <c r="Z72" s="43">
        <f t="shared" ref="Z72:Z135" si="14">+Y72</f>
        <v>0</v>
      </c>
      <c r="AA72" s="41"/>
      <c r="AB72" s="48"/>
      <c r="AC72" s="46"/>
      <c r="AD72" s="43">
        <f t="shared" ref="AD72:AD135" si="15">+AC72</f>
        <v>0</v>
      </c>
      <c r="AE72" s="41"/>
      <c r="AF72" s="41"/>
      <c r="AG72" s="46"/>
      <c r="AH72" s="53">
        <f t="shared" ref="AH72:AH135" si="16">+AG72</f>
        <v>0</v>
      </c>
      <c r="AI72" s="41"/>
      <c r="AJ72" s="41"/>
    </row>
    <row r="73" spans="1:36" ht="70.2" hidden="1" customHeight="1" outlineLevel="1" x14ac:dyDescent="0.25">
      <c r="A73" s="181"/>
      <c r="B73" s="188"/>
      <c r="C73" s="187" t="s">
        <v>390</v>
      </c>
      <c r="D73" s="319"/>
      <c r="E73" s="287" t="s">
        <v>409</v>
      </c>
      <c r="F73" s="17" t="s">
        <v>792</v>
      </c>
      <c r="G73" s="17" t="s">
        <v>921</v>
      </c>
      <c r="H73" s="130" t="s">
        <v>399</v>
      </c>
      <c r="I73" s="168" t="s">
        <v>522</v>
      </c>
      <c r="J73" s="4">
        <v>44228</v>
      </c>
      <c r="K73" s="4">
        <v>44530</v>
      </c>
      <c r="L73" s="4"/>
      <c r="M73" s="5">
        <f t="shared" si="12"/>
        <v>-146.4503311258278</v>
      </c>
      <c r="N73" s="5">
        <f t="shared" si="10"/>
        <v>0</v>
      </c>
      <c r="O73" s="10">
        <v>1</v>
      </c>
      <c r="P73" s="14"/>
      <c r="Q73" s="14"/>
      <c r="R73" s="14"/>
      <c r="S73" s="14"/>
      <c r="T73" s="32">
        <v>30000000</v>
      </c>
      <c r="U73" s="7"/>
      <c r="V73" s="11">
        <f t="shared" si="13"/>
        <v>0</v>
      </c>
      <c r="W73" s="10"/>
      <c r="X73" s="50"/>
      <c r="Y73" s="51"/>
      <c r="Z73" s="43">
        <f t="shared" si="14"/>
        <v>0</v>
      </c>
      <c r="AA73" s="41"/>
      <c r="AB73" s="48"/>
      <c r="AC73" s="46"/>
      <c r="AD73" s="43">
        <f t="shared" si="15"/>
        <v>0</v>
      </c>
      <c r="AE73" s="41"/>
      <c r="AF73" s="41"/>
      <c r="AG73" s="46"/>
      <c r="AH73" s="53">
        <f t="shared" si="16"/>
        <v>0</v>
      </c>
      <c r="AI73" s="41"/>
      <c r="AJ73" s="41"/>
    </row>
    <row r="74" spans="1:36" ht="60" hidden="1" outlineLevel="1" x14ac:dyDescent="0.25">
      <c r="A74" s="181"/>
      <c r="B74" s="188"/>
      <c r="C74" s="187"/>
      <c r="D74" s="319"/>
      <c r="E74" s="287"/>
      <c r="F74" s="17" t="s">
        <v>793</v>
      </c>
      <c r="G74" s="17" t="s">
        <v>924</v>
      </c>
      <c r="H74" s="130" t="s">
        <v>400</v>
      </c>
      <c r="I74" s="168" t="s">
        <v>331</v>
      </c>
      <c r="J74" s="4">
        <v>44228</v>
      </c>
      <c r="K74" s="4">
        <v>44530</v>
      </c>
      <c r="L74" s="4"/>
      <c r="M74" s="5">
        <f t="shared" si="12"/>
        <v>-146.4503311258278</v>
      </c>
      <c r="N74" s="5">
        <f t="shared" si="10"/>
        <v>0</v>
      </c>
      <c r="O74" s="10">
        <v>1</v>
      </c>
      <c r="P74" s="14"/>
      <c r="Q74" s="14"/>
      <c r="R74" s="14"/>
      <c r="S74" s="14"/>
      <c r="T74" s="32">
        <v>60000000</v>
      </c>
      <c r="U74" s="7"/>
      <c r="V74" s="11">
        <f t="shared" si="13"/>
        <v>0</v>
      </c>
      <c r="W74" s="10"/>
      <c r="X74" s="50"/>
      <c r="Y74" s="51"/>
      <c r="Z74" s="43">
        <f t="shared" si="14"/>
        <v>0</v>
      </c>
      <c r="AA74" s="41"/>
      <c r="AB74" s="48"/>
      <c r="AC74" s="46"/>
      <c r="AD74" s="43">
        <f t="shared" si="15"/>
        <v>0</v>
      </c>
      <c r="AE74" s="41"/>
      <c r="AF74" s="41"/>
      <c r="AG74" s="46"/>
      <c r="AH74" s="53">
        <f t="shared" si="16"/>
        <v>0</v>
      </c>
      <c r="AI74" s="41"/>
      <c r="AJ74" s="41"/>
    </row>
    <row r="75" spans="1:36" ht="60" hidden="1" outlineLevel="1" x14ac:dyDescent="0.25">
      <c r="A75" s="181"/>
      <c r="B75" s="220" t="s">
        <v>325</v>
      </c>
      <c r="C75" s="217" t="s">
        <v>392</v>
      </c>
      <c r="D75" s="319"/>
      <c r="E75" s="184" t="s">
        <v>410</v>
      </c>
      <c r="F75" s="184" t="s">
        <v>794</v>
      </c>
      <c r="G75" s="300" t="s">
        <v>931</v>
      </c>
      <c r="H75" s="130" t="s">
        <v>401</v>
      </c>
      <c r="I75" s="168" t="s">
        <v>639</v>
      </c>
      <c r="J75" s="4">
        <v>44228</v>
      </c>
      <c r="K75" s="4">
        <v>44530</v>
      </c>
      <c r="L75" s="4"/>
      <c r="M75" s="5">
        <f t="shared" si="12"/>
        <v>-146.4503311258278</v>
      </c>
      <c r="N75" s="5">
        <f t="shared" si="10"/>
        <v>0</v>
      </c>
      <c r="O75" s="10">
        <v>1</v>
      </c>
      <c r="P75" s="14"/>
      <c r="Q75" s="14"/>
      <c r="R75" s="14"/>
      <c r="S75" s="14"/>
      <c r="T75" s="32">
        <v>360000000</v>
      </c>
      <c r="U75" s="7"/>
      <c r="V75" s="11">
        <f t="shared" si="13"/>
        <v>0</v>
      </c>
      <c r="W75" s="10"/>
      <c r="X75" s="50"/>
      <c r="Y75" s="51"/>
      <c r="Z75" s="43">
        <f t="shared" si="14"/>
        <v>0</v>
      </c>
      <c r="AA75" s="41"/>
      <c r="AB75" s="48"/>
      <c r="AC75" s="46"/>
      <c r="AD75" s="43">
        <f t="shared" si="15"/>
        <v>0</v>
      </c>
      <c r="AE75" s="41"/>
      <c r="AF75" s="41"/>
      <c r="AG75" s="46"/>
      <c r="AH75" s="53">
        <f t="shared" si="16"/>
        <v>0</v>
      </c>
      <c r="AI75" s="41"/>
      <c r="AJ75" s="41"/>
    </row>
    <row r="76" spans="1:36" ht="60" hidden="1" outlineLevel="1" x14ac:dyDescent="0.25">
      <c r="A76" s="181"/>
      <c r="B76" s="221"/>
      <c r="C76" s="219"/>
      <c r="D76" s="319"/>
      <c r="E76" s="184"/>
      <c r="F76" s="184"/>
      <c r="G76" s="300"/>
      <c r="H76" s="130" t="s">
        <v>402</v>
      </c>
      <c r="I76" s="168" t="s">
        <v>640</v>
      </c>
      <c r="J76" s="4">
        <v>44228</v>
      </c>
      <c r="K76" s="4">
        <v>44530</v>
      </c>
      <c r="L76" s="4"/>
      <c r="M76" s="5">
        <f t="shared" si="12"/>
        <v>-146.4503311258278</v>
      </c>
      <c r="N76" s="5">
        <f t="shared" si="10"/>
        <v>0</v>
      </c>
      <c r="O76" s="10">
        <v>1</v>
      </c>
      <c r="P76" s="14"/>
      <c r="Q76" s="14"/>
      <c r="R76" s="14"/>
      <c r="S76" s="14"/>
      <c r="T76" s="32">
        <v>180000000</v>
      </c>
      <c r="U76" s="7"/>
      <c r="V76" s="11">
        <f t="shared" si="13"/>
        <v>0</v>
      </c>
      <c r="W76" s="10"/>
      <c r="X76" s="50"/>
      <c r="Y76" s="51"/>
      <c r="Z76" s="43">
        <f t="shared" si="14"/>
        <v>0</v>
      </c>
      <c r="AA76" s="41"/>
      <c r="AB76" s="48"/>
      <c r="AC76" s="46"/>
      <c r="AD76" s="43">
        <f t="shared" si="15"/>
        <v>0</v>
      </c>
      <c r="AE76" s="41"/>
      <c r="AF76" s="41"/>
      <c r="AG76" s="46"/>
      <c r="AH76" s="53">
        <f t="shared" si="16"/>
        <v>0</v>
      </c>
      <c r="AI76" s="41"/>
      <c r="AJ76" s="41"/>
    </row>
    <row r="77" spans="1:36" ht="93.6" hidden="1" customHeight="1" outlineLevel="1" x14ac:dyDescent="0.25">
      <c r="A77" s="181"/>
      <c r="B77" s="221"/>
      <c r="C77" s="217" t="s">
        <v>392</v>
      </c>
      <c r="D77" s="319"/>
      <c r="E77" s="193" t="s">
        <v>411</v>
      </c>
      <c r="F77" s="17" t="s">
        <v>802</v>
      </c>
      <c r="G77" s="17" t="s">
        <v>925</v>
      </c>
      <c r="H77" s="130" t="s">
        <v>403</v>
      </c>
      <c r="I77" s="168" t="s">
        <v>641</v>
      </c>
      <c r="J77" s="4">
        <v>44228</v>
      </c>
      <c r="K77" s="4">
        <v>44530</v>
      </c>
      <c r="L77" s="4"/>
      <c r="M77" s="5">
        <f t="shared" si="12"/>
        <v>-146.4503311258278</v>
      </c>
      <c r="N77" s="5">
        <f t="shared" si="10"/>
        <v>0</v>
      </c>
      <c r="O77" s="10">
        <v>1</v>
      </c>
      <c r="P77" s="14"/>
      <c r="Q77" s="14"/>
      <c r="R77" s="14"/>
      <c r="S77" s="14"/>
      <c r="T77" s="32">
        <v>1600000000</v>
      </c>
      <c r="U77" s="7"/>
      <c r="V77" s="11">
        <f t="shared" si="13"/>
        <v>0</v>
      </c>
      <c r="W77" s="10"/>
      <c r="X77" s="50"/>
      <c r="Y77" s="51"/>
      <c r="Z77" s="43">
        <f t="shared" si="14"/>
        <v>0</v>
      </c>
      <c r="AA77" s="41"/>
      <c r="AB77" s="48"/>
      <c r="AC77" s="46"/>
      <c r="AD77" s="43">
        <f t="shared" si="15"/>
        <v>0</v>
      </c>
      <c r="AE77" s="41"/>
      <c r="AF77" s="41"/>
      <c r="AG77" s="46"/>
      <c r="AH77" s="53">
        <f t="shared" si="16"/>
        <v>0</v>
      </c>
      <c r="AI77" s="41"/>
      <c r="AJ77" s="41"/>
    </row>
    <row r="78" spans="1:36" ht="72" hidden="1" outlineLevel="1" x14ac:dyDescent="0.25">
      <c r="A78" s="181"/>
      <c r="B78" s="221"/>
      <c r="C78" s="218"/>
      <c r="D78" s="319"/>
      <c r="E78" s="194"/>
      <c r="F78" s="17" t="s">
        <v>801</v>
      </c>
      <c r="G78" s="17" t="s">
        <v>926</v>
      </c>
      <c r="H78" s="130" t="s">
        <v>803</v>
      </c>
      <c r="I78" s="168" t="s">
        <v>642</v>
      </c>
      <c r="J78" s="4">
        <v>44228</v>
      </c>
      <c r="K78" s="4">
        <v>44530</v>
      </c>
      <c r="L78" s="4"/>
      <c r="M78" s="5">
        <f t="shared" si="12"/>
        <v>-146.4503311258278</v>
      </c>
      <c r="N78" s="5">
        <f t="shared" si="10"/>
        <v>0</v>
      </c>
      <c r="O78" s="10">
        <v>1</v>
      </c>
      <c r="P78" s="14"/>
      <c r="Q78" s="14"/>
      <c r="R78" s="14"/>
      <c r="S78" s="14"/>
      <c r="T78" s="32">
        <v>1000000000</v>
      </c>
      <c r="U78" s="7"/>
      <c r="V78" s="11">
        <f t="shared" si="13"/>
        <v>0</v>
      </c>
      <c r="W78" s="10"/>
      <c r="X78" s="50"/>
      <c r="Y78" s="51"/>
      <c r="Z78" s="43">
        <f t="shared" si="14"/>
        <v>0</v>
      </c>
      <c r="AA78" s="41"/>
      <c r="AB78" s="48"/>
      <c r="AC78" s="46"/>
      <c r="AD78" s="43">
        <f t="shared" si="15"/>
        <v>0</v>
      </c>
      <c r="AE78" s="41"/>
      <c r="AF78" s="41"/>
      <c r="AG78" s="46"/>
      <c r="AH78" s="53">
        <f t="shared" si="16"/>
        <v>0</v>
      </c>
      <c r="AI78" s="41"/>
      <c r="AJ78" s="41"/>
    </row>
    <row r="79" spans="1:36" ht="60" hidden="1" outlineLevel="1" x14ac:dyDescent="0.25">
      <c r="A79" s="181"/>
      <c r="B79" s="221"/>
      <c r="C79" s="218"/>
      <c r="D79" s="319"/>
      <c r="E79" s="194"/>
      <c r="F79" s="17" t="s">
        <v>804</v>
      </c>
      <c r="G79" s="17" t="s">
        <v>932</v>
      </c>
      <c r="H79" s="130" t="s">
        <v>404</v>
      </c>
      <c r="I79" s="168" t="s">
        <v>643</v>
      </c>
      <c r="J79" s="4">
        <v>44228</v>
      </c>
      <c r="K79" s="4">
        <v>44530</v>
      </c>
      <c r="L79" s="4"/>
      <c r="M79" s="5">
        <f t="shared" si="12"/>
        <v>-146.4503311258278</v>
      </c>
      <c r="N79" s="5">
        <f t="shared" si="10"/>
        <v>0</v>
      </c>
      <c r="O79" s="10">
        <v>1</v>
      </c>
      <c r="P79" s="14"/>
      <c r="Q79" s="14"/>
      <c r="R79" s="14"/>
      <c r="S79" s="14"/>
      <c r="T79" s="33">
        <v>50000000</v>
      </c>
      <c r="U79" s="7"/>
      <c r="V79" s="11">
        <f t="shared" si="13"/>
        <v>0</v>
      </c>
      <c r="W79" s="10"/>
      <c r="X79" s="50"/>
      <c r="Y79" s="51"/>
      <c r="Z79" s="43">
        <f t="shared" si="14"/>
        <v>0</v>
      </c>
      <c r="AA79" s="41"/>
      <c r="AB79" s="48"/>
      <c r="AC79" s="46"/>
      <c r="AD79" s="43">
        <f t="shared" si="15"/>
        <v>0</v>
      </c>
      <c r="AE79" s="41"/>
      <c r="AF79" s="41"/>
      <c r="AG79" s="46"/>
      <c r="AH79" s="53">
        <f t="shared" si="16"/>
        <v>0</v>
      </c>
      <c r="AI79" s="41"/>
      <c r="AJ79" s="41"/>
    </row>
    <row r="80" spans="1:36" ht="70.2" hidden="1" customHeight="1" outlineLevel="1" x14ac:dyDescent="0.25">
      <c r="A80" s="181"/>
      <c r="B80" s="221"/>
      <c r="C80" s="218"/>
      <c r="D80" s="319"/>
      <c r="E80" s="194"/>
      <c r="F80" s="17" t="s">
        <v>805</v>
      </c>
      <c r="G80" s="17" t="s">
        <v>933</v>
      </c>
      <c r="H80" s="130" t="s">
        <v>875</v>
      </c>
      <c r="I80" s="168" t="s">
        <v>644</v>
      </c>
      <c r="J80" s="4">
        <v>44228</v>
      </c>
      <c r="K80" s="4">
        <v>44530</v>
      </c>
      <c r="L80" s="4"/>
      <c r="M80" s="5">
        <f t="shared" si="12"/>
        <v>-146.4503311258278</v>
      </c>
      <c r="N80" s="5">
        <f t="shared" si="10"/>
        <v>0</v>
      </c>
      <c r="O80" s="10">
        <v>1</v>
      </c>
      <c r="P80" s="14"/>
      <c r="Q80" s="14"/>
      <c r="R80" s="14"/>
      <c r="S80" s="14"/>
      <c r="T80" s="32">
        <v>100000000</v>
      </c>
      <c r="U80" s="7"/>
      <c r="V80" s="11">
        <f t="shared" si="13"/>
        <v>0</v>
      </c>
      <c r="W80" s="10"/>
      <c r="X80" s="50"/>
      <c r="Y80" s="51"/>
      <c r="Z80" s="43">
        <f t="shared" si="14"/>
        <v>0</v>
      </c>
      <c r="AA80" s="41"/>
      <c r="AB80" s="48"/>
      <c r="AC80" s="46"/>
      <c r="AD80" s="43">
        <f t="shared" si="15"/>
        <v>0</v>
      </c>
      <c r="AE80" s="41"/>
      <c r="AF80" s="41"/>
      <c r="AG80" s="46"/>
      <c r="AH80" s="53">
        <f t="shared" si="16"/>
        <v>0</v>
      </c>
      <c r="AI80" s="41"/>
      <c r="AJ80" s="41"/>
    </row>
    <row r="81" spans="1:36" ht="60" hidden="1" outlineLevel="1" x14ac:dyDescent="0.25">
      <c r="A81" s="181"/>
      <c r="B81" s="221"/>
      <c r="C81" s="218"/>
      <c r="D81" s="319"/>
      <c r="E81" s="194"/>
      <c r="F81" s="300" t="s">
        <v>807</v>
      </c>
      <c r="G81" s="17" t="s">
        <v>934</v>
      </c>
      <c r="H81" s="310" t="s">
        <v>876</v>
      </c>
      <c r="I81" s="289" t="s">
        <v>644</v>
      </c>
      <c r="J81" s="4">
        <v>44228</v>
      </c>
      <c r="K81" s="4">
        <v>44530</v>
      </c>
      <c r="L81" s="4"/>
      <c r="M81" s="5">
        <f t="shared" si="12"/>
        <v>-146.4503311258278</v>
      </c>
      <c r="N81" s="5">
        <f t="shared" si="10"/>
        <v>0</v>
      </c>
      <c r="O81" s="10">
        <v>1</v>
      </c>
      <c r="P81" s="14"/>
      <c r="Q81" s="14"/>
      <c r="R81" s="14"/>
      <c r="S81" s="14"/>
      <c r="T81" s="301">
        <v>850000000</v>
      </c>
      <c r="U81" s="7"/>
      <c r="V81" s="11">
        <f t="shared" si="13"/>
        <v>0</v>
      </c>
      <c r="W81" s="10"/>
      <c r="X81" s="50"/>
      <c r="Y81" s="51"/>
      <c r="Z81" s="43">
        <f t="shared" si="14"/>
        <v>0</v>
      </c>
      <c r="AA81" s="41"/>
      <c r="AB81" s="48"/>
      <c r="AC81" s="46"/>
      <c r="AD81" s="43">
        <f t="shared" si="15"/>
        <v>0</v>
      </c>
      <c r="AE81" s="41"/>
      <c r="AF81" s="41"/>
      <c r="AG81" s="46"/>
      <c r="AH81" s="53">
        <f t="shared" si="16"/>
        <v>0</v>
      </c>
      <c r="AI81" s="41"/>
      <c r="AJ81" s="41"/>
    </row>
    <row r="82" spans="1:36" ht="60" hidden="1" outlineLevel="1" x14ac:dyDescent="0.25">
      <c r="A82" s="181"/>
      <c r="B82" s="222"/>
      <c r="C82" s="219"/>
      <c r="D82" s="320"/>
      <c r="E82" s="195"/>
      <c r="F82" s="300"/>
      <c r="G82" s="17" t="s">
        <v>935</v>
      </c>
      <c r="H82" s="310"/>
      <c r="I82" s="290"/>
      <c r="J82" s="4"/>
      <c r="K82" s="4"/>
      <c r="L82" s="4"/>
      <c r="M82" s="5"/>
      <c r="N82" s="5"/>
      <c r="O82" s="10"/>
      <c r="P82" s="14"/>
      <c r="Q82" s="14"/>
      <c r="R82" s="14"/>
      <c r="S82" s="14"/>
      <c r="T82" s="302"/>
      <c r="U82" s="7"/>
      <c r="V82" s="11">
        <f t="shared" si="13"/>
        <v>0</v>
      </c>
      <c r="W82" s="10"/>
      <c r="X82" s="50"/>
      <c r="Y82" s="51"/>
      <c r="Z82" s="43">
        <f t="shared" si="14"/>
        <v>0</v>
      </c>
      <c r="AA82" s="41"/>
      <c r="AB82" s="48"/>
      <c r="AC82" s="46"/>
      <c r="AD82" s="43">
        <f t="shared" si="15"/>
        <v>0</v>
      </c>
      <c r="AE82" s="41"/>
      <c r="AF82" s="41"/>
      <c r="AG82" s="46"/>
      <c r="AH82" s="53">
        <f t="shared" si="16"/>
        <v>0</v>
      </c>
      <c r="AI82" s="41"/>
      <c r="AJ82" s="41"/>
    </row>
    <row r="83" spans="1:36" ht="60" hidden="1" outlineLevel="1" x14ac:dyDescent="0.25">
      <c r="A83" s="181"/>
      <c r="B83" s="188" t="s">
        <v>324</v>
      </c>
      <c r="C83" s="187" t="s">
        <v>332</v>
      </c>
      <c r="D83" s="189" t="s">
        <v>288</v>
      </c>
      <c r="E83" s="190" t="s">
        <v>415</v>
      </c>
      <c r="F83" s="190" t="s">
        <v>795</v>
      </c>
      <c r="G83" s="311" t="s">
        <v>936</v>
      </c>
      <c r="H83" s="138" t="s">
        <v>877</v>
      </c>
      <c r="I83" s="168" t="s">
        <v>331</v>
      </c>
      <c r="J83" s="4">
        <v>44228</v>
      </c>
      <c r="K83" s="4">
        <v>44499</v>
      </c>
      <c r="L83" s="4"/>
      <c r="M83" s="5">
        <f t="shared" si="12"/>
        <v>-163.2029520295203</v>
      </c>
      <c r="N83" s="5">
        <f t="shared" si="10"/>
        <v>0</v>
      </c>
      <c r="O83" s="10">
        <v>1</v>
      </c>
      <c r="P83" s="12">
        <v>0.25</v>
      </c>
      <c r="Q83" s="12">
        <v>0.25</v>
      </c>
      <c r="R83" s="12">
        <v>0.25</v>
      </c>
      <c r="S83" s="12">
        <v>0.25</v>
      </c>
      <c r="T83" s="32">
        <v>42240000</v>
      </c>
      <c r="U83" s="77"/>
      <c r="V83" s="11">
        <f t="shared" si="13"/>
        <v>0</v>
      </c>
      <c r="W83" s="10"/>
      <c r="X83" s="50"/>
      <c r="Y83" s="51"/>
      <c r="Z83" s="43">
        <f t="shared" si="14"/>
        <v>0</v>
      </c>
      <c r="AA83" s="41"/>
      <c r="AB83" s="48"/>
      <c r="AC83" s="46"/>
      <c r="AD83" s="43">
        <f t="shared" si="15"/>
        <v>0</v>
      </c>
      <c r="AE83" s="41"/>
      <c r="AF83" s="41"/>
      <c r="AG83" s="46"/>
      <c r="AH83" s="53">
        <f t="shared" si="16"/>
        <v>0</v>
      </c>
      <c r="AI83" s="41"/>
      <c r="AJ83" s="41"/>
    </row>
    <row r="84" spans="1:36" ht="62.4" hidden="1" outlineLevel="1" x14ac:dyDescent="0.3">
      <c r="A84" s="181"/>
      <c r="B84" s="188"/>
      <c r="C84" s="187"/>
      <c r="D84" s="189"/>
      <c r="E84" s="190"/>
      <c r="F84" s="190"/>
      <c r="G84" s="311"/>
      <c r="H84" s="139" t="s">
        <v>412</v>
      </c>
      <c r="I84" s="168" t="s">
        <v>645</v>
      </c>
      <c r="J84" s="4">
        <v>44228</v>
      </c>
      <c r="K84" s="4">
        <v>44499</v>
      </c>
      <c r="L84" s="4"/>
      <c r="M84" s="5">
        <f t="shared" si="12"/>
        <v>-163.2029520295203</v>
      </c>
      <c r="N84" s="5">
        <f t="shared" si="10"/>
        <v>0</v>
      </c>
      <c r="O84" s="10">
        <v>1</v>
      </c>
      <c r="P84" s="14"/>
      <c r="Q84" s="14"/>
      <c r="R84" s="14"/>
      <c r="S84" s="14"/>
      <c r="T84" s="32">
        <v>28000000</v>
      </c>
      <c r="U84" s="7"/>
      <c r="V84" s="11">
        <f t="shared" si="13"/>
        <v>0</v>
      </c>
      <c r="W84" s="10"/>
      <c r="X84" s="50"/>
      <c r="Y84" s="51"/>
      <c r="Z84" s="43">
        <f t="shared" si="14"/>
        <v>0</v>
      </c>
      <c r="AA84" s="41"/>
      <c r="AB84" s="48"/>
      <c r="AC84" s="46"/>
      <c r="AD84" s="43">
        <f t="shared" si="15"/>
        <v>0</v>
      </c>
      <c r="AE84" s="41"/>
      <c r="AF84" s="41"/>
      <c r="AG84" s="46"/>
      <c r="AH84" s="53">
        <f t="shared" si="16"/>
        <v>0</v>
      </c>
      <c r="AI84" s="41"/>
      <c r="AJ84" s="41"/>
    </row>
    <row r="85" spans="1:36" ht="60" hidden="1" outlineLevel="1" x14ac:dyDescent="0.25">
      <c r="A85" s="181"/>
      <c r="B85" s="188"/>
      <c r="C85" s="187"/>
      <c r="D85" s="189"/>
      <c r="E85" s="190"/>
      <c r="F85" s="190"/>
      <c r="G85" s="311"/>
      <c r="H85" s="138" t="s">
        <v>413</v>
      </c>
      <c r="I85" s="168" t="s">
        <v>646</v>
      </c>
      <c r="J85" s="4">
        <v>44228</v>
      </c>
      <c r="K85" s="4">
        <v>44499</v>
      </c>
      <c r="L85" s="4"/>
      <c r="M85" s="5">
        <f t="shared" si="12"/>
        <v>-163.2029520295203</v>
      </c>
      <c r="N85" s="5">
        <f t="shared" si="10"/>
        <v>0</v>
      </c>
      <c r="O85" s="10">
        <v>1</v>
      </c>
      <c r="P85" s="14"/>
      <c r="Q85" s="14"/>
      <c r="R85" s="14"/>
      <c r="S85" s="14"/>
      <c r="T85" s="32">
        <v>27000000</v>
      </c>
      <c r="U85" s="8"/>
      <c r="V85" s="11">
        <f t="shared" si="13"/>
        <v>0</v>
      </c>
      <c r="W85" s="10"/>
      <c r="X85" s="50"/>
      <c r="Y85" s="51"/>
      <c r="Z85" s="43">
        <f t="shared" si="14"/>
        <v>0</v>
      </c>
      <c r="AA85" s="41"/>
      <c r="AB85" s="48"/>
      <c r="AC85" s="46"/>
      <c r="AD85" s="43">
        <f t="shared" si="15"/>
        <v>0</v>
      </c>
      <c r="AE85" s="41"/>
      <c r="AF85" s="41"/>
      <c r="AG85" s="46"/>
      <c r="AH85" s="53">
        <f t="shared" si="16"/>
        <v>0</v>
      </c>
      <c r="AI85" s="41"/>
      <c r="AJ85" s="41"/>
    </row>
    <row r="86" spans="1:36" ht="60" hidden="1" outlineLevel="1" x14ac:dyDescent="0.25">
      <c r="A86" s="181"/>
      <c r="B86" s="188"/>
      <c r="C86" s="187"/>
      <c r="D86" s="189"/>
      <c r="E86" s="190"/>
      <c r="F86" s="190"/>
      <c r="G86" s="311"/>
      <c r="H86" s="140" t="s">
        <v>414</v>
      </c>
      <c r="I86" s="168" t="s">
        <v>524</v>
      </c>
      <c r="J86" s="4">
        <v>44228</v>
      </c>
      <c r="K86" s="4">
        <v>44499</v>
      </c>
      <c r="L86" s="4"/>
      <c r="M86" s="5">
        <f t="shared" si="12"/>
        <v>-163.2029520295203</v>
      </c>
      <c r="N86" s="5">
        <f t="shared" si="10"/>
        <v>0</v>
      </c>
      <c r="O86" s="10">
        <v>1</v>
      </c>
      <c r="P86" s="14"/>
      <c r="Q86" s="14"/>
      <c r="R86" s="14"/>
      <c r="S86" s="14"/>
      <c r="T86" s="32">
        <v>52000000</v>
      </c>
      <c r="U86" s="8"/>
      <c r="V86" s="11">
        <f t="shared" si="13"/>
        <v>0</v>
      </c>
      <c r="W86" s="10"/>
      <c r="X86" s="50"/>
      <c r="Y86" s="51"/>
      <c r="Z86" s="43">
        <f t="shared" si="14"/>
        <v>0</v>
      </c>
      <c r="AA86" s="41"/>
      <c r="AB86" s="48"/>
      <c r="AC86" s="46"/>
      <c r="AD86" s="43">
        <f t="shared" si="15"/>
        <v>0</v>
      </c>
      <c r="AE86" s="41"/>
      <c r="AF86" s="41"/>
      <c r="AG86" s="46"/>
      <c r="AH86" s="53">
        <f t="shared" si="16"/>
        <v>0</v>
      </c>
      <c r="AI86" s="41"/>
      <c r="AJ86" s="41"/>
    </row>
    <row r="87" spans="1:36" ht="72" hidden="1" outlineLevel="1" x14ac:dyDescent="0.25">
      <c r="A87" s="181"/>
      <c r="B87" s="71" t="s">
        <v>324</v>
      </c>
      <c r="C87" s="72" t="s">
        <v>418</v>
      </c>
      <c r="D87" s="98" t="s">
        <v>417</v>
      </c>
      <c r="E87" s="67" t="s">
        <v>416</v>
      </c>
      <c r="F87" s="99" t="s">
        <v>808</v>
      </c>
      <c r="G87" s="99" t="s">
        <v>937</v>
      </c>
      <c r="H87" s="74" t="s">
        <v>878</v>
      </c>
      <c r="I87" s="168" t="s">
        <v>331</v>
      </c>
      <c r="J87" s="4">
        <v>44228</v>
      </c>
      <c r="K87" s="4">
        <v>44499</v>
      </c>
      <c r="L87" s="4"/>
      <c r="M87" s="5">
        <f t="shared" ref="M87:M114" si="17">+(+_xlfn.DAYS(J87,L87))/(+_xlfn.DAYS(J87,K87))</f>
        <v>-163.2029520295203</v>
      </c>
      <c r="N87" s="5">
        <f t="shared" si="10"/>
        <v>0</v>
      </c>
      <c r="O87" s="10">
        <v>1</v>
      </c>
      <c r="P87" s="12">
        <v>0.25</v>
      </c>
      <c r="Q87" s="12">
        <v>0.25</v>
      </c>
      <c r="R87" s="12">
        <v>0.25</v>
      </c>
      <c r="S87" s="12">
        <v>0.25</v>
      </c>
      <c r="T87" s="32">
        <v>210900000</v>
      </c>
      <c r="U87" s="76"/>
      <c r="V87" s="11">
        <f t="shared" si="13"/>
        <v>0</v>
      </c>
      <c r="W87" s="10"/>
      <c r="X87" s="50"/>
      <c r="Y87" s="51"/>
      <c r="Z87" s="43">
        <f t="shared" si="14"/>
        <v>0</v>
      </c>
      <c r="AA87" s="41"/>
      <c r="AB87" s="48"/>
      <c r="AC87" s="46"/>
      <c r="AD87" s="43">
        <f t="shared" si="15"/>
        <v>0</v>
      </c>
      <c r="AE87" s="41"/>
      <c r="AF87" s="41"/>
      <c r="AG87" s="46"/>
      <c r="AH87" s="53">
        <f t="shared" si="16"/>
        <v>0</v>
      </c>
      <c r="AI87" s="41"/>
      <c r="AJ87" s="41"/>
    </row>
    <row r="88" spans="1:36" ht="90" hidden="1" customHeight="1" outlineLevel="1" x14ac:dyDescent="0.3">
      <c r="A88" s="181"/>
      <c r="B88" s="188"/>
      <c r="C88" s="217" t="s">
        <v>338</v>
      </c>
      <c r="D88" s="204" t="s">
        <v>261</v>
      </c>
      <c r="E88" s="186" t="s">
        <v>441</v>
      </c>
      <c r="F88" s="185" t="s">
        <v>835</v>
      </c>
      <c r="G88" s="312" t="s">
        <v>929</v>
      </c>
      <c r="H88" s="141" t="s">
        <v>648</v>
      </c>
      <c r="I88" s="168" t="s">
        <v>649</v>
      </c>
      <c r="J88" s="4">
        <v>44228</v>
      </c>
      <c r="K88" s="4">
        <v>44499</v>
      </c>
      <c r="L88" s="4"/>
      <c r="M88" s="5">
        <f t="shared" si="17"/>
        <v>-163.2029520295203</v>
      </c>
      <c r="N88" s="5">
        <f t="shared" ref="N88:N114" si="18">+IF(M88&gt;=100,100,IF(M88&lt;=0,0,M88))</f>
        <v>0</v>
      </c>
      <c r="O88" s="10">
        <v>1</v>
      </c>
      <c r="P88" s="14"/>
      <c r="Q88" s="14"/>
      <c r="R88" s="14"/>
      <c r="S88" s="14"/>
      <c r="T88" s="32">
        <v>135000000</v>
      </c>
      <c r="U88" s="6"/>
      <c r="V88" s="11">
        <f t="shared" si="13"/>
        <v>0</v>
      </c>
      <c r="W88" s="10"/>
      <c r="X88" s="50"/>
      <c r="Y88" s="51"/>
      <c r="Z88" s="43">
        <f t="shared" si="14"/>
        <v>0</v>
      </c>
      <c r="AA88" s="41"/>
      <c r="AB88" s="48"/>
      <c r="AC88" s="46"/>
      <c r="AD88" s="43">
        <f t="shared" si="15"/>
        <v>0</v>
      </c>
      <c r="AE88" s="41"/>
      <c r="AF88" s="41"/>
      <c r="AG88" s="46"/>
      <c r="AH88" s="53">
        <f t="shared" si="16"/>
        <v>0</v>
      </c>
      <c r="AI88" s="41"/>
      <c r="AJ88" s="41"/>
    </row>
    <row r="89" spans="1:36" ht="60" hidden="1" outlineLevel="1" x14ac:dyDescent="0.3">
      <c r="A89" s="181"/>
      <c r="B89" s="188"/>
      <c r="C89" s="218"/>
      <c r="D89" s="204"/>
      <c r="E89" s="186"/>
      <c r="F89" s="185"/>
      <c r="G89" s="312"/>
      <c r="H89" s="141" t="s">
        <v>422</v>
      </c>
      <c r="I89" s="168" t="s">
        <v>650</v>
      </c>
      <c r="J89" s="4">
        <v>44228</v>
      </c>
      <c r="K89" s="4">
        <v>44499</v>
      </c>
      <c r="L89" s="4"/>
      <c r="M89" s="5">
        <f t="shared" si="17"/>
        <v>-163.2029520295203</v>
      </c>
      <c r="N89" s="5">
        <f t="shared" si="18"/>
        <v>0</v>
      </c>
      <c r="O89" s="10">
        <v>1</v>
      </c>
      <c r="P89" s="14"/>
      <c r="Q89" s="14"/>
      <c r="R89" s="14"/>
      <c r="S89" s="14"/>
      <c r="T89" s="32">
        <v>75000000</v>
      </c>
      <c r="U89" s="6"/>
      <c r="V89" s="11">
        <f t="shared" si="13"/>
        <v>0</v>
      </c>
      <c r="W89" s="10"/>
      <c r="X89" s="50"/>
      <c r="Y89" s="51"/>
      <c r="Z89" s="43">
        <f t="shared" si="14"/>
        <v>0</v>
      </c>
      <c r="AA89" s="41"/>
      <c r="AB89" s="48"/>
      <c r="AC89" s="46"/>
      <c r="AD89" s="43">
        <f t="shared" si="15"/>
        <v>0</v>
      </c>
      <c r="AE89" s="41"/>
      <c r="AF89" s="41"/>
      <c r="AG89" s="46"/>
      <c r="AH89" s="53">
        <f t="shared" si="16"/>
        <v>0</v>
      </c>
      <c r="AI89" s="41"/>
      <c r="AJ89" s="41"/>
    </row>
    <row r="90" spans="1:36" ht="60" hidden="1" outlineLevel="1" x14ac:dyDescent="0.25">
      <c r="A90" s="181"/>
      <c r="B90" s="188"/>
      <c r="C90" s="218"/>
      <c r="D90" s="204"/>
      <c r="E90" s="186"/>
      <c r="F90" s="16" t="s">
        <v>796</v>
      </c>
      <c r="G90" s="16" t="s">
        <v>912</v>
      </c>
      <c r="H90" s="133" t="s">
        <v>879</v>
      </c>
      <c r="I90" s="168" t="s">
        <v>517</v>
      </c>
      <c r="J90" s="4">
        <v>44228</v>
      </c>
      <c r="K90" s="4">
        <v>44499</v>
      </c>
      <c r="L90" s="4"/>
      <c r="M90" s="5">
        <f t="shared" si="17"/>
        <v>-163.2029520295203</v>
      </c>
      <c r="N90" s="5">
        <f t="shared" si="18"/>
        <v>0</v>
      </c>
      <c r="O90" s="10">
        <v>1</v>
      </c>
      <c r="P90" s="14"/>
      <c r="Q90" s="14"/>
      <c r="R90" s="14"/>
      <c r="S90" s="14"/>
      <c r="T90" s="32">
        <v>20000000</v>
      </c>
      <c r="U90" s="6"/>
      <c r="V90" s="11">
        <f t="shared" si="13"/>
        <v>0</v>
      </c>
      <c r="W90" s="10"/>
      <c r="X90" s="50"/>
      <c r="Y90" s="51"/>
      <c r="Z90" s="43">
        <f t="shared" si="14"/>
        <v>0</v>
      </c>
      <c r="AA90" s="41"/>
      <c r="AB90" s="48"/>
      <c r="AC90" s="46"/>
      <c r="AD90" s="43">
        <f t="shared" si="15"/>
        <v>0</v>
      </c>
      <c r="AE90" s="41"/>
      <c r="AF90" s="41"/>
      <c r="AG90" s="46"/>
      <c r="AH90" s="53">
        <f t="shared" si="16"/>
        <v>0</v>
      </c>
      <c r="AI90" s="41"/>
      <c r="AJ90" s="41"/>
    </row>
    <row r="91" spans="1:36" ht="78" hidden="1" outlineLevel="1" x14ac:dyDescent="0.25">
      <c r="A91" s="181"/>
      <c r="B91" s="188"/>
      <c r="C91" s="218"/>
      <c r="D91" s="204"/>
      <c r="E91" s="186"/>
      <c r="F91" s="16" t="s">
        <v>797</v>
      </c>
      <c r="G91" s="16" t="s">
        <v>918</v>
      </c>
      <c r="H91" s="133" t="s">
        <v>423</v>
      </c>
      <c r="I91" s="168" t="s">
        <v>517</v>
      </c>
      <c r="J91" s="4">
        <v>44228</v>
      </c>
      <c r="K91" s="4">
        <v>44499</v>
      </c>
      <c r="L91" s="4"/>
      <c r="M91" s="5">
        <f t="shared" si="17"/>
        <v>-163.2029520295203</v>
      </c>
      <c r="N91" s="5">
        <f t="shared" si="18"/>
        <v>0</v>
      </c>
      <c r="O91" s="10">
        <v>1</v>
      </c>
      <c r="P91" s="14"/>
      <c r="Q91" s="14"/>
      <c r="R91" s="14"/>
      <c r="S91" s="14"/>
      <c r="T91" s="32">
        <v>20000000</v>
      </c>
      <c r="U91" s="6"/>
      <c r="V91" s="11">
        <f t="shared" si="13"/>
        <v>0</v>
      </c>
      <c r="W91" s="10"/>
      <c r="X91" s="50"/>
      <c r="Y91" s="51"/>
      <c r="Z91" s="43">
        <f t="shared" si="14"/>
        <v>0</v>
      </c>
      <c r="AA91" s="41"/>
      <c r="AB91" s="48"/>
      <c r="AC91" s="46"/>
      <c r="AD91" s="43">
        <f t="shared" si="15"/>
        <v>0</v>
      </c>
      <c r="AE91" s="41"/>
      <c r="AF91" s="41"/>
      <c r="AG91" s="46"/>
      <c r="AH91" s="53">
        <f t="shared" si="16"/>
        <v>0</v>
      </c>
      <c r="AI91" s="41"/>
      <c r="AJ91" s="41"/>
    </row>
    <row r="92" spans="1:36" ht="60" hidden="1" outlineLevel="1" x14ac:dyDescent="0.25">
      <c r="A92" s="181"/>
      <c r="B92" s="188"/>
      <c r="C92" s="218"/>
      <c r="D92" s="204"/>
      <c r="E92" s="186"/>
      <c r="F92" s="16" t="s">
        <v>796</v>
      </c>
      <c r="G92" s="16" t="s">
        <v>912</v>
      </c>
      <c r="H92" s="133" t="s">
        <v>425</v>
      </c>
      <c r="I92" s="168" t="s">
        <v>517</v>
      </c>
      <c r="J92" s="4"/>
      <c r="K92" s="4"/>
      <c r="L92" s="4"/>
      <c r="M92" s="5"/>
      <c r="N92" s="5"/>
      <c r="O92" s="10"/>
      <c r="P92" s="14"/>
      <c r="Q92" s="14"/>
      <c r="R92" s="14"/>
      <c r="S92" s="14"/>
      <c r="T92" s="32">
        <v>35000000</v>
      </c>
      <c r="U92" s="6"/>
      <c r="V92" s="11">
        <f t="shared" si="13"/>
        <v>0</v>
      </c>
      <c r="W92" s="10"/>
      <c r="X92" s="50"/>
      <c r="Y92" s="51"/>
      <c r="Z92" s="43">
        <f t="shared" si="14"/>
        <v>0</v>
      </c>
      <c r="AA92" s="41"/>
      <c r="AB92" s="48"/>
      <c r="AC92" s="46"/>
      <c r="AD92" s="43">
        <f t="shared" si="15"/>
        <v>0</v>
      </c>
      <c r="AE92" s="41"/>
      <c r="AF92" s="41"/>
      <c r="AG92" s="46"/>
      <c r="AH92" s="53">
        <f t="shared" si="16"/>
        <v>0</v>
      </c>
      <c r="AI92" s="41"/>
      <c r="AJ92" s="41"/>
    </row>
    <row r="93" spans="1:36" ht="60" hidden="1" outlineLevel="1" x14ac:dyDescent="0.25">
      <c r="A93" s="181"/>
      <c r="B93" s="188"/>
      <c r="C93" s="219"/>
      <c r="D93" s="204"/>
      <c r="E93" s="186"/>
      <c r="F93" s="16" t="s">
        <v>790</v>
      </c>
      <c r="G93" s="16" t="s">
        <v>929</v>
      </c>
      <c r="H93" s="133" t="s">
        <v>427</v>
      </c>
      <c r="I93" s="168" t="s">
        <v>652</v>
      </c>
      <c r="J93" s="4"/>
      <c r="K93" s="4"/>
      <c r="L93" s="4"/>
      <c r="M93" s="5"/>
      <c r="N93" s="5"/>
      <c r="O93" s="10"/>
      <c r="P93" s="14"/>
      <c r="Q93" s="14"/>
      <c r="R93" s="14"/>
      <c r="S93" s="14"/>
      <c r="T93" s="32">
        <v>1200000</v>
      </c>
      <c r="U93" s="6"/>
      <c r="V93" s="11">
        <f t="shared" si="13"/>
        <v>0</v>
      </c>
      <c r="W93" s="10"/>
      <c r="X93" s="50"/>
      <c r="Y93" s="51"/>
      <c r="Z93" s="43">
        <f t="shared" si="14"/>
        <v>0</v>
      </c>
      <c r="AA93" s="41"/>
      <c r="AB93" s="48"/>
      <c r="AC93" s="46"/>
      <c r="AD93" s="43">
        <f t="shared" si="15"/>
        <v>0</v>
      </c>
      <c r="AE93" s="41"/>
      <c r="AF93" s="41"/>
      <c r="AG93" s="46"/>
      <c r="AH93" s="53">
        <f t="shared" si="16"/>
        <v>0</v>
      </c>
      <c r="AI93" s="41"/>
      <c r="AJ93" s="41"/>
    </row>
    <row r="94" spans="1:36" ht="78" hidden="1" outlineLevel="1" x14ac:dyDescent="0.25">
      <c r="A94" s="181"/>
      <c r="B94" s="188"/>
      <c r="C94" s="72" t="s">
        <v>388</v>
      </c>
      <c r="D94" s="204"/>
      <c r="E94" s="16" t="s">
        <v>378</v>
      </c>
      <c r="F94" s="16" t="s">
        <v>818</v>
      </c>
      <c r="G94" s="16" t="s">
        <v>938</v>
      </c>
      <c r="H94" s="133" t="s">
        <v>424</v>
      </c>
      <c r="I94" s="168" t="s">
        <v>517</v>
      </c>
      <c r="J94" s="4">
        <v>44228</v>
      </c>
      <c r="K94" s="4">
        <v>44499</v>
      </c>
      <c r="L94" s="4"/>
      <c r="M94" s="5">
        <f t="shared" si="17"/>
        <v>-163.2029520295203</v>
      </c>
      <c r="N94" s="5">
        <f t="shared" si="18"/>
        <v>0</v>
      </c>
      <c r="O94" s="10">
        <v>1</v>
      </c>
      <c r="P94" s="14"/>
      <c r="Q94" s="14"/>
      <c r="R94" s="14"/>
      <c r="S94" s="14"/>
      <c r="T94" s="32">
        <v>30000000</v>
      </c>
      <c r="U94" s="6"/>
      <c r="V94" s="11">
        <f t="shared" si="13"/>
        <v>0</v>
      </c>
      <c r="W94" s="10"/>
      <c r="X94" s="50"/>
      <c r="Y94" s="51"/>
      <c r="Z94" s="43">
        <f t="shared" si="14"/>
        <v>0</v>
      </c>
      <c r="AA94" s="41"/>
      <c r="AB94" s="48"/>
      <c r="AC94" s="46"/>
      <c r="AD94" s="43">
        <f t="shared" si="15"/>
        <v>0</v>
      </c>
      <c r="AE94" s="41"/>
      <c r="AF94" s="41"/>
      <c r="AG94" s="46"/>
      <c r="AH94" s="53">
        <f t="shared" si="16"/>
        <v>0</v>
      </c>
      <c r="AI94" s="41"/>
      <c r="AJ94" s="41"/>
    </row>
    <row r="95" spans="1:36" ht="90" hidden="1" customHeight="1" outlineLevel="1" x14ac:dyDescent="0.25">
      <c r="A95" s="181"/>
      <c r="B95" s="71" t="s">
        <v>325</v>
      </c>
      <c r="C95" s="127" t="s">
        <v>333</v>
      </c>
      <c r="D95" s="204"/>
      <c r="E95" s="16" t="s">
        <v>834</v>
      </c>
      <c r="F95" s="16" t="s">
        <v>794</v>
      </c>
      <c r="G95" s="16" t="s">
        <v>931</v>
      </c>
      <c r="H95" s="133" t="s">
        <v>428</v>
      </c>
      <c r="I95" s="168" t="s">
        <v>529</v>
      </c>
      <c r="J95" s="4">
        <v>44228</v>
      </c>
      <c r="K95" s="4">
        <v>44499</v>
      </c>
      <c r="L95" s="4"/>
      <c r="M95" s="5">
        <f t="shared" si="17"/>
        <v>-163.2029520295203</v>
      </c>
      <c r="N95" s="5">
        <f t="shared" si="18"/>
        <v>0</v>
      </c>
      <c r="O95" s="10">
        <v>1</v>
      </c>
      <c r="P95" s="14"/>
      <c r="Q95" s="14"/>
      <c r="R95" s="14"/>
      <c r="S95" s="14"/>
      <c r="T95" s="32">
        <v>10000000</v>
      </c>
      <c r="U95" s="6"/>
      <c r="V95" s="11">
        <f t="shared" si="13"/>
        <v>0</v>
      </c>
      <c r="W95" s="10"/>
      <c r="X95" s="50"/>
      <c r="Y95" s="51"/>
      <c r="Z95" s="43">
        <f t="shared" si="14"/>
        <v>0</v>
      </c>
      <c r="AA95" s="41"/>
      <c r="AB95" s="48"/>
      <c r="AC95" s="46"/>
      <c r="AD95" s="43">
        <f t="shared" si="15"/>
        <v>0</v>
      </c>
      <c r="AE95" s="41"/>
      <c r="AF95" s="41"/>
      <c r="AG95" s="46"/>
      <c r="AH95" s="53">
        <f t="shared" si="16"/>
        <v>0</v>
      </c>
      <c r="AI95" s="41"/>
      <c r="AJ95" s="41"/>
    </row>
    <row r="96" spans="1:36" ht="60" hidden="1" customHeight="1" outlineLevel="1" x14ac:dyDescent="0.25">
      <c r="A96" s="181"/>
      <c r="B96" s="220" t="s">
        <v>324</v>
      </c>
      <c r="C96" s="217" t="s">
        <v>418</v>
      </c>
      <c r="D96" s="204"/>
      <c r="E96" s="306" t="s">
        <v>442</v>
      </c>
      <c r="F96" s="186" t="s">
        <v>809</v>
      </c>
      <c r="G96" s="312" t="s">
        <v>939</v>
      </c>
      <c r="H96" s="81" t="s">
        <v>419</v>
      </c>
      <c r="I96" s="168" t="s">
        <v>525</v>
      </c>
      <c r="J96" s="4"/>
      <c r="K96" s="4"/>
      <c r="L96" s="4"/>
      <c r="M96" s="5"/>
      <c r="N96" s="5"/>
      <c r="O96" s="10"/>
      <c r="P96" s="14"/>
      <c r="Q96" s="14"/>
      <c r="R96" s="14"/>
      <c r="S96" s="14"/>
      <c r="T96" s="32">
        <v>60000000</v>
      </c>
      <c r="U96" s="6"/>
      <c r="V96" s="11">
        <f t="shared" si="13"/>
        <v>0</v>
      </c>
      <c r="W96" s="10"/>
      <c r="X96" s="50"/>
      <c r="Y96" s="51"/>
      <c r="Z96" s="43">
        <f t="shared" si="14"/>
        <v>0</v>
      </c>
      <c r="AA96" s="41"/>
      <c r="AB96" s="48"/>
      <c r="AC96" s="46"/>
      <c r="AD96" s="43">
        <f t="shared" si="15"/>
        <v>0</v>
      </c>
      <c r="AE96" s="41"/>
      <c r="AF96" s="41"/>
      <c r="AG96" s="46"/>
      <c r="AH96" s="53">
        <f t="shared" si="16"/>
        <v>0</v>
      </c>
      <c r="AI96" s="41"/>
      <c r="AJ96" s="41"/>
    </row>
    <row r="97" spans="1:36" ht="60" hidden="1" outlineLevel="1" x14ac:dyDescent="0.25">
      <c r="A97" s="181"/>
      <c r="B97" s="221"/>
      <c r="C97" s="218"/>
      <c r="D97" s="204"/>
      <c r="E97" s="307"/>
      <c r="F97" s="186"/>
      <c r="G97" s="312"/>
      <c r="H97" s="81" t="s">
        <v>420</v>
      </c>
      <c r="I97" s="168" t="s">
        <v>525</v>
      </c>
      <c r="J97" s="4"/>
      <c r="K97" s="4"/>
      <c r="L97" s="4"/>
      <c r="M97" s="5"/>
      <c r="N97" s="5"/>
      <c r="O97" s="10"/>
      <c r="P97" s="14"/>
      <c r="Q97" s="14"/>
      <c r="R97" s="14"/>
      <c r="S97" s="14"/>
      <c r="T97" s="32">
        <v>30000000</v>
      </c>
      <c r="U97" s="6"/>
      <c r="V97" s="11">
        <f t="shared" si="13"/>
        <v>0</v>
      </c>
      <c r="W97" s="10"/>
      <c r="X97" s="50"/>
      <c r="Y97" s="51"/>
      <c r="Z97" s="43">
        <f t="shared" si="14"/>
        <v>0</v>
      </c>
      <c r="AA97" s="41"/>
      <c r="AB97" s="48"/>
      <c r="AC97" s="46"/>
      <c r="AD97" s="43">
        <f t="shared" si="15"/>
        <v>0</v>
      </c>
      <c r="AE97" s="41"/>
      <c r="AF97" s="41"/>
      <c r="AG97" s="46"/>
      <c r="AH97" s="53">
        <f t="shared" si="16"/>
        <v>0</v>
      </c>
      <c r="AI97" s="41"/>
      <c r="AJ97" s="41"/>
    </row>
    <row r="98" spans="1:36" ht="60" hidden="1" outlineLevel="1" x14ac:dyDescent="0.25">
      <c r="A98" s="181"/>
      <c r="B98" s="221"/>
      <c r="C98" s="218"/>
      <c r="D98" s="204"/>
      <c r="E98" s="307"/>
      <c r="F98" s="186"/>
      <c r="G98" s="312"/>
      <c r="H98" s="133" t="s">
        <v>431</v>
      </c>
      <c r="I98" s="168" t="s">
        <v>527</v>
      </c>
      <c r="J98" s="4"/>
      <c r="K98" s="4"/>
      <c r="L98" s="4"/>
      <c r="M98" s="5"/>
      <c r="N98" s="5"/>
      <c r="O98" s="10"/>
      <c r="P98" s="14"/>
      <c r="Q98" s="14"/>
      <c r="R98" s="14"/>
      <c r="S98" s="14"/>
      <c r="T98" s="32">
        <v>80000000</v>
      </c>
      <c r="U98" s="6"/>
      <c r="V98" s="11">
        <f t="shared" si="13"/>
        <v>0</v>
      </c>
      <c r="W98" s="10"/>
      <c r="X98" s="50"/>
      <c r="Y98" s="51"/>
      <c r="Z98" s="43">
        <f t="shared" si="14"/>
        <v>0</v>
      </c>
      <c r="AA98" s="41"/>
      <c r="AB98" s="48"/>
      <c r="AC98" s="46"/>
      <c r="AD98" s="43">
        <f t="shared" si="15"/>
        <v>0</v>
      </c>
      <c r="AE98" s="41"/>
      <c r="AF98" s="41"/>
      <c r="AG98" s="46"/>
      <c r="AH98" s="53">
        <f t="shared" si="16"/>
        <v>0</v>
      </c>
      <c r="AI98" s="41"/>
      <c r="AJ98" s="41"/>
    </row>
    <row r="99" spans="1:36" ht="60" hidden="1" outlineLevel="1" x14ac:dyDescent="0.25">
      <c r="A99" s="181"/>
      <c r="B99" s="221"/>
      <c r="C99" s="218"/>
      <c r="D99" s="204"/>
      <c r="E99" s="307"/>
      <c r="F99" s="186" t="s">
        <v>808</v>
      </c>
      <c r="G99" s="312" t="s">
        <v>937</v>
      </c>
      <c r="H99" s="133" t="s">
        <v>880</v>
      </c>
      <c r="I99" s="168" t="s">
        <v>331</v>
      </c>
      <c r="J99" s="4"/>
      <c r="K99" s="4"/>
      <c r="L99" s="4"/>
      <c r="M99" s="5"/>
      <c r="N99" s="5"/>
      <c r="O99" s="10"/>
      <c r="P99" s="14"/>
      <c r="Q99" s="14"/>
      <c r="R99" s="14"/>
      <c r="S99" s="14"/>
      <c r="T99" s="32">
        <v>98200000</v>
      </c>
      <c r="U99" s="6"/>
      <c r="V99" s="11">
        <f t="shared" si="13"/>
        <v>0</v>
      </c>
      <c r="W99" s="10"/>
      <c r="X99" s="50"/>
      <c r="Y99" s="51"/>
      <c r="Z99" s="43">
        <f t="shared" si="14"/>
        <v>0</v>
      </c>
      <c r="AA99" s="41"/>
      <c r="AB99" s="48"/>
      <c r="AC99" s="46"/>
      <c r="AD99" s="43">
        <f t="shared" si="15"/>
        <v>0</v>
      </c>
      <c r="AE99" s="41"/>
      <c r="AF99" s="41"/>
      <c r="AG99" s="46"/>
      <c r="AH99" s="53">
        <f t="shared" si="16"/>
        <v>0</v>
      </c>
      <c r="AI99" s="41"/>
      <c r="AJ99" s="41"/>
    </row>
    <row r="100" spans="1:36" ht="60" hidden="1" outlineLevel="1" x14ac:dyDescent="0.25">
      <c r="A100" s="181"/>
      <c r="B100" s="221"/>
      <c r="C100" s="218"/>
      <c r="D100" s="204"/>
      <c r="E100" s="307"/>
      <c r="F100" s="186"/>
      <c r="G100" s="312"/>
      <c r="H100" s="81" t="s">
        <v>421</v>
      </c>
      <c r="I100" s="168" t="s">
        <v>647</v>
      </c>
      <c r="J100" s="4"/>
      <c r="K100" s="4"/>
      <c r="L100" s="4"/>
      <c r="M100" s="5"/>
      <c r="N100" s="5"/>
      <c r="O100" s="10"/>
      <c r="P100" s="14"/>
      <c r="Q100" s="14"/>
      <c r="R100" s="14"/>
      <c r="S100" s="14"/>
      <c r="T100" s="32">
        <v>5000000</v>
      </c>
      <c r="U100" s="6"/>
      <c r="V100" s="11">
        <f t="shared" si="13"/>
        <v>0</v>
      </c>
      <c r="W100" s="10"/>
      <c r="X100" s="50"/>
      <c r="Y100" s="51"/>
      <c r="Z100" s="43">
        <f t="shared" si="14"/>
        <v>0</v>
      </c>
      <c r="AA100" s="41"/>
      <c r="AB100" s="48"/>
      <c r="AC100" s="46"/>
      <c r="AD100" s="43">
        <f t="shared" si="15"/>
        <v>0</v>
      </c>
      <c r="AE100" s="41"/>
      <c r="AF100" s="41"/>
      <c r="AG100" s="46"/>
      <c r="AH100" s="53">
        <f t="shared" si="16"/>
        <v>0</v>
      </c>
      <c r="AI100" s="41"/>
      <c r="AJ100" s="41"/>
    </row>
    <row r="101" spans="1:36" ht="60" hidden="1" outlineLevel="1" x14ac:dyDescent="0.25">
      <c r="A101" s="181"/>
      <c r="B101" s="221"/>
      <c r="C101" s="218"/>
      <c r="D101" s="204"/>
      <c r="E101" s="307"/>
      <c r="F101" s="186"/>
      <c r="G101" s="312"/>
      <c r="H101" s="133" t="s">
        <v>651</v>
      </c>
      <c r="I101" s="168" t="s">
        <v>526</v>
      </c>
      <c r="J101" s="4"/>
      <c r="K101" s="4"/>
      <c r="L101" s="4"/>
      <c r="M101" s="5"/>
      <c r="N101" s="5"/>
      <c r="O101" s="10"/>
      <c r="P101" s="14"/>
      <c r="Q101" s="14"/>
      <c r="R101" s="14"/>
      <c r="S101" s="14"/>
      <c r="T101" s="32">
        <v>500000000</v>
      </c>
      <c r="U101" s="6"/>
      <c r="V101" s="11">
        <f t="shared" si="13"/>
        <v>0</v>
      </c>
      <c r="W101" s="10"/>
      <c r="X101" s="50"/>
      <c r="Y101" s="51"/>
      <c r="Z101" s="43">
        <f t="shared" si="14"/>
        <v>0</v>
      </c>
      <c r="AA101" s="41"/>
      <c r="AB101" s="48"/>
      <c r="AC101" s="46"/>
      <c r="AD101" s="43">
        <f t="shared" si="15"/>
        <v>0</v>
      </c>
      <c r="AE101" s="41"/>
      <c r="AF101" s="41"/>
      <c r="AG101" s="46"/>
      <c r="AH101" s="53">
        <f t="shared" si="16"/>
        <v>0</v>
      </c>
      <c r="AI101" s="41"/>
      <c r="AJ101" s="41"/>
    </row>
    <row r="102" spans="1:36" ht="60" hidden="1" outlineLevel="1" x14ac:dyDescent="0.25">
      <c r="A102" s="181"/>
      <c r="B102" s="221"/>
      <c r="C102" s="218"/>
      <c r="D102" s="204"/>
      <c r="E102" s="307"/>
      <c r="F102" s="186"/>
      <c r="G102" s="312"/>
      <c r="H102" s="133" t="s">
        <v>426</v>
      </c>
      <c r="I102" s="168" t="s">
        <v>517</v>
      </c>
      <c r="J102" s="4"/>
      <c r="K102" s="4"/>
      <c r="L102" s="4"/>
      <c r="M102" s="5"/>
      <c r="N102" s="5"/>
      <c r="O102" s="10"/>
      <c r="P102" s="14"/>
      <c r="Q102" s="14"/>
      <c r="R102" s="14"/>
      <c r="S102" s="14"/>
      <c r="T102" s="32">
        <v>6000000</v>
      </c>
      <c r="U102" s="6"/>
      <c r="V102" s="11">
        <f t="shared" si="13"/>
        <v>0</v>
      </c>
      <c r="W102" s="10"/>
      <c r="X102" s="50"/>
      <c r="Y102" s="51"/>
      <c r="Z102" s="43">
        <f t="shared" si="14"/>
        <v>0</v>
      </c>
      <c r="AA102" s="41"/>
      <c r="AB102" s="48"/>
      <c r="AC102" s="46"/>
      <c r="AD102" s="43">
        <f t="shared" si="15"/>
        <v>0</v>
      </c>
      <c r="AE102" s="41"/>
      <c r="AF102" s="41"/>
      <c r="AG102" s="46"/>
      <c r="AH102" s="53">
        <f t="shared" si="16"/>
        <v>0</v>
      </c>
      <c r="AI102" s="41"/>
      <c r="AJ102" s="41"/>
    </row>
    <row r="103" spans="1:36" ht="72" hidden="1" customHeight="1" outlineLevel="1" x14ac:dyDescent="0.25">
      <c r="A103" s="181"/>
      <c r="B103" s="221"/>
      <c r="C103" s="218"/>
      <c r="D103" s="204"/>
      <c r="E103" s="307"/>
      <c r="F103" s="186"/>
      <c r="G103" s="312"/>
      <c r="H103" s="133" t="s">
        <v>653</v>
      </c>
      <c r="I103" s="168" t="s">
        <v>528</v>
      </c>
      <c r="J103" s="4">
        <v>44228</v>
      </c>
      <c r="K103" s="4">
        <v>44499</v>
      </c>
      <c r="L103" s="4"/>
      <c r="M103" s="5">
        <f t="shared" si="17"/>
        <v>-163.2029520295203</v>
      </c>
      <c r="N103" s="5">
        <f t="shared" si="18"/>
        <v>0</v>
      </c>
      <c r="O103" s="10">
        <v>1</v>
      </c>
      <c r="P103" s="14"/>
      <c r="Q103" s="14"/>
      <c r="R103" s="14"/>
      <c r="S103" s="14"/>
      <c r="T103" s="32">
        <v>40000000</v>
      </c>
      <c r="U103" s="6"/>
      <c r="V103" s="11">
        <f t="shared" si="13"/>
        <v>0</v>
      </c>
      <c r="W103" s="10"/>
      <c r="X103" s="50"/>
      <c r="Y103" s="51"/>
      <c r="Z103" s="43">
        <f t="shared" si="14"/>
        <v>0</v>
      </c>
      <c r="AA103" s="41"/>
      <c r="AB103" s="48"/>
      <c r="AC103" s="46"/>
      <c r="AD103" s="43">
        <f t="shared" si="15"/>
        <v>0</v>
      </c>
      <c r="AE103" s="41"/>
      <c r="AF103" s="41"/>
      <c r="AG103" s="46"/>
      <c r="AH103" s="53">
        <f t="shared" si="16"/>
        <v>0</v>
      </c>
      <c r="AI103" s="41"/>
      <c r="AJ103" s="41"/>
    </row>
    <row r="104" spans="1:36" ht="72" hidden="1" customHeight="1" outlineLevel="1" x14ac:dyDescent="0.25">
      <c r="A104" s="181"/>
      <c r="B104" s="221"/>
      <c r="C104" s="218"/>
      <c r="D104" s="204"/>
      <c r="E104" s="307"/>
      <c r="F104" s="186"/>
      <c r="G104" s="312"/>
      <c r="H104" s="133" t="s">
        <v>429</v>
      </c>
      <c r="I104" s="168" t="s">
        <v>517</v>
      </c>
      <c r="J104" s="4">
        <v>44228</v>
      </c>
      <c r="K104" s="4">
        <v>44499</v>
      </c>
      <c r="L104" s="4"/>
      <c r="M104" s="5">
        <f t="shared" si="17"/>
        <v>-163.2029520295203</v>
      </c>
      <c r="N104" s="5">
        <f t="shared" si="18"/>
        <v>0</v>
      </c>
      <c r="O104" s="10">
        <v>1</v>
      </c>
      <c r="P104" s="14"/>
      <c r="Q104" s="14"/>
      <c r="R104" s="14"/>
      <c r="S104" s="14"/>
      <c r="T104" s="32">
        <v>10000000</v>
      </c>
      <c r="U104" s="6"/>
      <c r="V104" s="11">
        <f t="shared" si="13"/>
        <v>0</v>
      </c>
      <c r="W104" s="10"/>
      <c r="X104" s="50"/>
      <c r="Y104" s="51"/>
      <c r="Z104" s="43">
        <f t="shared" si="14"/>
        <v>0</v>
      </c>
      <c r="AA104" s="41"/>
      <c r="AB104" s="48"/>
      <c r="AC104" s="46"/>
      <c r="AD104" s="43">
        <f t="shared" si="15"/>
        <v>0</v>
      </c>
      <c r="AE104" s="41"/>
      <c r="AF104" s="41"/>
      <c r="AG104" s="46"/>
      <c r="AH104" s="53">
        <f t="shared" si="16"/>
        <v>0</v>
      </c>
      <c r="AI104" s="41"/>
      <c r="AJ104" s="41"/>
    </row>
    <row r="105" spans="1:36" ht="72" hidden="1" customHeight="1" outlineLevel="1" x14ac:dyDescent="0.25">
      <c r="A105" s="181"/>
      <c r="B105" s="221"/>
      <c r="C105" s="218"/>
      <c r="D105" s="204"/>
      <c r="E105" s="308"/>
      <c r="F105" s="16" t="s">
        <v>810</v>
      </c>
      <c r="G105" s="16" t="s">
        <v>940</v>
      </c>
      <c r="H105" s="313" t="s">
        <v>430</v>
      </c>
      <c r="I105" s="289" t="s">
        <v>527</v>
      </c>
      <c r="J105" s="4"/>
      <c r="K105" s="4"/>
      <c r="L105" s="4"/>
      <c r="M105" s="5"/>
      <c r="N105" s="5"/>
      <c r="O105" s="10"/>
      <c r="P105" s="14"/>
      <c r="Q105" s="14"/>
      <c r="R105" s="14"/>
      <c r="S105" s="14"/>
      <c r="T105" s="301">
        <v>500000000</v>
      </c>
      <c r="U105" s="6"/>
      <c r="V105" s="11">
        <f t="shared" si="13"/>
        <v>0</v>
      </c>
      <c r="W105" s="10"/>
      <c r="X105" s="50"/>
      <c r="Y105" s="51"/>
      <c r="Z105" s="43">
        <f t="shared" si="14"/>
        <v>0</v>
      </c>
      <c r="AA105" s="41"/>
      <c r="AB105" s="48"/>
      <c r="AC105" s="46"/>
      <c r="AD105" s="43">
        <f t="shared" si="15"/>
        <v>0</v>
      </c>
      <c r="AE105" s="41"/>
      <c r="AF105" s="41"/>
      <c r="AG105" s="46"/>
      <c r="AH105" s="53">
        <f t="shared" si="16"/>
        <v>0</v>
      </c>
      <c r="AI105" s="41"/>
      <c r="AJ105" s="41"/>
    </row>
    <row r="106" spans="1:36" ht="60" hidden="1" outlineLevel="1" x14ac:dyDescent="0.25">
      <c r="A106" s="181"/>
      <c r="B106" s="222"/>
      <c r="C106" s="219"/>
      <c r="D106" s="204"/>
      <c r="E106" s="16" t="s">
        <v>994</v>
      </c>
      <c r="F106" s="16" t="s">
        <v>962</v>
      </c>
      <c r="G106" s="108" t="s">
        <v>963</v>
      </c>
      <c r="H106" s="314"/>
      <c r="I106" s="290"/>
      <c r="J106" s="4">
        <v>44228</v>
      </c>
      <c r="K106" s="4">
        <v>44499</v>
      </c>
      <c r="L106" s="4"/>
      <c r="M106" s="5">
        <f t="shared" si="17"/>
        <v>-163.2029520295203</v>
      </c>
      <c r="N106" s="5">
        <f t="shared" si="18"/>
        <v>0</v>
      </c>
      <c r="O106" s="10">
        <v>1</v>
      </c>
      <c r="P106" s="14"/>
      <c r="Q106" s="14"/>
      <c r="R106" s="14"/>
      <c r="S106" s="14"/>
      <c r="T106" s="302"/>
      <c r="U106" s="6"/>
      <c r="V106" s="11">
        <f t="shared" si="13"/>
        <v>0</v>
      </c>
      <c r="W106" s="10"/>
      <c r="X106" s="50"/>
      <c r="Y106" s="51"/>
      <c r="Z106" s="43">
        <f t="shared" si="14"/>
        <v>0</v>
      </c>
      <c r="AA106" s="41"/>
      <c r="AB106" s="48"/>
      <c r="AC106" s="46"/>
      <c r="AD106" s="43">
        <f t="shared" si="15"/>
        <v>0</v>
      </c>
      <c r="AE106" s="41"/>
      <c r="AF106" s="41"/>
      <c r="AG106" s="46"/>
      <c r="AH106" s="53">
        <f t="shared" si="16"/>
        <v>0</v>
      </c>
      <c r="AI106" s="41"/>
      <c r="AJ106" s="41"/>
    </row>
    <row r="107" spans="1:36" ht="60" hidden="1" outlineLevel="1" x14ac:dyDescent="0.25">
      <c r="A107" s="181"/>
      <c r="B107" s="188" t="s">
        <v>325</v>
      </c>
      <c r="C107" s="187" t="s">
        <v>392</v>
      </c>
      <c r="D107" s="204"/>
      <c r="E107" s="186" t="s">
        <v>444</v>
      </c>
      <c r="F107" s="186" t="s">
        <v>806</v>
      </c>
      <c r="G107" s="312" t="s">
        <v>941</v>
      </c>
      <c r="H107" s="81" t="s">
        <v>436</v>
      </c>
      <c r="I107" s="168" t="s">
        <v>659</v>
      </c>
      <c r="J107" s="4">
        <v>44228</v>
      </c>
      <c r="K107" s="4">
        <v>44499</v>
      </c>
      <c r="L107" s="4"/>
      <c r="M107" s="5">
        <f t="shared" si="17"/>
        <v>-163.2029520295203</v>
      </c>
      <c r="N107" s="5">
        <f t="shared" si="18"/>
        <v>0</v>
      </c>
      <c r="O107" s="10">
        <v>1</v>
      </c>
      <c r="P107" s="14"/>
      <c r="Q107" s="14"/>
      <c r="R107" s="14"/>
      <c r="S107" s="14"/>
      <c r="T107" s="32">
        <v>41000000</v>
      </c>
      <c r="U107" s="6"/>
      <c r="V107" s="11">
        <f t="shared" si="13"/>
        <v>0</v>
      </c>
      <c r="W107" s="10"/>
      <c r="X107" s="50"/>
      <c r="Y107" s="51"/>
      <c r="Z107" s="43">
        <f t="shared" si="14"/>
        <v>0</v>
      </c>
      <c r="AA107" s="41"/>
      <c r="AB107" s="48"/>
      <c r="AC107" s="46"/>
      <c r="AD107" s="43">
        <f t="shared" si="15"/>
        <v>0</v>
      </c>
      <c r="AE107" s="41"/>
      <c r="AF107" s="41"/>
      <c r="AG107" s="46"/>
      <c r="AH107" s="53">
        <f t="shared" si="16"/>
        <v>0</v>
      </c>
      <c r="AI107" s="41"/>
      <c r="AJ107" s="41"/>
    </row>
    <row r="108" spans="1:36" ht="60" hidden="1" outlineLevel="1" x14ac:dyDescent="0.25">
      <c r="A108" s="181"/>
      <c r="B108" s="188"/>
      <c r="C108" s="187"/>
      <c r="D108" s="204"/>
      <c r="E108" s="186"/>
      <c r="F108" s="186"/>
      <c r="G108" s="312"/>
      <c r="H108" s="81" t="s">
        <v>660</v>
      </c>
      <c r="I108" s="168" t="s">
        <v>661</v>
      </c>
      <c r="J108" s="4">
        <v>44228</v>
      </c>
      <c r="K108" s="4">
        <v>44499</v>
      </c>
      <c r="L108" s="4"/>
      <c r="M108" s="5">
        <f t="shared" si="17"/>
        <v>-163.2029520295203</v>
      </c>
      <c r="N108" s="5">
        <f t="shared" si="18"/>
        <v>0</v>
      </c>
      <c r="O108" s="10">
        <v>1</v>
      </c>
      <c r="P108" s="14"/>
      <c r="Q108" s="14"/>
      <c r="R108" s="14"/>
      <c r="S108" s="14"/>
      <c r="T108" s="32">
        <v>50257000</v>
      </c>
      <c r="U108" s="6"/>
      <c r="V108" s="11">
        <f t="shared" si="13"/>
        <v>0</v>
      </c>
      <c r="W108" s="10"/>
      <c r="X108" s="50"/>
      <c r="Y108" s="51"/>
      <c r="Z108" s="43">
        <f t="shared" si="14"/>
        <v>0</v>
      </c>
      <c r="AA108" s="41"/>
      <c r="AB108" s="48"/>
      <c r="AC108" s="46"/>
      <c r="AD108" s="43">
        <f t="shared" si="15"/>
        <v>0</v>
      </c>
      <c r="AE108" s="41"/>
      <c r="AF108" s="41"/>
      <c r="AG108" s="46"/>
      <c r="AH108" s="53">
        <f t="shared" si="16"/>
        <v>0</v>
      </c>
      <c r="AI108" s="41"/>
      <c r="AJ108" s="41"/>
    </row>
    <row r="109" spans="1:36" ht="60" hidden="1" outlineLevel="1" x14ac:dyDescent="0.25">
      <c r="A109" s="181"/>
      <c r="B109" s="188"/>
      <c r="C109" s="187"/>
      <c r="D109" s="204"/>
      <c r="E109" s="186"/>
      <c r="F109" s="186"/>
      <c r="G109" s="312"/>
      <c r="H109" s="81" t="s">
        <v>662</v>
      </c>
      <c r="I109" s="168" t="s">
        <v>663</v>
      </c>
      <c r="J109" s="4">
        <v>44228</v>
      </c>
      <c r="K109" s="4">
        <v>44499</v>
      </c>
      <c r="L109" s="4"/>
      <c r="M109" s="5">
        <f t="shared" si="17"/>
        <v>-163.2029520295203</v>
      </c>
      <c r="N109" s="5">
        <f t="shared" si="18"/>
        <v>0</v>
      </c>
      <c r="O109" s="10">
        <v>1</v>
      </c>
      <c r="P109" s="14"/>
      <c r="Q109" s="14"/>
      <c r="R109" s="14"/>
      <c r="S109" s="14"/>
      <c r="T109" s="32">
        <v>907000</v>
      </c>
      <c r="U109" s="6"/>
      <c r="V109" s="11">
        <f t="shared" si="13"/>
        <v>0</v>
      </c>
      <c r="W109" s="10"/>
      <c r="X109" s="50"/>
      <c r="Y109" s="51"/>
      <c r="Z109" s="43">
        <f t="shared" si="14"/>
        <v>0</v>
      </c>
      <c r="AA109" s="41"/>
      <c r="AB109" s="48"/>
      <c r="AC109" s="46"/>
      <c r="AD109" s="43">
        <f t="shared" si="15"/>
        <v>0</v>
      </c>
      <c r="AE109" s="41"/>
      <c r="AF109" s="41"/>
      <c r="AG109" s="46"/>
      <c r="AH109" s="53">
        <f t="shared" si="16"/>
        <v>0</v>
      </c>
      <c r="AI109" s="41"/>
      <c r="AJ109" s="41"/>
    </row>
    <row r="110" spans="1:36" ht="60" hidden="1" outlineLevel="1" x14ac:dyDescent="0.25">
      <c r="A110" s="181"/>
      <c r="B110" s="188"/>
      <c r="C110" s="187"/>
      <c r="D110" s="204"/>
      <c r="E110" s="186"/>
      <c r="F110" s="186"/>
      <c r="G110" s="312"/>
      <c r="H110" s="81" t="s">
        <v>664</v>
      </c>
      <c r="I110" s="168" t="s">
        <v>665</v>
      </c>
      <c r="J110" s="4">
        <v>44228</v>
      </c>
      <c r="K110" s="4">
        <v>44499</v>
      </c>
      <c r="L110" s="4"/>
      <c r="M110" s="5">
        <f t="shared" si="17"/>
        <v>-163.2029520295203</v>
      </c>
      <c r="N110" s="5">
        <f t="shared" si="18"/>
        <v>0</v>
      </c>
      <c r="O110" s="10">
        <v>1</v>
      </c>
      <c r="P110" s="14"/>
      <c r="Q110" s="14"/>
      <c r="R110" s="14"/>
      <c r="S110" s="14"/>
      <c r="T110" s="32">
        <v>5784000</v>
      </c>
      <c r="U110" s="6"/>
      <c r="V110" s="11">
        <f t="shared" si="13"/>
        <v>0</v>
      </c>
      <c r="W110" s="10"/>
      <c r="X110" s="50"/>
      <c r="Y110" s="51"/>
      <c r="Z110" s="43">
        <f t="shared" si="14"/>
        <v>0</v>
      </c>
      <c r="AA110" s="41"/>
      <c r="AB110" s="48"/>
      <c r="AC110" s="46"/>
      <c r="AD110" s="43">
        <f t="shared" si="15"/>
        <v>0</v>
      </c>
      <c r="AE110" s="41"/>
      <c r="AF110" s="41"/>
      <c r="AG110" s="46"/>
      <c r="AH110" s="53">
        <f t="shared" si="16"/>
        <v>0</v>
      </c>
      <c r="AI110" s="41"/>
      <c r="AJ110" s="41"/>
    </row>
    <row r="111" spans="1:36" ht="62.4" hidden="1" outlineLevel="1" x14ac:dyDescent="0.25">
      <c r="A111" s="181"/>
      <c r="B111" s="188"/>
      <c r="C111" s="187"/>
      <c r="D111" s="204"/>
      <c r="E111" s="186"/>
      <c r="F111" s="186"/>
      <c r="G111" s="312"/>
      <c r="H111" s="81" t="s">
        <v>666</v>
      </c>
      <c r="I111" s="168" t="s">
        <v>667</v>
      </c>
      <c r="J111" s="4">
        <v>44228</v>
      </c>
      <c r="K111" s="4">
        <v>44499</v>
      </c>
      <c r="L111" s="4"/>
      <c r="M111" s="5">
        <f t="shared" si="17"/>
        <v>-163.2029520295203</v>
      </c>
      <c r="N111" s="5">
        <f t="shared" si="18"/>
        <v>0</v>
      </c>
      <c r="O111" s="10">
        <v>1</v>
      </c>
      <c r="P111" s="14"/>
      <c r="Q111" s="14"/>
      <c r="R111" s="14"/>
      <c r="S111" s="14"/>
      <c r="T111" s="32">
        <v>2246000</v>
      </c>
      <c r="U111" s="6"/>
      <c r="V111" s="11">
        <f t="shared" si="13"/>
        <v>0</v>
      </c>
      <c r="W111" s="10"/>
      <c r="X111" s="50"/>
      <c r="Y111" s="51"/>
      <c r="Z111" s="43">
        <f t="shared" si="14"/>
        <v>0</v>
      </c>
      <c r="AA111" s="41"/>
      <c r="AB111" s="48"/>
      <c r="AC111" s="46"/>
      <c r="AD111" s="43">
        <f t="shared" si="15"/>
        <v>0</v>
      </c>
      <c r="AE111" s="41"/>
      <c r="AF111" s="41"/>
      <c r="AG111" s="46"/>
      <c r="AH111" s="53">
        <f t="shared" si="16"/>
        <v>0</v>
      </c>
      <c r="AI111" s="41"/>
      <c r="AJ111" s="41"/>
    </row>
    <row r="112" spans="1:36" ht="60" hidden="1" outlineLevel="1" x14ac:dyDescent="0.25">
      <c r="A112" s="181"/>
      <c r="B112" s="188"/>
      <c r="C112" s="187"/>
      <c r="D112" s="204"/>
      <c r="E112" s="186"/>
      <c r="F112" s="186"/>
      <c r="G112" s="312"/>
      <c r="H112" s="133" t="s">
        <v>437</v>
      </c>
      <c r="I112" s="168" t="s">
        <v>668</v>
      </c>
      <c r="J112" s="4">
        <v>44228</v>
      </c>
      <c r="K112" s="4">
        <v>44499</v>
      </c>
      <c r="L112" s="4"/>
      <c r="M112" s="5">
        <f t="shared" si="17"/>
        <v>-163.2029520295203</v>
      </c>
      <c r="N112" s="5">
        <f t="shared" si="18"/>
        <v>0</v>
      </c>
      <c r="O112" s="10">
        <v>1</v>
      </c>
      <c r="P112" s="14"/>
      <c r="Q112" s="14"/>
      <c r="R112" s="14"/>
      <c r="S112" s="14"/>
      <c r="T112" s="32">
        <v>9167000</v>
      </c>
      <c r="U112" s="6"/>
      <c r="V112" s="11">
        <f t="shared" si="13"/>
        <v>0</v>
      </c>
      <c r="W112" s="10"/>
      <c r="X112" s="50"/>
      <c r="Y112" s="51"/>
      <c r="Z112" s="43">
        <f t="shared" si="14"/>
        <v>0</v>
      </c>
      <c r="AA112" s="41"/>
      <c r="AB112" s="48"/>
      <c r="AC112" s="46"/>
      <c r="AD112" s="43">
        <f t="shared" si="15"/>
        <v>0</v>
      </c>
      <c r="AE112" s="41"/>
      <c r="AF112" s="41"/>
      <c r="AG112" s="46"/>
      <c r="AH112" s="53">
        <f t="shared" si="16"/>
        <v>0</v>
      </c>
      <c r="AI112" s="41"/>
      <c r="AJ112" s="41"/>
    </row>
    <row r="113" spans="1:36" ht="60" hidden="1" outlineLevel="1" x14ac:dyDescent="0.25">
      <c r="A113" s="181"/>
      <c r="B113" s="188"/>
      <c r="C113" s="187"/>
      <c r="D113" s="204"/>
      <c r="E113" s="186"/>
      <c r="F113" s="186"/>
      <c r="G113" s="312"/>
      <c r="H113" s="133" t="s">
        <v>438</v>
      </c>
      <c r="I113" s="168" t="s">
        <v>700</v>
      </c>
      <c r="J113" s="4">
        <v>44228</v>
      </c>
      <c r="K113" s="4">
        <v>44499</v>
      </c>
      <c r="L113" s="4"/>
      <c r="M113" s="5">
        <f t="shared" si="17"/>
        <v>-163.2029520295203</v>
      </c>
      <c r="N113" s="5">
        <f t="shared" si="18"/>
        <v>0</v>
      </c>
      <c r="O113" s="10">
        <v>1</v>
      </c>
      <c r="P113" s="14"/>
      <c r="Q113" s="14"/>
      <c r="R113" s="14"/>
      <c r="S113" s="14"/>
      <c r="T113" s="32">
        <v>1146000</v>
      </c>
      <c r="U113" s="6"/>
      <c r="V113" s="11">
        <f t="shared" si="13"/>
        <v>0</v>
      </c>
      <c r="W113" s="10"/>
      <c r="X113" s="50"/>
      <c r="Y113" s="51"/>
      <c r="Z113" s="43">
        <f t="shared" si="14"/>
        <v>0</v>
      </c>
      <c r="AA113" s="41"/>
      <c r="AB113" s="48"/>
      <c r="AC113" s="46"/>
      <c r="AD113" s="43">
        <f t="shared" si="15"/>
        <v>0</v>
      </c>
      <c r="AE113" s="41"/>
      <c r="AF113" s="41"/>
      <c r="AG113" s="46"/>
      <c r="AH113" s="53">
        <f t="shared" si="16"/>
        <v>0</v>
      </c>
      <c r="AI113" s="41"/>
      <c r="AJ113" s="41"/>
    </row>
    <row r="114" spans="1:36" ht="60" hidden="1" outlineLevel="1" x14ac:dyDescent="0.25">
      <c r="A114" s="181"/>
      <c r="B114" s="188"/>
      <c r="C114" s="187"/>
      <c r="D114" s="204"/>
      <c r="E114" s="186"/>
      <c r="F114" s="186"/>
      <c r="G114" s="312"/>
      <c r="H114" s="133" t="s">
        <v>439</v>
      </c>
      <c r="I114" s="168" t="s">
        <v>669</v>
      </c>
      <c r="J114" s="4">
        <v>44228</v>
      </c>
      <c r="K114" s="4">
        <v>44499</v>
      </c>
      <c r="L114" s="4"/>
      <c r="M114" s="5">
        <f t="shared" si="17"/>
        <v>-163.2029520295203</v>
      </c>
      <c r="N114" s="5">
        <f t="shared" si="18"/>
        <v>0</v>
      </c>
      <c r="O114" s="10">
        <v>1</v>
      </c>
      <c r="P114" s="14"/>
      <c r="Q114" s="14"/>
      <c r="R114" s="14"/>
      <c r="S114" s="14"/>
      <c r="T114" s="32">
        <v>225315000</v>
      </c>
      <c r="U114" s="6"/>
      <c r="V114" s="11">
        <f t="shared" si="13"/>
        <v>0</v>
      </c>
      <c r="W114" s="10"/>
      <c r="X114" s="50"/>
      <c r="Y114" s="51"/>
      <c r="Z114" s="43">
        <f t="shared" si="14"/>
        <v>0</v>
      </c>
      <c r="AA114" s="41"/>
      <c r="AB114" s="48"/>
      <c r="AC114" s="46"/>
      <c r="AD114" s="43">
        <f t="shared" si="15"/>
        <v>0</v>
      </c>
      <c r="AE114" s="41"/>
      <c r="AF114" s="41"/>
      <c r="AG114" s="46"/>
      <c r="AH114" s="53">
        <f t="shared" si="16"/>
        <v>0</v>
      </c>
      <c r="AI114" s="41"/>
      <c r="AJ114" s="41"/>
    </row>
    <row r="115" spans="1:36" ht="60" hidden="1" outlineLevel="1" x14ac:dyDescent="0.25">
      <c r="A115" s="181"/>
      <c r="B115" s="188" t="s">
        <v>324</v>
      </c>
      <c r="C115" s="187" t="s">
        <v>388</v>
      </c>
      <c r="D115" s="182" t="s">
        <v>251</v>
      </c>
      <c r="E115" s="190" t="s">
        <v>408</v>
      </c>
      <c r="F115" s="303" t="s">
        <v>787</v>
      </c>
      <c r="G115" s="303" t="s">
        <v>930</v>
      </c>
      <c r="H115" s="140" t="s">
        <v>990</v>
      </c>
      <c r="I115" s="170" t="s">
        <v>331</v>
      </c>
      <c r="J115" s="4"/>
      <c r="K115" s="4"/>
      <c r="L115" s="4"/>
      <c r="M115" s="5"/>
      <c r="N115" s="5"/>
      <c r="O115" s="10"/>
      <c r="P115" s="14"/>
      <c r="Q115" s="14"/>
      <c r="R115" s="14"/>
      <c r="S115" s="14"/>
      <c r="T115" s="32">
        <v>209176611.00999999</v>
      </c>
      <c r="U115" s="6"/>
      <c r="V115" s="11">
        <f t="shared" si="13"/>
        <v>0</v>
      </c>
      <c r="W115" s="10"/>
      <c r="X115" s="50"/>
      <c r="Y115" s="51"/>
      <c r="Z115" s="43">
        <f t="shared" si="14"/>
        <v>0</v>
      </c>
      <c r="AA115" s="41"/>
      <c r="AB115" s="48"/>
      <c r="AC115" s="46"/>
      <c r="AD115" s="43">
        <f t="shared" si="15"/>
        <v>0</v>
      </c>
      <c r="AE115" s="41"/>
      <c r="AF115" s="41"/>
      <c r="AG115" s="46"/>
      <c r="AH115" s="53">
        <f t="shared" si="16"/>
        <v>0</v>
      </c>
      <c r="AI115" s="41"/>
      <c r="AJ115" s="41"/>
    </row>
    <row r="116" spans="1:36" ht="72" hidden="1" customHeight="1" outlineLevel="1" x14ac:dyDescent="0.25">
      <c r="A116" s="181"/>
      <c r="B116" s="188"/>
      <c r="C116" s="187"/>
      <c r="D116" s="182"/>
      <c r="E116" s="190"/>
      <c r="F116" s="304"/>
      <c r="G116" s="304"/>
      <c r="H116" s="140" t="s">
        <v>844</v>
      </c>
      <c r="I116" s="168" t="s">
        <v>1016</v>
      </c>
      <c r="J116" s="4"/>
      <c r="K116" s="4"/>
      <c r="L116" s="4"/>
      <c r="M116" s="5"/>
      <c r="N116" s="5"/>
      <c r="O116" s="10"/>
      <c r="P116" s="14"/>
      <c r="Q116" s="14"/>
      <c r="R116" s="14"/>
      <c r="S116" s="14"/>
      <c r="T116" s="32">
        <v>16000000</v>
      </c>
      <c r="U116" s="6"/>
      <c r="V116" s="11">
        <f t="shared" si="13"/>
        <v>0</v>
      </c>
      <c r="W116" s="10"/>
      <c r="X116" s="50"/>
      <c r="Y116" s="51"/>
      <c r="Z116" s="43">
        <f t="shared" si="14"/>
        <v>0</v>
      </c>
      <c r="AA116" s="41"/>
      <c r="AB116" s="48"/>
      <c r="AC116" s="46"/>
      <c r="AD116" s="43">
        <f t="shared" si="15"/>
        <v>0</v>
      </c>
      <c r="AE116" s="41"/>
      <c r="AF116" s="41"/>
      <c r="AG116" s="46"/>
      <c r="AH116" s="53">
        <f t="shared" si="16"/>
        <v>0</v>
      </c>
      <c r="AI116" s="41"/>
      <c r="AJ116" s="41"/>
    </row>
    <row r="117" spans="1:36" ht="60" hidden="1" outlineLevel="1" x14ac:dyDescent="0.25">
      <c r="A117" s="181"/>
      <c r="B117" s="188"/>
      <c r="C117" s="187"/>
      <c r="D117" s="182"/>
      <c r="E117" s="190"/>
      <c r="F117" s="304"/>
      <c r="G117" s="304"/>
      <c r="H117" s="140" t="s">
        <v>845</v>
      </c>
      <c r="I117" s="168" t="s">
        <v>1016</v>
      </c>
      <c r="J117" s="4"/>
      <c r="K117" s="4"/>
      <c r="L117" s="4"/>
      <c r="M117" s="5"/>
      <c r="N117" s="5"/>
      <c r="O117" s="10"/>
      <c r="P117" s="14"/>
      <c r="Q117" s="14"/>
      <c r="R117" s="14"/>
      <c r="S117" s="14"/>
      <c r="T117" s="32">
        <v>19000000</v>
      </c>
      <c r="U117" s="6"/>
      <c r="V117" s="11">
        <f t="shared" si="13"/>
        <v>0</v>
      </c>
      <c r="W117" s="10"/>
      <c r="X117" s="50"/>
      <c r="Y117" s="51"/>
      <c r="Z117" s="43">
        <f t="shared" si="14"/>
        <v>0</v>
      </c>
      <c r="AA117" s="41"/>
      <c r="AB117" s="48"/>
      <c r="AC117" s="46"/>
      <c r="AD117" s="43">
        <f t="shared" si="15"/>
        <v>0</v>
      </c>
      <c r="AE117" s="41"/>
      <c r="AF117" s="41"/>
      <c r="AG117" s="46"/>
      <c r="AH117" s="53">
        <f t="shared" si="16"/>
        <v>0</v>
      </c>
      <c r="AI117" s="41"/>
      <c r="AJ117" s="41"/>
    </row>
    <row r="118" spans="1:36" ht="60" hidden="1" outlineLevel="1" x14ac:dyDescent="0.25">
      <c r="A118" s="181"/>
      <c r="B118" s="188"/>
      <c r="C118" s="187"/>
      <c r="D118" s="182"/>
      <c r="E118" s="190"/>
      <c r="F118" s="304"/>
      <c r="G118" s="304"/>
      <c r="H118" s="140" t="s">
        <v>846</v>
      </c>
      <c r="I118" s="168" t="s">
        <v>1016</v>
      </c>
      <c r="J118" s="4"/>
      <c r="K118" s="4"/>
      <c r="L118" s="4"/>
      <c r="M118" s="5"/>
      <c r="N118" s="5"/>
      <c r="O118" s="10"/>
      <c r="P118" s="14"/>
      <c r="Q118" s="14"/>
      <c r="R118" s="14"/>
      <c r="S118" s="14"/>
      <c r="T118" s="32">
        <v>12304600</v>
      </c>
      <c r="U118" s="6"/>
      <c r="V118" s="11">
        <f t="shared" si="13"/>
        <v>0</v>
      </c>
      <c r="W118" s="10"/>
      <c r="X118" s="50"/>
      <c r="Y118" s="51"/>
      <c r="Z118" s="43">
        <f t="shared" si="14"/>
        <v>0</v>
      </c>
      <c r="AA118" s="41"/>
      <c r="AB118" s="48"/>
      <c r="AC118" s="46"/>
      <c r="AD118" s="43">
        <f t="shared" si="15"/>
        <v>0</v>
      </c>
      <c r="AE118" s="41"/>
      <c r="AF118" s="41"/>
      <c r="AG118" s="46"/>
      <c r="AH118" s="53">
        <f t="shared" si="16"/>
        <v>0</v>
      </c>
      <c r="AI118" s="41"/>
      <c r="AJ118" s="41"/>
    </row>
    <row r="119" spans="1:36" ht="60" hidden="1" outlineLevel="1" x14ac:dyDescent="0.25">
      <c r="A119" s="181"/>
      <c r="B119" s="188"/>
      <c r="C119" s="187"/>
      <c r="D119" s="182"/>
      <c r="E119" s="190"/>
      <c r="F119" s="304"/>
      <c r="G119" s="304"/>
      <c r="H119" s="134" t="s">
        <v>847</v>
      </c>
      <c r="I119" s="168" t="s">
        <v>1016</v>
      </c>
      <c r="J119" s="4"/>
      <c r="K119" s="4"/>
      <c r="L119" s="4"/>
      <c r="M119" s="5"/>
      <c r="N119" s="5"/>
      <c r="O119" s="10"/>
      <c r="P119" s="14"/>
      <c r="Q119" s="14"/>
      <c r="R119" s="14"/>
      <c r="S119" s="14"/>
      <c r="T119" s="32">
        <v>12319475</v>
      </c>
      <c r="U119" s="6"/>
      <c r="V119" s="11">
        <f t="shared" si="13"/>
        <v>0</v>
      </c>
      <c r="W119" s="10"/>
      <c r="X119" s="50"/>
      <c r="Y119" s="51"/>
      <c r="Z119" s="43">
        <f t="shared" si="14"/>
        <v>0</v>
      </c>
      <c r="AA119" s="41"/>
      <c r="AB119" s="48"/>
      <c r="AC119" s="46"/>
      <c r="AD119" s="43">
        <f t="shared" si="15"/>
        <v>0</v>
      </c>
      <c r="AE119" s="41"/>
      <c r="AF119" s="41"/>
      <c r="AG119" s="46"/>
      <c r="AH119" s="53">
        <f t="shared" si="16"/>
        <v>0</v>
      </c>
      <c r="AI119" s="41"/>
      <c r="AJ119" s="41"/>
    </row>
    <row r="120" spans="1:36" ht="60" hidden="1" outlineLevel="1" x14ac:dyDescent="0.25">
      <c r="A120" s="181"/>
      <c r="B120" s="188"/>
      <c r="C120" s="187"/>
      <c r="D120" s="182"/>
      <c r="E120" s="190"/>
      <c r="F120" s="304"/>
      <c r="G120" s="304"/>
      <c r="H120" s="134" t="s">
        <v>848</v>
      </c>
      <c r="I120" s="168" t="s">
        <v>1016</v>
      </c>
      <c r="J120" s="4"/>
      <c r="K120" s="4"/>
      <c r="L120" s="4"/>
      <c r="M120" s="5"/>
      <c r="N120" s="5"/>
      <c r="O120" s="10"/>
      <c r="P120" s="14"/>
      <c r="Q120" s="14"/>
      <c r="R120" s="14"/>
      <c r="S120" s="14"/>
      <c r="T120" s="32">
        <v>172502979</v>
      </c>
      <c r="U120" s="6"/>
      <c r="V120" s="11">
        <f t="shared" si="13"/>
        <v>0</v>
      </c>
      <c r="W120" s="10"/>
      <c r="X120" s="50"/>
      <c r="Y120" s="51"/>
      <c r="Z120" s="43">
        <f t="shared" si="14"/>
        <v>0</v>
      </c>
      <c r="AA120" s="41"/>
      <c r="AB120" s="48"/>
      <c r="AC120" s="46"/>
      <c r="AD120" s="43">
        <f t="shared" si="15"/>
        <v>0</v>
      </c>
      <c r="AE120" s="41"/>
      <c r="AF120" s="41"/>
      <c r="AG120" s="46"/>
      <c r="AH120" s="53">
        <f t="shared" si="16"/>
        <v>0</v>
      </c>
      <c r="AI120" s="41"/>
      <c r="AJ120" s="41"/>
    </row>
    <row r="121" spans="1:36" ht="60" hidden="1" outlineLevel="1" x14ac:dyDescent="0.25">
      <c r="A121" s="181"/>
      <c r="B121" s="188"/>
      <c r="C121" s="187"/>
      <c r="D121" s="182"/>
      <c r="E121" s="190"/>
      <c r="F121" s="304"/>
      <c r="G121" s="304"/>
      <c r="H121" s="134" t="s">
        <v>849</v>
      </c>
      <c r="I121" s="168" t="s">
        <v>1016</v>
      </c>
      <c r="J121" s="4"/>
      <c r="K121" s="4"/>
      <c r="L121" s="4"/>
      <c r="M121" s="5"/>
      <c r="N121" s="5"/>
      <c r="O121" s="10"/>
      <c r="P121" s="14"/>
      <c r="Q121" s="14"/>
      <c r="R121" s="14"/>
      <c r="S121" s="14"/>
      <c r="T121" s="32">
        <v>52049905</v>
      </c>
      <c r="U121" s="6"/>
      <c r="V121" s="11">
        <f t="shared" si="13"/>
        <v>0</v>
      </c>
      <c r="W121" s="10"/>
      <c r="X121" s="50"/>
      <c r="Y121" s="51"/>
      <c r="Z121" s="43">
        <f t="shared" si="14"/>
        <v>0</v>
      </c>
      <c r="AA121" s="41"/>
      <c r="AB121" s="48"/>
      <c r="AC121" s="46"/>
      <c r="AD121" s="43">
        <f t="shared" si="15"/>
        <v>0</v>
      </c>
      <c r="AE121" s="41"/>
      <c r="AF121" s="41"/>
      <c r="AG121" s="46"/>
      <c r="AH121" s="53">
        <f t="shared" si="16"/>
        <v>0</v>
      </c>
      <c r="AI121" s="41"/>
      <c r="AJ121" s="41"/>
    </row>
    <row r="122" spans="1:36" ht="60" hidden="1" outlineLevel="1" x14ac:dyDescent="0.25">
      <c r="A122" s="181"/>
      <c r="B122" s="188"/>
      <c r="C122" s="187"/>
      <c r="D122" s="182"/>
      <c r="E122" s="190"/>
      <c r="F122" s="304"/>
      <c r="G122" s="304"/>
      <c r="H122" s="134" t="s">
        <v>850</v>
      </c>
      <c r="I122" s="168" t="s">
        <v>1016</v>
      </c>
      <c r="J122" s="4"/>
      <c r="K122" s="4"/>
      <c r="L122" s="4"/>
      <c r="M122" s="5"/>
      <c r="N122" s="5"/>
      <c r="O122" s="10"/>
      <c r="P122" s="14"/>
      <c r="Q122" s="14"/>
      <c r="R122" s="14"/>
      <c r="S122" s="14"/>
      <c r="T122" s="32">
        <v>26770240</v>
      </c>
      <c r="U122" s="6"/>
      <c r="V122" s="11">
        <f t="shared" si="13"/>
        <v>0</v>
      </c>
      <c r="W122" s="10"/>
      <c r="X122" s="50"/>
      <c r="Y122" s="51"/>
      <c r="Z122" s="43">
        <f t="shared" si="14"/>
        <v>0</v>
      </c>
      <c r="AA122" s="41"/>
      <c r="AB122" s="48"/>
      <c r="AC122" s="46"/>
      <c r="AD122" s="43">
        <f t="shared" si="15"/>
        <v>0</v>
      </c>
      <c r="AE122" s="41"/>
      <c r="AF122" s="41"/>
      <c r="AG122" s="46"/>
      <c r="AH122" s="53">
        <f t="shared" si="16"/>
        <v>0</v>
      </c>
      <c r="AI122" s="41"/>
      <c r="AJ122" s="41"/>
    </row>
    <row r="123" spans="1:36" ht="60" hidden="1" outlineLevel="1" x14ac:dyDescent="0.25">
      <c r="A123" s="181"/>
      <c r="B123" s="188"/>
      <c r="C123" s="187"/>
      <c r="D123" s="182"/>
      <c r="E123" s="190"/>
      <c r="F123" s="304"/>
      <c r="G123" s="304"/>
      <c r="H123" s="140" t="s">
        <v>851</v>
      </c>
      <c r="I123" s="168" t="s">
        <v>1016</v>
      </c>
      <c r="J123" s="4"/>
      <c r="K123" s="4"/>
      <c r="L123" s="4"/>
      <c r="M123" s="5"/>
      <c r="N123" s="5"/>
      <c r="O123" s="10"/>
      <c r="P123" s="14"/>
      <c r="Q123" s="14"/>
      <c r="R123" s="14"/>
      <c r="S123" s="14"/>
      <c r="T123" s="32">
        <v>29000000</v>
      </c>
      <c r="U123" s="6"/>
      <c r="V123" s="11">
        <f t="shared" si="13"/>
        <v>0</v>
      </c>
      <c r="W123" s="10"/>
      <c r="X123" s="50"/>
      <c r="Y123" s="51"/>
      <c r="Z123" s="43">
        <f t="shared" si="14"/>
        <v>0</v>
      </c>
      <c r="AA123" s="41"/>
      <c r="AB123" s="48"/>
      <c r="AC123" s="46"/>
      <c r="AD123" s="43">
        <f t="shared" si="15"/>
        <v>0</v>
      </c>
      <c r="AE123" s="41"/>
      <c r="AF123" s="41"/>
      <c r="AG123" s="46"/>
      <c r="AH123" s="53">
        <f t="shared" si="16"/>
        <v>0</v>
      </c>
      <c r="AI123" s="41"/>
      <c r="AJ123" s="41"/>
    </row>
    <row r="124" spans="1:36" ht="60" hidden="1" outlineLevel="1" x14ac:dyDescent="0.25">
      <c r="A124" s="181"/>
      <c r="B124" s="188"/>
      <c r="C124" s="187"/>
      <c r="D124" s="182"/>
      <c r="E124" s="190"/>
      <c r="F124" s="304"/>
      <c r="G124" s="304"/>
      <c r="H124" s="140" t="s">
        <v>852</v>
      </c>
      <c r="I124" s="168" t="s">
        <v>1016</v>
      </c>
      <c r="J124" s="4"/>
      <c r="K124" s="4"/>
      <c r="L124" s="4"/>
      <c r="M124" s="5"/>
      <c r="N124" s="5"/>
      <c r="O124" s="10"/>
      <c r="P124" s="14"/>
      <c r="Q124" s="14"/>
      <c r="R124" s="14"/>
      <c r="S124" s="14"/>
      <c r="T124" s="32">
        <v>10000000</v>
      </c>
      <c r="U124" s="6"/>
      <c r="V124" s="11">
        <f t="shared" si="13"/>
        <v>0</v>
      </c>
      <c r="W124" s="10"/>
      <c r="X124" s="50"/>
      <c r="Y124" s="51"/>
      <c r="Z124" s="43">
        <f t="shared" si="14"/>
        <v>0</v>
      </c>
      <c r="AA124" s="41"/>
      <c r="AB124" s="48"/>
      <c r="AC124" s="46"/>
      <c r="AD124" s="43">
        <f t="shared" si="15"/>
        <v>0</v>
      </c>
      <c r="AE124" s="41"/>
      <c r="AF124" s="41"/>
      <c r="AG124" s="46"/>
      <c r="AH124" s="53">
        <f t="shared" si="16"/>
        <v>0</v>
      </c>
      <c r="AI124" s="41"/>
      <c r="AJ124" s="41"/>
    </row>
    <row r="125" spans="1:36" ht="60" hidden="1" outlineLevel="1" x14ac:dyDescent="0.25">
      <c r="A125" s="181"/>
      <c r="B125" s="188"/>
      <c r="C125" s="187"/>
      <c r="D125" s="182"/>
      <c r="E125" s="190"/>
      <c r="F125" s="304"/>
      <c r="G125" s="304"/>
      <c r="H125" s="140" t="s">
        <v>853</v>
      </c>
      <c r="I125" s="168" t="s">
        <v>1016</v>
      </c>
      <c r="J125" s="4"/>
      <c r="K125" s="4"/>
      <c r="L125" s="4"/>
      <c r="M125" s="5"/>
      <c r="N125" s="5"/>
      <c r="O125" s="10"/>
      <c r="P125" s="14"/>
      <c r="Q125" s="14"/>
      <c r="R125" s="14"/>
      <c r="S125" s="14"/>
      <c r="T125" s="32">
        <v>14583450</v>
      </c>
      <c r="U125" s="6"/>
      <c r="V125" s="11">
        <f t="shared" si="13"/>
        <v>0</v>
      </c>
      <c r="W125" s="10"/>
      <c r="X125" s="50"/>
      <c r="Y125" s="51"/>
      <c r="Z125" s="43">
        <f t="shared" si="14"/>
        <v>0</v>
      </c>
      <c r="AA125" s="41"/>
      <c r="AB125" s="48"/>
      <c r="AC125" s="46"/>
      <c r="AD125" s="43">
        <f t="shared" si="15"/>
        <v>0</v>
      </c>
      <c r="AE125" s="41"/>
      <c r="AF125" s="41"/>
      <c r="AG125" s="46"/>
      <c r="AH125" s="53">
        <f t="shared" si="16"/>
        <v>0</v>
      </c>
      <c r="AI125" s="41"/>
      <c r="AJ125" s="41"/>
    </row>
    <row r="126" spans="1:36" ht="62.4" hidden="1" outlineLevel="1" x14ac:dyDescent="0.25">
      <c r="A126" s="181"/>
      <c r="B126" s="188"/>
      <c r="C126" s="187"/>
      <c r="D126" s="182"/>
      <c r="E126" s="190"/>
      <c r="F126" s="304"/>
      <c r="G126" s="304"/>
      <c r="H126" s="140" t="s">
        <v>854</v>
      </c>
      <c r="I126" s="168" t="s">
        <v>1016</v>
      </c>
      <c r="J126" s="4"/>
      <c r="K126" s="4"/>
      <c r="L126" s="4"/>
      <c r="M126" s="5"/>
      <c r="N126" s="5"/>
      <c r="O126" s="10"/>
      <c r="P126" s="14"/>
      <c r="Q126" s="14"/>
      <c r="R126" s="14"/>
      <c r="S126" s="14"/>
      <c r="T126" s="32">
        <v>6900000</v>
      </c>
      <c r="U126" s="6"/>
      <c r="V126" s="11">
        <f t="shared" si="13"/>
        <v>0</v>
      </c>
      <c r="W126" s="10"/>
      <c r="X126" s="50"/>
      <c r="Y126" s="51"/>
      <c r="Z126" s="43">
        <f t="shared" si="14"/>
        <v>0</v>
      </c>
      <c r="AA126" s="41"/>
      <c r="AB126" s="48"/>
      <c r="AC126" s="46"/>
      <c r="AD126" s="43">
        <f t="shared" si="15"/>
        <v>0</v>
      </c>
      <c r="AE126" s="41"/>
      <c r="AF126" s="41"/>
      <c r="AG126" s="46"/>
      <c r="AH126" s="53">
        <f t="shared" si="16"/>
        <v>0</v>
      </c>
      <c r="AI126" s="41"/>
      <c r="AJ126" s="41"/>
    </row>
    <row r="127" spans="1:36" ht="60" hidden="1" outlineLevel="1" x14ac:dyDescent="0.25">
      <c r="A127" s="181"/>
      <c r="B127" s="188"/>
      <c r="C127" s="187"/>
      <c r="D127" s="182"/>
      <c r="E127" s="190"/>
      <c r="F127" s="304"/>
      <c r="G127" s="304"/>
      <c r="H127" s="140" t="s">
        <v>855</v>
      </c>
      <c r="I127" s="168" t="s">
        <v>1017</v>
      </c>
      <c r="J127" s="4"/>
      <c r="K127" s="4"/>
      <c r="L127" s="4"/>
      <c r="M127" s="5"/>
      <c r="N127" s="5"/>
      <c r="O127" s="10"/>
      <c r="P127" s="14"/>
      <c r="Q127" s="14"/>
      <c r="R127" s="14"/>
      <c r="S127" s="14"/>
      <c r="T127" s="32">
        <v>31297000</v>
      </c>
      <c r="U127" s="6"/>
      <c r="V127" s="11">
        <f t="shared" si="13"/>
        <v>0</v>
      </c>
      <c r="W127" s="10"/>
      <c r="X127" s="50"/>
      <c r="Y127" s="51"/>
      <c r="Z127" s="43">
        <f t="shared" si="14"/>
        <v>0</v>
      </c>
      <c r="AA127" s="41"/>
      <c r="AB127" s="48"/>
      <c r="AC127" s="46"/>
      <c r="AD127" s="43">
        <f t="shared" si="15"/>
        <v>0</v>
      </c>
      <c r="AE127" s="41"/>
      <c r="AF127" s="41"/>
      <c r="AG127" s="46"/>
      <c r="AH127" s="53">
        <f t="shared" si="16"/>
        <v>0</v>
      </c>
      <c r="AI127" s="41"/>
      <c r="AJ127" s="41"/>
    </row>
    <row r="128" spans="1:36" ht="60" hidden="1" outlineLevel="1" x14ac:dyDescent="0.25">
      <c r="A128" s="181"/>
      <c r="B128" s="188"/>
      <c r="C128" s="187"/>
      <c r="D128" s="182"/>
      <c r="E128" s="190"/>
      <c r="F128" s="304"/>
      <c r="G128" s="304"/>
      <c r="H128" s="140" t="s">
        <v>856</v>
      </c>
      <c r="I128" s="168" t="s">
        <v>1022</v>
      </c>
      <c r="J128" s="4"/>
      <c r="K128" s="4"/>
      <c r="L128" s="4"/>
      <c r="M128" s="5"/>
      <c r="N128" s="5"/>
      <c r="O128" s="10"/>
      <c r="P128" s="14"/>
      <c r="Q128" s="14"/>
      <c r="R128" s="14"/>
      <c r="S128" s="14"/>
      <c r="T128" s="32">
        <v>23000000</v>
      </c>
      <c r="U128" s="6"/>
      <c r="V128" s="11">
        <f t="shared" si="13"/>
        <v>0</v>
      </c>
      <c r="W128" s="10"/>
      <c r="X128" s="50"/>
      <c r="Y128" s="51"/>
      <c r="Z128" s="43">
        <f t="shared" si="14"/>
        <v>0</v>
      </c>
      <c r="AA128" s="41"/>
      <c r="AB128" s="48"/>
      <c r="AC128" s="46"/>
      <c r="AD128" s="43">
        <f t="shared" si="15"/>
        <v>0</v>
      </c>
      <c r="AE128" s="41"/>
      <c r="AF128" s="41"/>
      <c r="AG128" s="46"/>
      <c r="AH128" s="53">
        <f t="shared" si="16"/>
        <v>0</v>
      </c>
      <c r="AI128" s="41"/>
      <c r="AJ128" s="41"/>
    </row>
    <row r="129" spans="1:36" ht="60" hidden="1" outlineLevel="1" x14ac:dyDescent="0.25">
      <c r="A129" s="181"/>
      <c r="B129" s="188"/>
      <c r="C129" s="187"/>
      <c r="D129" s="182"/>
      <c r="E129" s="190"/>
      <c r="F129" s="304"/>
      <c r="G129" s="304"/>
      <c r="H129" s="140" t="s">
        <v>857</v>
      </c>
      <c r="I129" s="168" t="s">
        <v>1022</v>
      </c>
      <c r="J129" s="4"/>
      <c r="K129" s="4"/>
      <c r="L129" s="4"/>
      <c r="M129" s="5"/>
      <c r="N129" s="5"/>
      <c r="O129" s="10"/>
      <c r="P129" s="14"/>
      <c r="Q129" s="14"/>
      <c r="R129" s="14"/>
      <c r="S129" s="14"/>
      <c r="T129" s="32">
        <v>35000000</v>
      </c>
      <c r="U129" s="6"/>
      <c r="V129" s="11">
        <f t="shared" si="13"/>
        <v>0</v>
      </c>
      <c r="W129" s="10"/>
      <c r="X129" s="50"/>
      <c r="Y129" s="51"/>
      <c r="Z129" s="43">
        <f t="shared" si="14"/>
        <v>0</v>
      </c>
      <c r="AA129" s="41"/>
      <c r="AB129" s="48"/>
      <c r="AC129" s="46"/>
      <c r="AD129" s="43">
        <f t="shared" si="15"/>
        <v>0</v>
      </c>
      <c r="AE129" s="41"/>
      <c r="AF129" s="41"/>
      <c r="AG129" s="46"/>
      <c r="AH129" s="53">
        <f t="shared" si="16"/>
        <v>0</v>
      </c>
      <c r="AI129" s="41"/>
      <c r="AJ129" s="41"/>
    </row>
    <row r="130" spans="1:36" ht="60" hidden="1" outlineLevel="1" x14ac:dyDescent="0.25">
      <c r="A130" s="181"/>
      <c r="B130" s="188"/>
      <c r="C130" s="187"/>
      <c r="D130" s="182"/>
      <c r="E130" s="190"/>
      <c r="F130" s="304"/>
      <c r="G130" s="304"/>
      <c r="H130" s="140" t="s">
        <v>858</v>
      </c>
      <c r="I130" s="168" t="s">
        <v>1021</v>
      </c>
      <c r="J130" s="4"/>
      <c r="K130" s="4"/>
      <c r="L130" s="4"/>
      <c r="M130" s="5"/>
      <c r="N130" s="5"/>
      <c r="O130" s="10"/>
      <c r="P130" s="14"/>
      <c r="Q130" s="14"/>
      <c r="R130" s="14"/>
      <c r="S130" s="14"/>
      <c r="T130" s="32">
        <v>30000000</v>
      </c>
      <c r="U130" s="6"/>
      <c r="V130" s="11">
        <f t="shared" si="13"/>
        <v>0</v>
      </c>
      <c r="W130" s="10"/>
      <c r="X130" s="50"/>
      <c r="Y130" s="51"/>
      <c r="Z130" s="43">
        <f t="shared" si="14"/>
        <v>0</v>
      </c>
      <c r="AA130" s="41"/>
      <c r="AB130" s="48"/>
      <c r="AC130" s="46"/>
      <c r="AD130" s="43">
        <f t="shared" si="15"/>
        <v>0</v>
      </c>
      <c r="AE130" s="41"/>
      <c r="AF130" s="41"/>
      <c r="AG130" s="46"/>
      <c r="AH130" s="53">
        <f t="shared" si="16"/>
        <v>0</v>
      </c>
      <c r="AI130" s="41"/>
      <c r="AJ130" s="41"/>
    </row>
    <row r="131" spans="1:36" ht="60" hidden="1" outlineLevel="1" x14ac:dyDescent="0.25">
      <c r="A131" s="181"/>
      <c r="B131" s="188"/>
      <c r="C131" s="187"/>
      <c r="D131" s="182"/>
      <c r="E131" s="190"/>
      <c r="F131" s="304"/>
      <c r="G131" s="304"/>
      <c r="H131" s="140" t="s">
        <v>859</v>
      </c>
      <c r="I131" s="168" t="s">
        <v>1017</v>
      </c>
      <c r="J131" s="4"/>
      <c r="K131" s="4"/>
      <c r="L131" s="4"/>
      <c r="M131" s="5"/>
      <c r="N131" s="5"/>
      <c r="O131" s="10"/>
      <c r="P131" s="14"/>
      <c r="Q131" s="14"/>
      <c r="R131" s="14"/>
      <c r="S131" s="14"/>
      <c r="T131" s="32">
        <v>5000000</v>
      </c>
      <c r="U131" s="6"/>
      <c r="V131" s="11">
        <f t="shared" si="13"/>
        <v>0</v>
      </c>
      <c r="W131" s="10"/>
      <c r="X131" s="50"/>
      <c r="Y131" s="51"/>
      <c r="Z131" s="43">
        <f t="shared" si="14"/>
        <v>0</v>
      </c>
      <c r="AA131" s="41"/>
      <c r="AB131" s="48"/>
      <c r="AC131" s="46"/>
      <c r="AD131" s="43">
        <f t="shared" si="15"/>
        <v>0</v>
      </c>
      <c r="AE131" s="41"/>
      <c r="AF131" s="41"/>
      <c r="AG131" s="46"/>
      <c r="AH131" s="53">
        <f t="shared" si="16"/>
        <v>0</v>
      </c>
      <c r="AI131" s="41"/>
      <c r="AJ131" s="41"/>
    </row>
    <row r="132" spans="1:36" ht="60" hidden="1" outlineLevel="1" x14ac:dyDescent="0.25">
      <c r="A132" s="181"/>
      <c r="B132" s="188"/>
      <c r="C132" s="187"/>
      <c r="D132" s="182"/>
      <c r="E132" s="190"/>
      <c r="F132" s="304"/>
      <c r="G132" s="304"/>
      <c r="H132" s="140" t="s">
        <v>860</v>
      </c>
      <c r="I132" s="168" t="s">
        <v>1020</v>
      </c>
      <c r="J132" s="4"/>
      <c r="K132" s="4"/>
      <c r="L132" s="4"/>
      <c r="M132" s="5"/>
      <c r="N132" s="5"/>
      <c r="O132" s="10"/>
      <c r="P132" s="14"/>
      <c r="Q132" s="14"/>
      <c r="R132" s="14"/>
      <c r="S132" s="14"/>
      <c r="T132" s="32">
        <v>4000000</v>
      </c>
      <c r="U132" s="6"/>
      <c r="V132" s="11">
        <f t="shared" si="13"/>
        <v>0</v>
      </c>
      <c r="W132" s="10"/>
      <c r="X132" s="50"/>
      <c r="Y132" s="51"/>
      <c r="Z132" s="43">
        <f t="shared" si="14"/>
        <v>0</v>
      </c>
      <c r="AA132" s="41"/>
      <c r="AB132" s="48"/>
      <c r="AC132" s="46"/>
      <c r="AD132" s="43">
        <f t="shared" si="15"/>
        <v>0</v>
      </c>
      <c r="AE132" s="41"/>
      <c r="AF132" s="41"/>
      <c r="AG132" s="46"/>
      <c r="AH132" s="53">
        <f t="shared" si="16"/>
        <v>0</v>
      </c>
      <c r="AI132" s="41"/>
      <c r="AJ132" s="41"/>
    </row>
    <row r="133" spans="1:36" ht="60" hidden="1" outlineLevel="1" x14ac:dyDescent="0.25">
      <c r="A133" s="181"/>
      <c r="B133" s="188"/>
      <c r="C133" s="187"/>
      <c r="D133" s="182"/>
      <c r="E133" s="190"/>
      <c r="F133" s="304"/>
      <c r="G133" s="304"/>
      <c r="H133" s="140" t="s">
        <v>861</v>
      </c>
      <c r="I133" s="168" t="s">
        <v>683</v>
      </c>
      <c r="J133" s="4"/>
      <c r="K133" s="4"/>
      <c r="L133" s="4"/>
      <c r="M133" s="5"/>
      <c r="N133" s="5"/>
      <c r="O133" s="10"/>
      <c r="P133" s="14"/>
      <c r="Q133" s="14"/>
      <c r="R133" s="14"/>
      <c r="S133" s="14"/>
      <c r="T133" s="32">
        <v>60000000</v>
      </c>
      <c r="U133" s="6"/>
      <c r="V133" s="11">
        <f t="shared" si="13"/>
        <v>0</v>
      </c>
      <c r="W133" s="10"/>
      <c r="X133" s="50"/>
      <c r="Y133" s="51"/>
      <c r="Z133" s="43">
        <f t="shared" si="14"/>
        <v>0</v>
      </c>
      <c r="AA133" s="41"/>
      <c r="AB133" s="48"/>
      <c r="AC133" s="46"/>
      <c r="AD133" s="43">
        <f t="shared" si="15"/>
        <v>0</v>
      </c>
      <c r="AE133" s="41"/>
      <c r="AF133" s="41"/>
      <c r="AG133" s="46"/>
      <c r="AH133" s="53">
        <f t="shared" si="16"/>
        <v>0</v>
      </c>
      <c r="AI133" s="41"/>
      <c r="AJ133" s="41"/>
    </row>
    <row r="134" spans="1:36" ht="60" hidden="1" outlineLevel="1" x14ac:dyDescent="0.25">
      <c r="A134" s="181"/>
      <c r="B134" s="188"/>
      <c r="C134" s="187"/>
      <c r="D134" s="182"/>
      <c r="E134" s="190"/>
      <c r="F134" s="304"/>
      <c r="G134" s="304"/>
      <c r="H134" s="140" t="s">
        <v>862</v>
      </c>
      <c r="I134" s="168" t="s">
        <v>520</v>
      </c>
      <c r="J134" s="4"/>
      <c r="K134" s="4"/>
      <c r="L134" s="4"/>
      <c r="M134" s="5"/>
      <c r="N134" s="5"/>
      <c r="O134" s="10"/>
      <c r="P134" s="14"/>
      <c r="Q134" s="14"/>
      <c r="R134" s="14"/>
      <c r="S134" s="14"/>
      <c r="T134" s="32">
        <v>18000000</v>
      </c>
      <c r="U134" s="6"/>
      <c r="V134" s="11">
        <f t="shared" si="13"/>
        <v>0</v>
      </c>
      <c r="W134" s="10"/>
      <c r="X134" s="50"/>
      <c r="Y134" s="51"/>
      <c r="Z134" s="43">
        <f t="shared" si="14"/>
        <v>0</v>
      </c>
      <c r="AA134" s="41"/>
      <c r="AB134" s="48"/>
      <c r="AC134" s="46"/>
      <c r="AD134" s="43">
        <f t="shared" si="15"/>
        <v>0</v>
      </c>
      <c r="AE134" s="41"/>
      <c r="AF134" s="41"/>
      <c r="AG134" s="46"/>
      <c r="AH134" s="53">
        <f t="shared" si="16"/>
        <v>0</v>
      </c>
      <c r="AI134" s="41"/>
      <c r="AJ134" s="41"/>
    </row>
    <row r="135" spans="1:36" ht="60" hidden="1" outlineLevel="1" x14ac:dyDescent="0.25">
      <c r="A135" s="181"/>
      <c r="B135" s="188"/>
      <c r="C135" s="187"/>
      <c r="D135" s="182"/>
      <c r="E135" s="190"/>
      <c r="F135" s="304"/>
      <c r="G135" s="304"/>
      <c r="H135" s="140" t="s">
        <v>863</v>
      </c>
      <c r="I135" s="168" t="s">
        <v>520</v>
      </c>
      <c r="J135" s="4"/>
      <c r="K135" s="4"/>
      <c r="L135" s="4"/>
      <c r="M135" s="5"/>
      <c r="N135" s="5"/>
      <c r="O135" s="10"/>
      <c r="P135" s="14"/>
      <c r="Q135" s="14"/>
      <c r="R135" s="14"/>
      <c r="S135" s="14"/>
      <c r="T135" s="32">
        <v>7000000</v>
      </c>
      <c r="U135" s="6"/>
      <c r="V135" s="11">
        <f t="shared" si="13"/>
        <v>0</v>
      </c>
      <c r="W135" s="10"/>
      <c r="X135" s="50"/>
      <c r="Y135" s="51"/>
      <c r="Z135" s="43">
        <f t="shared" si="14"/>
        <v>0</v>
      </c>
      <c r="AA135" s="41"/>
      <c r="AB135" s="48"/>
      <c r="AC135" s="46"/>
      <c r="AD135" s="43">
        <f t="shared" si="15"/>
        <v>0</v>
      </c>
      <c r="AE135" s="41"/>
      <c r="AF135" s="41"/>
      <c r="AG135" s="46"/>
      <c r="AH135" s="53">
        <f t="shared" si="16"/>
        <v>0</v>
      </c>
      <c r="AI135" s="41"/>
      <c r="AJ135" s="41"/>
    </row>
    <row r="136" spans="1:36" ht="60" hidden="1" outlineLevel="1" x14ac:dyDescent="0.25">
      <c r="A136" s="181"/>
      <c r="B136" s="188"/>
      <c r="C136" s="187"/>
      <c r="D136" s="182"/>
      <c r="E136" s="190"/>
      <c r="F136" s="304"/>
      <c r="G136" s="304"/>
      <c r="H136" s="140" t="s">
        <v>1023</v>
      </c>
      <c r="I136" s="168" t="s">
        <v>1024</v>
      </c>
      <c r="J136" s="4"/>
      <c r="K136" s="4"/>
      <c r="L136" s="4"/>
      <c r="M136" s="5"/>
      <c r="N136" s="5"/>
      <c r="O136" s="10"/>
      <c r="P136" s="14"/>
      <c r="Q136" s="14"/>
      <c r="R136" s="14"/>
      <c r="S136" s="14"/>
      <c r="T136" s="32">
        <v>28000000</v>
      </c>
      <c r="U136" s="6"/>
      <c r="V136" s="11">
        <f t="shared" ref="V136:V199" si="19">+U136</f>
        <v>0</v>
      </c>
      <c r="W136" s="10"/>
      <c r="X136" s="50"/>
      <c r="Y136" s="51"/>
      <c r="Z136" s="43">
        <f t="shared" ref="Z136:Z199" si="20">+Y136</f>
        <v>0</v>
      </c>
      <c r="AA136" s="41"/>
      <c r="AB136" s="48"/>
      <c r="AC136" s="46"/>
      <c r="AD136" s="43">
        <f t="shared" ref="AD136:AD199" si="21">+AC136</f>
        <v>0</v>
      </c>
      <c r="AE136" s="41"/>
      <c r="AF136" s="41"/>
      <c r="AG136" s="46"/>
      <c r="AH136" s="53">
        <f t="shared" ref="AH136:AH199" si="22">+AG136</f>
        <v>0</v>
      </c>
      <c r="AI136" s="41"/>
      <c r="AJ136" s="41"/>
    </row>
    <row r="137" spans="1:36" ht="60" hidden="1" outlineLevel="1" x14ac:dyDescent="0.25">
      <c r="A137" s="181"/>
      <c r="B137" s="188"/>
      <c r="C137" s="187"/>
      <c r="D137" s="182"/>
      <c r="E137" s="190"/>
      <c r="F137" s="304"/>
      <c r="G137" s="304"/>
      <c r="H137" s="140" t="s">
        <v>864</v>
      </c>
      <c r="I137" s="168" t="s">
        <v>1019</v>
      </c>
      <c r="J137" s="4"/>
      <c r="K137" s="4"/>
      <c r="L137" s="4"/>
      <c r="M137" s="5"/>
      <c r="N137" s="5"/>
      <c r="O137" s="10"/>
      <c r="P137" s="14"/>
      <c r="Q137" s="14"/>
      <c r="R137" s="14"/>
      <c r="S137" s="14"/>
      <c r="T137" s="32">
        <v>155000000</v>
      </c>
      <c r="U137" s="6"/>
      <c r="V137" s="11">
        <f t="shared" si="19"/>
        <v>0</v>
      </c>
      <c r="W137" s="10"/>
      <c r="X137" s="50"/>
      <c r="Y137" s="51"/>
      <c r="Z137" s="43">
        <f t="shared" si="20"/>
        <v>0</v>
      </c>
      <c r="AA137" s="41"/>
      <c r="AB137" s="48"/>
      <c r="AC137" s="46"/>
      <c r="AD137" s="43">
        <f t="shared" si="21"/>
        <v>0</v>
      </c>
      <c r="AE137" s="41"/>
      <c r="AF137" s="41"/>
      <c r="AG137" s="46"/>
      <c r="AH137" s="53">
        <f t="shared" si="22"/>
        <v>0</v>
      </c>
      <c r="AI137" s="41"/>
      <c r="AJ137" s="41"/>
    </row>
    <row r="138" spans="1:36" ht="60" hidden="1" outlineLevel="1" x14ac:dyDescent="0.25">
      <c r="A138" s="181"/>
      <c r="B138" s="188"/>
      <c r="C138" s="187"/>
      <c r="D138" s="182"/>
      <c r="E138" s="190"/>
      <c r="F138" s="305"/>
      <c r="G138" s="305"/>
      <c r="H138" s="140" t="s">
        <v>865</v>
      </c>
      <c r="I138" s="168" t="s">
        <v>1025</v>
      </c>
      <c r="J138" s="4"/>
      <c r="K138" s="4"/>
      <c r="L138" s="4"/>
      <c r="M138" s="5"/>
      <c r="N138" s="5"/>
      <c r="O138" s="10"/>
      <c r="P138" s="14"/>
      <c r="Q138" s="14"/>
      <c r="R138" s="14"/>
      <c r="S138" s="14"/>
      <c r="T138" s="32">
        <v>122880000</v>
      </c>
      <c r="U138" s="6"/>
      <c r="V138" s="11">
        <f t="shared" si="19"/>
        <v>0</v>
      </c>
      <c r="W138" s="10"/>
      <c r="X138" s="50"/>
      <c r="Y138" s="51"/>
      <c r="Z138" s="43">
        <f t="shared" si="20"/>
        <v>0</v>
      </c>
      <c r="AA138" s="41"/>
      <c r="AB138" s="48"/>
      <c r="AC138" s="46"/>
      <c r="AD138" s="43">
        <f t="shared" si="21"/>
        <v>0</v>
      </c>
      <c r="AE138" s="41"/>
      <c r="AF138" s="41"/>
      <c r="AG138" s="46"/>
      <c r="AH138" s="53">
        <f t="shared" si="22"/>
        <v>0</v>
      </c>
      <c r="AI138" s="41"/>
      <c r="AJ138" s="41"/>
    </row>
    <row r="139" spans="1:36" ht="60" hidden="1" outlineLevel="1" x14ac:dyDescent="0.25">
      <c r="A139" s="181"/>
      <c r="B139" s="188"/>
      <c r="C139" s="187"/>
      <c r="D139" s="182"/>
      <c r="E139" s="75" t="s">
        <v>867</v>
      </c>
      <c r="F139" s="75" t="s">
        <v>791</v>
      </c>
      <c r="G139" s="75" t="s">
        <v>942</v>
      </c>
      <c r="H139" s="140" t="s">
        <v>866</v>
      </c>
      <c r="I139" s="168" t="s">
        <v>1018</v>
      </c>
      <c r="J139" s="4"/>
      <c r="K139" s="4"/>
      <c r="L139" s="4"/>
      <c r="M139" s="5"/>
      <c r="N139" s="5"/>
      <c r="O139" s="10"/>
      <c r="P139" s="14"/>
      <c r="Q139" s="14"/>
      <c r="R139" s="14"/>
      <c r="S139" s="14"/>
      <c r="T139" s="32">
        <v>40000000</v>
      </c>
      <c r="U139" s="6"/>
      <c r="V139" s="11">
        <f t="shared" si="19"/>
        <v>0</v>
      </c>
      <c r="W139" s="10"/>
      <c r="X139" s="50"/>
      <c r="Y139" s="51"/>
      <c r="Z139" s="43">
        <f t="shared" si="20"/>
        <v>0</v>
      </c>
      <c r="AA139" s="41"/>
      <c r="AB139" s="48"/>
      <c r="AC139" s="46"/>
      <c r="AD139" s="43">
        <f t="shared" si="21"/>
        <v>0</v>
      </c>
      <c r="AE139" s="41"/>
      <c r="AF139" s="41"/>
      <c r="AG139" s="46"/>
      <c r="AH139" s="53">
        <f t="shared" si="22"/>
        <v>0</v>
      </c>
      <c r="AI139" s="41"/>
      <c r="AJ139" s="41"/>
    </row>
    <row r="140" spans="1:36" ht="67.2" customHeight="1" collapsed="1" x14ac:dyDescent="0.25">
      <c r="A140" s="271" t="s">
        <v>289</v>
      </c>
      <c r="B140" s="271"/>
      <c r="C140" s="271"/>
      <c r="D140" s="271"/>
      <c r="E140" s="271"/>
      <c r="F140" s="271"/>
      <c r="G140" s="271"/>
      <c r="H140" s="271"/>
      <c r="I140" s="271"/>
      <c r="J140" s="271"/>
      <c r="K140" s="271"/>
      <c r="L140" s="101">
        <v>44285</v>
      </c>
      <c r="M140" s="105" cm="1">
        <f t="array" ref="M140">+AVERAGE((M46:M86)*100)</f>
        <v>-11950.905879919721</v>
      </c>
      <c r="N140" s="105" cm="1">
        <f t="array" ref="N140">+AVERAGE((N46:N86)*100)</f>
        <v>0</v>
      </c>
      <c r="O140" s="103">
        <v>100</v>
      </c>
      <c r="P140" s="15"/>
      <c r="Q140" s="15"/>
      <c r="R140" s="15"/>
      <c r="S140" s="15"/>
      <c r="T140" s="60">
        <f>+SUM(T46:T139)</f>
        <v>15437825026.68</v>
      </c>
      <c r="U140" s="9"/>
      <c r="V140" s="11">
        <f t="shared" si="19"/>
        <v>0</v>
      </c>
      <c r="W140" s="10"/>
      <c r="X140" s="50"/>
      <c r="Y140" s="51"/>
      <c r="Z140" s="43">
        <f t="shared" si="20"/>
        <v>0</v>
      </c>
      <c r="AA140" s="41"/>
      <c r="AB140" s="48"/>
      <c r="AC140" s="46"/>
      <c r="AD140" s="43">
        <f t="shared" si="21"/>
        <v>0</v>
      </c>
      <c r="AE140" s="41"/>
      <c r="AF140" s="41"/>
      <c r="AG140" s="46"/>
      <c r="AH140" s="53">
        <f t="shared" si="22"/>
        <v>0</v>
      </c>
      <c r="AI140" s="41"/>
      <c r="AJ140" s="41"/>
    </row>
    <row r="141" spans="1:36" ht="63" hidden="1" customHeight="1" outlineLevel="1" x14ac:dyDescent="0.25">
      <c r="A141" s="272" t="s">
        <v>283</v>
      </c>
      <c r="B141" s="188" t="s">
        <v>370</v>
      </c>
      <c r="C141" s="187" t="s">
        <v>369</v>
      </c>
      <c r="D141" s="225" t="s">
        <v>367</v>
      </c>
      <c r="E141" s="196" t="s">
        <v>368</v>
      </c>
      <c r="F141" s="196" t="s">
        <v>814</v>
      </c>
      <c r="G141" s="266" t="s">
        <v>943</v>
      </c>
      <c r="H141" s="142" t="s">
        <v>899</v>
      </c>
      <c r="I141" s="167" t="s">
        <v>331</v>
      </c>
      <c r="J141" s="4">
        <v>44228</v>
      </c>
      <c r="K141" s="4">
        <v>44530</v>
      </c>
      <c r="L141" s="4"/>
      <c r="M141" s="5">
        <f>+(+_xlfn.DAYS(J141,L141))/(+_xlfn.DAYS(J141,K141))</f>
        <v>-146.4503311258278</v>
      </c>
      <c r="N141" s="5">
        <f>+IF(M141&gt;=100,100,IF(M141&lt;=0,0,M141))</f>
        <v>0</v>
      </c>
      <c r="O141" s="10">
        <v>1</v>
      </c>
      <c r="P141" s="12">
        <v>0.25</v>
      </c>
      <c r="Q141" s="14"/>
      <c r="R141" s="14"/>
      <c r="S141" s="14"/>
      <c r="T141" s="32">
        <v>375900000</v>
      </c>
      <c r="U141" s="2"/>
      <c r="V141" s="11">
        <f t="shared" si="19"/>
        <v>0</v>
      </c>
      <c r="W141" s="10"/>
      <c r="X141" s="50"/>
      <c r="Y141" s="51"/>
      <c r="Z141" s="43">
        <f t="shared" si="20"/>
        <v>0</v>
      </c>
      <c r="AA141" s="41"/>
      <c r="AB141" s="48"/>
      <c r="AC141" s="46"/>
      <c r="AD141" s="43">
        <f t="shared" si="21"/>
        <v>0</v>
      </c>
      <c r="AE141" s="41"/>
      <c r="AF141" s="41"/>
      <c r="AG141" s="46"/>
      <c r="AH141" s="53">
        <f t="shared" si="22"/>
        <v>0</v>
      </c>
      <c r="AI141" s="41"/>
      <c r="AJ141" s="41"/>
    </row>
    <row r="142" spans="1:36" ht="60" hidden="1" outlineLevel="1" x14ac:dyDescent="0.25">
      <c r="A142" s="272"/>
      <c r="B142" s="188"/>
      <c r="C142" s="187"/>
      <c r="D142" s="225"/>
      <c r="E142" s="196"/>
      <c r="F142" s="196"/>
      <c r="G142" s="266"/>
      <c r="H142" s="142" t="s">
        <v>364</v>
      </c>
      <c r="I142" s="167" t="s">
        <v>670</v>
      </c>
      <c r="J142" s="4">
        <v>44228</v>
      </c>
      <c r="K142" s="4">
        <v>44530</v>
      </c>
      <c r="L142" s="4"/>
      <c r="M142" s="5">
        <f t="shared" ref="M142:M169" si="23">+(+_xlfn.DAYS(J142,L142))/(+_xlfn.DAYS(J142,K142))</f>
        <v>-146.4503311258278</v>
      </c>
      <c r="N142" s="5">
        <f t="shared" ref="N142:N169" si="24">+IF(M142&gt;=100,100,IF(M142&lt;=0,0,M142))</f>
        <v>0</v>
      </c>
      <c r="O142" s="10">
        <v>1</v>
      </c>
      <c r="P142" s="14"/>
      <c r="Q142" s="14"/>
      <c r="R142" s="14"/>
      <c r="S142" s="14"/>
      <c r="T142" s="32">
        <v>19500000</v>
      </c>
      <c r="U142" s="2"/>
      <c r="V142" s="11">
        <f t="shared" si="19"/>
        <v>0</v>
      </c>
      <c r="W142" s="10"/>
      <c r="X142" s="50"/>
      <c r="Y142" s="51"/>
      <c r="Z142" s="43">
        <f t="shared" si="20"/>
        <v>0</v>
      </c>
      <c r="AA142" s="41"/>
      <c r="AB142" s="48"/>
      <c r="AC142" s="46"/>
      <c r="AD142" s="43">
        <f t="shared" si="21"/>
        <v>0</v>
      </c>
      <c r="AE142" s="41"/>
      <c r="AF142" s="41"/>
      <c r="AG142" s="46"/>
      <c r="AH142" s="53">
        <f t="shared" si="22"/>
        <v>0</v>
      </c>
      <c r="AI142" s="41"/>
      <c r="AJ142" s="41"/>
    </row>
    <row r="143" spans="1:36" ht="62.4" hidden="1" outlineLevel="1" x14ac:dyDescent="0.25">
      <c r="A143" s="272"/>
      <c r="B143" s="188"/>
      <c r="C143" s="187"/>
      <c r="D143" s="225"/>
      <c r="E143" s="196"/>
      <c r="F143" s="196"/>
      <c r="G143" s="266"/>
      <c r="H143" s="142" t="s">
        <v>813</v>
      </c>
      <c r="I143" s="167" t="s">
        <v>671</v>
      </c>
      <c r="J143" s="4">
        <v>44228</v>
      </c>
      <c r="K143" s="4">
        <v>44530</v>
      </c>
      <c r="L143" s="4"/>
      <c r="M143" s="5">
        <f t="shared" si="23"/>
        <v>-146.4503311258278</v>
      </c>
      <c r="N143" s="5">
        <f t="shared" si="24"/>
        <v>0</v>
      </c>
      <c r="O143" s="10">
        <v>1</v>
      </c>
      <c r="P143" s="14"/>
      <c r="Q143" s="14"/>
      <c r="R143" s="14"/>
      <c r="S143" s="14"/>
      <c r="T143" s="32">
        <v>25000000</v>
      </c>
      <c r="U143" s="2"/>
      <c r="V143" s="11">
        <f t="shared" si="19"/>
        <v>0</v>
      </c>
      <c r="W143" s="10"/>
      <c r="X143" s="50"/>
      <c r="Y143" s="51"/>
      <c r="Z143" s="43">
        <f t="shared" si="20"/>
        <v>0</v>
      </c>
      <c r="AA143" s="41"/>
      <c r="AB143" s="48"/>
      <c r="AC143" s="46"/>
      <c r="AD143" s="43">
        <f t="shared" si="21"/>
        <v>0</v>
      </c>
      <c r="AE143" s="41"/>
      <c r="AF143" s="41"/>
      <c r="AG143" s="46"/>
      <c r="AH143" s="53">
        <f t="shared" si="22"/>
        <v>0</v>
      </c>
      <c r="AI143" s="41"/>
      <c r="AJ143" s="41"/>
    </row>
    <row r="144" spans="1:36" ht="62.4" hidden="1" outlineLevel="1" x14ac:dyDescent="0.25">
      <c r="A144" s="272"/>
      <c r="B144" s="188"/>
      <c r="C144" s="187"/>
      <c r="D144" s="225"/>
      <c r="E144" s="196"/>
      <c r="F144" s="196"/>
      <c r="G144" s="266"/>
      <c r="H144" s="142" t="s">
        <v>901</v>
      </c>
      <c r="I144" s="167" t="s">
        <v>672</v>
      </c>
      <c r="J144" s="4">
        <v>44228</v>
      </c>
      <c r="K144" s="4">
        <v>44530</v>
      </c>
      <c r="L144" s="4"/>
      <c r="M144" s="5">
        <f t="shared" si="23"/>
        <v>-146.4503311258278</v>
      </c>
      <c r="N144" s="5">
        <f t="shared" si="24"/>
        <v>0</v>
      </c>
      <c r="O144" s="10">
        <v>1</v>
      </c>
      <c r="P144" s="14"/>
      <c r="Q144" s="14"/>
      <c r="R144" s="14"/>
      <c r="S144" s="14"/>
      <c r="T144" s="32">
        <v>22500000</v>
      </c>
      <c r="U144" s="2"/>
      <c r="V144" s="11">
        <f t="shared" si="19"/>
        <v>0</v>
      </c>
      <c r="W144" s="10"/>
      <c r="X144" s="50"/>
      <c r="Y144" s="51"/>
      <c r="Z144" s="43">
        <f t="shared" si="20"/>
        <v>0</v>
      </c>
      <c r="AA144" s="41"/>
      <c r="AB144" s="48"/>
      <c r="AC144" s="46"/>
      <c r="AD144" s="43">
        <f t="shared" si="21"/>
        <v>0</v>
      </c>
      <c r="AE144" s="41"/>
      <c r="AF144" s="41"/>
      <c r="AG144" s="46"/>
      <c r="AH144" s="53">
        <f t="shared" si="22"/>
        <v>0</v>
      </c>
      <c r="AI144" s="41"/>
      <c r="AJ144" s="41"/>
    </row>
    <row r="145" spans="1:37" ht="60" hidden="1" outlineLevel="1" x14ac:dyDescent="0.25">
      <c r="A145" s="272"/>
      <c r="B145" s="188"/>
      <c r="C145" s="187"/>
      <c r="D145" s="225"/>
      <c r="E145" s="196"/>
      <c r="F145" s="196"/>
      <c r="G145" s="266"/>
      <c r="H145" s="142" t="s">
        <v>900</v>
      </c>
      <c r="I145" s="167" t="s">
        <v>673</v>
      </c>
      <c r="J145" s="4">
        <v>44228</v>
      </c>
      <c r="K145" s="4">
        <v>44530</v>
      </c>
      <c r="L145" s="4"/>
      <c r="M145" s="5">
        <f t="shared" si="23"/>
        <v>-146.4503311258278</v>
      </c>
      <c r="N145" s="5">
        <f t="shared" si="24"/>
        <v>0</v>
      </c>
      <c r="O145" s="10">
        <v>1</v>
      </c>
      <c r="P145" s="14"/>
      <c r="Q145" s="14"/>
      <c r="R145" s="14"/>
      <c r="S145" s="14"/>
      <c r="T145" s="32">
        <v>30000000</v>
      </c>
      <c r="U145" s="2"/>
      <c r="V145" s="11">
        <f t="shared" si="19"/>
        <v>0</v>
      </c>
      <c r="W145" s="10"/>
      <c r="X145" s="50"/>
      <c r="Y145" s="51"/>
      <c r="Z145" s="43">
        <f t="shared" si="20"/>
        <v>0</v>
      </c>
      <c r="AA145" s="41"/>
      <c r="AB145" s="48"/>
      <c r="AC145" s="46"/>
      <c r="AD145" s="43">
        <f t="shared" si="21"/>
        <v>0</v>
      </c>
      <c r="AE145" s="41"/>
      <c r="AF145" s="41"/>
      <c r="AG145" s="46"/>
      <c r="AH145" s="53">
        <f t="shared" si="22"/>
        <v>0</v>
      </c>
      <c r="AI145" s="41"/>
      <c r="AJ145" s="41"/>
    </row>
    <row r="146" spans="1:37" ht="60" hidden="1" outlineLevel="1" x14ac:dyDescent="0.25">
      <c r="A146" s="272"/>
      <c r="B146" s="188"/>
      <c r="C146" s="187"/>
      <c r="D146" s="225"/>
      <c r="E146" s="196"/>
      <c r="F146" s="196"/>
      <c r="G146" s="266"/>
      <c r="H146" s="143" t="s">
        <v>365</v>
      </c>
      <c r="I146" s="167" t="s">
        <v>674</v>
      </c>
      <c r="J146" s="4">
        <v>44228</v>
      </c>
      <c r="K146" s="4">
        <v>44530</v>
      </c>
      <c r="L146" s="4"/>
      <c r="M146" s="5">
        <f t="shared" si="23"/>
        <v>-146.4503311258278</v>
      </c>
      <c r="N146" s="5">
        <f t="shared" si="24"/>
        <v>0</v>
      </c>
      <c r="O146" s="10">
        <v>1</v>
      </c>
      <c r="P146" s="14"/>
      <c r="Q146" s="14"/>
      <c r="R146" s="14"/>
      <c r="S146" s="14"/>
      <c r="T146" s="32">
        <v>7500000</v>
      </c>
      <c r="U146" s="2"/>
      <c r="V146" s="11">
        <f t="shared" si="19"/>
        <v>0</v>
      </c>
      <c r="W146" s="10"/>
      <c r="X146" s="50"/>
      <c r="Y146" s="51"/>
      <c r="Z146" s="43">
        <f t="shared" si="20"/>
        <v>0</v>
      </c>
      <c r="AA146" s="41"/>
      <c r="AB146" s="48"/>
      <c r="AC146" s="46"/>
      <c r="AD146" s="43">
        <f t="shared" si="21"/>
        <v>0</v>
      </c>
      <c r="AE146" s="41"/>
      <c r="AF146" s="41"/>
      <c r="AG146" s="46"/>
      <c r="AH146" s="53">
        <f t="shared" si="22"/>
        <v>0</v>
      </c>
      <c r="AI146" s="41"/>
      <c r="AJ146" s="41"/>
    </row>
    <row r="147" spans="1:37" ht="60" hidden="1" outlineLevel="1" x14ac:dyDescent="0.25">
      <c r="A147" s="272"/>
      <c r="B147" s="188"/>
      <c r="C147" s="187"/>
      <c r="D147" s="225"/>
      <c r="E147" s="196"/>
      <c r="F147" s="196"/>
      <c r="G147" s="266"/>
      <c r="H147" s="142" t="s">
        <v>366</v>
      </c>
      <c r="I147" s="167" t="s">
        <v>675</v>
      </c>
      <c r="J147" s="4">
        <v>44228</v>
      </c>
      <c r="K147" s="4">
        <v>44530</v>
      </c>
      <c r="L147" s="4"/>
      <c r="M147" s="5">
        <f t="shared" si="23"/>
        <v>-146.4503311258278</v>
      </c>
      <c r="N147" s="5">
        <f t="shared" si="24"/>
        <v>0</v>
      </c>
      <c r="O147" s="10">
        <v>1</v>
      </c>
      <c r="P147" s="14"/>
      <c r="Q147" s="14"/>
      <c r="R147" s="14"/>
      <c r="S147" s="14"/>
      <c r="T147" s="32">
        <v>20000000</v>
      </c>
      <c r="U147" s="2"/>
      <c r="V147" s="11">
        <f t="shared" si="19"/>
        <v>0</v>
      </c>
      <c r="W147" s="10"/>
      <c r="X147" s="50"/>
      <c r="Y147" s="51"/>
      <c r="Z147" s="43">
        <f t="shared" si="20"/>
        <v>0</v>
      </c>
      <c r="AA147" s="41"/>
      <c r="AB147" s="48"/>
      <c r="AC147" s="46"/>
      <c r="AD147" s="43">
        <f t="shared" si="21"/>
        <v>0</v>
      </c>
      <c r="AE147" s="41"/>
      <c r="AF147" s="41"/>
      <c r="AG147" s="46"/>
      <c r="AH147" s="53">
        <f t="shared" si="22"/>
        <v>0</v>
      </c>
      <c r="AI147" s="41"/>
      <c r="AJ147" s="41"/>
    </row>
    <row r="148" spans="1:37" ht="78.599999999999994" hidden="1" customHeight="1" outlineLevel="1" x14ac:dyDescent="0.25">
      <c r="A148" s="272"/>
      <c r="B148" s="187" t="s">
        <v>370</v>
      </c>
      <c r="C148" s="187" t="s">
        <v>676</v>
      </c>
      <c r="D148" s="206" t="s">
        <v>263</v>
      </c>
      <c r="E148" s="183" t="s">
        <v>535</v>
      </c>
      <c r="F148" s="183" t="s">
        <v>815</v>
      </c>
      <c r="G148" s="291" t="s">
        <v>944</v>
      </c>
      <c r="H148" s="82" t="s">
        <v>902</v>
      </c>
      <c r="I148" s="167" t="s">
        <v>331</v>
      </c>
      <c r="J148" s="4">
        <v>44228</v>
      </c>
      <c r="K148" s="4">
        <v>44530</v>
      </c>
      <c r="L148" s="4"/>
      <c r="M148" s="5">
        <f t="shared" si="23"/>
        <v>-146.4503311258278</v>
      </c>
      <c r="N148" s="5">
        <f t="shared" si="24"/>
        <v>0</v>
      </c>
      <c r="O148" s="10">
        <v>1</v>
      </c>
      <c r="P148" s="14"/>
      <c r="Q148" s="14"/>
      <c r="R148" s="14"/>
      <c r="S148" s="14"/>
      <c r="T148" s="61">
        <v>401196059</v>
      </c>
      <c r="U148" s="2"/>
      <c r="V148" s="11">
        <f t="shared" si="19"/>
        <v>0</v>
      </c>
      <c r="W148" s="10"/>
      <c r="X148" s="50"/>
      <c r="Y148" s="51"/>
      <c r="Z148" s="43">
        <f t="shared" si="20"/>
        <v>0</v>
      </c>
      <c r="AA148" s="41"/>
      <c r="AB148" s="48"/>
      <c r="AC148" s="46"/>
      <c r="AD148" s="43">
        <f t="shared" si="21"/>
        <v>0</v>
      </c>
      <c r="AE148" s="41"/>
      <c r="AF148" s="41"/>
      <c r="AG148" s="46"/>
      <c r="AH148" s="53">
        <f t="shared" si="22"/>
        <v>0</v>
      </c>
      <c r="AI148" s="41"/>
      <c r="AJ148" s="41"/>
    </row>
    <row r="149" spans="1:37" ht="75.599999999999994" hidden="1" customHeight="1" outlineLevel="1" x14ac:dyDescent="0.25">
      <c r="A149" s="272"/>
      <c r="B149" s="187"/>
      <c r="C149" s="187"/>
      <c r="D149" s="206"/>
      <c r="E149" s="183"/>
      <c r="F149" s="183"/>
      <c r="G149" s="292"/>
      <c r="H149" s="82" t="s">
        <v>434</v>
      </c>
      <c r="I149" s="167" t="s">
        <v>677</v>
      </c>
      <c r="J149" s="4">
        <v>44228</v>
      </c>
      <c r="K149" s="4">
        <v>44530</v>
      </c>
      <c r="L149" s="4"/>
      <c r="M149" s="5">
        <f t="shared" si="23"/>
        <v>-146.4503311258278</v>
      </c>
      <c r="N149" s="5">
        <f t="shared" si="24"/>
        <v>0</v>
      </c>
      <c r="O149" s="10">
        <v>1</v>
      </c>
      <c r="P149" s="14"/>
      <c r="Q149" s="14"/>
      <c r="R149" s="14"/>
      <c r="S149" s="14"/>
      <c r="T149" s="61">
        <v>7000000</v>
      </c>
      <c r="U149" s="2"/>
      <c r="V149" s="11">
        <f t="shared" si="19"/>
        <v>0</v>
      </c>
      <c r="W149" s="10"/>
      <c r="X149" s="50"/>
      <c r="Y149" s="51"/>
      <c r="Z149" s="43">
        <f t="shared" si="20"/>
        <v>0</v>
      </c>
      <c r="AA149" s="41"/>
      <c r="AB149" s="48"/>
      <c r="AC149" s="46"/>
      <c r="AD149" s="43">
        <f t="shared" si="21"/>
        <v>0</v>
      </c>
      <c r="AE149" s="41"/>
      <c r="AF149" s="41"/>
      <c r="AG149" s="46"/>
      <c r="AH149" s="53">
        <f t="shared" si="22"/>
        <v>0</v>
      </c>
      <c r="AI149" s="41"/>
      <c r="AJ149" s="41"/>
      <c r="AK149" s="30"/>
    </row>
    <row r="150" spans="1:37" ht="93.6" hidden="1" customHeight="1" outlineLevel="1" x14ac:dyDescent="0.25">
      <c r="A150" s="272"/>
      <c r="B150" s="187"/>
      <c r="C150" s="187"/>
      <c r="D150" s="206"/>
      <c r="E150" s="183"/>
      <c r="F150" s="183"/>
      <c r="G150" s="292"/>
      <c r="H150" s="82" t="s">
        <v>543</v>
      </c>
      <c r="I150" s="167" t="s">
        <v>677</v>
      </c>
      <c r="J150" s="4">
        <v>44228</v>
      </c>
      <c r="K150" s="4">
        <v>44530</v>
      </c>
      <c r="L150" s="4"/>
      <c r="M150" s="5">
        <f t="shared" si="23"/>
        <v>-146.4503311258278</v>
      </c>
      <c r="N150" s="5">
        <f t="shared" si="24"/>
        <v>0</v>
      </c>
      <c r="O150" s="10">
        <v>1</v>
      </c>
      <c r="P150" s="14"/>
      <c r="Q150" s="14"/>
      <c r="R150" s="14"/>
      <c r="S150" s="14"/>
      <c r="T150" s="58">
        <v>9000000</v>
      </c>
      <c r="U150" s="2"/>
      <c r="V150" s="11">
        <f t="shared" si="19"/>
        <v>0</v>
      </c>
      <c r="W150" s="10"/>
      <c r="X150" s="50"/>
      <c r="Y150" s="51"/>
      <c r="Z150" s="43">
        <f t="shared" si="20"/>
        <v>0</v>
      </c>
      <c r="AA150" s="41"/>
      <c r="AB150" s="48"/>
      <c r="AC150" s="46"/>
      <c r="AD150" s="43">
        <f t="shared" si="21"/>
        <v>0</v>
      </c>
      <c r="AE150" s="41"/>
      <c r="AF150" s="41"/>
      <c r="AG150" s="46"/>
      <c r="AH150" s="53">
        <f t="shared" si="22"/>
        <v>0</v>
      </c>
      <c r="AI150" s="41"/>
      <c r="AJ150" s="41"/>
      <c r="AK150" s="31"/>
    </row>
    <row r="151" spans="1:37" ht="43.2" hidden="1" customHeight="1" outlineLevel="1" x14ac:dyDescent="0.25">
      <c r="A151" s="272"/>
      <c r="B151" s="187"/>
      <c r="C151" s="187"/>
      <c r="D151" s="206"/>
      <c r="E151" s="183"/>
      <c r="F151" s="183"/>
      <c r="G151" s="292"/>
      <c r="H151" s="82" t="s">
        <v>544</v>
      </c>
      <c r="I151" s="167" t="s">
        <v>678</v>
      </c>
      <c r="J151" s="4">
        <v>44228</v>
      </c>
      <c r="K151" s="4">
        <v>44530</v>
      </c>
      <c r="L151" s="4"/>
      <c r="M151" s="5">
        <f t="shared" si="23"/>
        <v>-146.4503311258278</v>
      </c>
      <c r="N151" s="5">
        <f t="shared" si="24"/>
        <v>0</v>
      </c>
      <c r="O151" s="10">
        <v>1</v>
      </c>
      <c r="P151" s="14"/>
      <c r="Q151" s="14"/>
      <c r="R151" s="14"/>
      <c r="S151" s="14"/>
      <c r="T151" s="61">
        <v>25000000</v>
      </c>
      <c r="U151" s="2"/>
      <c r="V151" s="11">
        <f t="shared" si="19"/>
        <v>0</v>
      </c>
      <c r="W151" s="10"/>
      <c r="X151" s="50"/>
      <c r="Y151" s="51"/>
      <c r="Z151" s="43">
        <f t="shared" si="20"/>
        <v>0</v>
      </c>
      <c r="AA151" s="41"/>
      <c r="AB151" s="48"/>
      <c r="AC151" s="46"/>
      <c r="AD151" s="43">
        <f t="shared" si="21"/>
        <v>0</v>
      </c>
      <c r="AE151" s="41"/>
      <c r="AF151" s="41"/>
      <c r="AG151" s="46"/>
      <c r="AH151" s="53">
        <f t="shared" si="22"/>
        <v>0</v>
      </c>
      <c r="AI151" s="41"/>
      <c r="AJ151" s="41"/>
    </row>
    <row r="152" spans="1:37" ht="60" hidden="1" outlineLevel="1" x14ac:dyDescent="0.25">
      <c r="A152" s="272"/>
      <c r="B152" s="187"/>
      <c r="C152" s="187"/>
      <c r="D152" s="206"/>
      <c r="E152" s="183"/>
      <c r="F152" s="183"/>
      <c r="G152" s="292"/>
      <c r="H152" s="82" t="s">
        <v>536</v>
      </c>
      <c r="I152" s="167" t="s">
        <v>529</v>
      </c>
      <c r="J152" s="4">
        <v>44228</v>
      </c>
      <c r="K152" s="4">
        <v>44530</v>
      </c>
      <c r="L152" s="4"/>
      <c r="M152" s="5">
        <f t="shared" si="23"/>
        <v>-146.4503311258278</v>
      </c>
      <c r="N152" s="5">
        <f t="shared" si="24"/>
        <v>0</v>
      </c>
      <c r="O152" s="10">
        <v>1</v>
      </c>
      <c r="P152" s="14"/>
      <c r="Q152" s="14"/>
      <c r="R152" s="14"/>
      <c r="S152" s="14"/>
      <c r="T152" s="58">
        <v>15000000</v>
      </c>
      <c r="U152" s="2"/>
      <c r="V152" s="11">
        <f t="shared" si="19"/>
        <v>0</v>
      </c>
      <c r="W152" s="10"/>
      <c r="X152" s="50"/>
      <c r="Y152" s="51"/>
      <c r="Z152" s="43">
        <f t="shared" si="20"/>
        <v>0</v>
      </c>
      <c r="AA152" s="41"/>
      <c r="AB152" s="48"/>
      <c r="AC152" s="46"/>
      <c r="AD152" s="43">
        <f t="shared" si="21"/>
        <v>0</v>
      </c>
      <c r="AE152" s="41"/>
      <c r="AF152" s="41"/>
      <c r="AG152" s="46"/>
      <c r="AH152" s="53">
        <f t="shared" si="22"/>
        <v>0</v>
      </c>
      <c r="AI152" s="41"/>
      <c r="AJ152" s="41"/>
    </row>
    <row r="153" spans="1:37" ht="36.6" hidden="1" customHeight="1" outlineLevel="1" x14ac:dyDescent="0.25">
      <c r="A153" s="272"/>
      <c r="B153" s="187"/>
      <c r="C153" s="187"/>
      <c r="D153" s="206"/>
      <c r="E153" s="183"/>
      <c r="F153" s="183"/>
      <c r="G153" s="292"/>
      <c r="H153" s="82" t="s">
        <v>537</v>
      </c>
      <c r="I153" s="167" t="s">
        <v>679</v>
      </c>
      <c r="J153" s="4">
        <v>44228</v>
      </c>
      <c r="K153" s="4">
        <v>44530</v>
      </c>
      <c r="L153" s="4"/>
      <c r="M153" s="5">
        <f t="shared" si="23"/>
        <v>-146.4503311258278</v>
      </c>
      <c r="N153" s="5">
        <f t="shared" si="24"/>
        <v>0</v>
      </c>
      <c r="O153" s="10">
        <v>1</v>
      </c>
      <c r="P153" s="14"/>
      <c r="Q153" s="14"/>
      <c r="R153" s="14"/>
      <c r="S153" s="14"/>
      <c r="T153" s="61">
        <v>4000000</v>
      </c>
      <c r="U153" s="2"/>
      <c r="V153" s="11">
        <f t="shared" si="19"/>
        <v>0</v>
      </c>
      <c r="W153" s="10"/>
      <c r="X153" s="50"/>
      <c r="Y153" s="51"/>
      <c r="Z153" s="43">
        <f t="shared" si="20"/>
        <v>0</v>
      </c>
      <c r="AA153" s="41"/>
      <c r="AB153" s="48"/>
      <c r="AC153" s="46"/>
      <c r="AD153" s="43">
        <f t="shared" si="21"/>
        <v>0</v>
      </c>
      <c r="AE153" s="41"/>
      <c r="AF153" s="41"/>
      <c r="AG153" s="46"/>
      <c r="AH153" s="53">
        <f t="shared" si="22"/>
        <v>0</v>
      </c>
      <c r="AI153" s="41"/>
      <c r="AJ153" s="41"/>
    </row>
    <row r="154" spans="1:37" ht="60" hidden="1" outlineLevel="1" x14ac:dyDescent="0.25">
      <c r="A154" s="272"/>
      <c r="B154" s="187"/>
      <c r="C154" s="187"/>
      <c r="D154" s="206"/>
      <c r="E154" s="183"/>
      <c r="F154" s="183"/>
      <c r="G154" s="292"/>
      <c r="H154" s="82" t="s">
        <v>538</v>
      </c>
      <c r="I154" s="167" t="s">
        <v>682</v>
      </c>
      <c r="J154" s="4">
        <v>44228</v>
      </c>
      <c r="K154" s="4">
        <v>44530</v>
      </c>
      <c r="L154" s="4"/>
      <c r="M154" s="5">
        <f t="shared" si="23"/>
        <v>-146.4503311258278</v>
      </c>
      <c r="N154" s="5">
        <f t="shared" si="24"/>
        <v>0</v>
      </c>
      <c r="O154" s="10">
        <v>1</v>
      </c>
      <c r="P154" s="14"/>
      <c r="Q154" s="14"/>
      <c r="R154" s="14"/>
      <c r="S154" s="14"/>
      <c r="T154" s="61">
        <v>5000000</v>
      </c>
      <c r="U154" s="2"/>
      <c r="V154" s="11">
        <f t="shared" si="19"/>
        <v>0</v>
      </c>
      <c r="W154" s="10"/>
      <c r="X154" s="50"/>
      <c r="Y154" s="51"/>
      <c r="Z154" s="43">
        <f t="shared" si="20"/>
        <v>0</v>
      </c>
      <c r="AA154" s="41"/>
      <c r="AB154" s="48"/>
      <c r="AC154" s="46"/>
      <c r="AD154" s="43">
        <f t="shared" si="21"/>
        <v>0</v>
      </c>
      <c r="AE154" s="41"/>
      <c r="AF154" s="41"/>
      <c r="AG154" s="46"/>
      <c r="AH154" s="53">
        <f t="shared" si="22"/>
        <v>0</v>
      </c>
      <c r="AI154" s="41"/>
      <c r="AJ154" s="41"/>
    </row>
    <row r="155" spans="1:37" ht="36.6" hidden="1" customHeight="1" outlineLevel="1" x14ac:dyDescent="0.25">
      <c r="A155" s="272"/>
      <c r="B155" s="187"/>
      <c r="C155" s="187"/>
      <c r="D155" s="206"/>
      <c r="E155" s="183"/>
      <c r="F155" s="183"/>
      <c r="G155" s="292"/>
      <c r="H155" s="82" t="s">
        <v>903</v>
      </c>
      <c r="I155" s="167" t="s">
        <v>708</v>
      </c>
      <c r="J155" s="4">
        <v>44228</v>
      </c>
      <c r="K155" s="4">
        <v>44530</v>
      </c>
      <c r="L155" s="4"/>
      <c r="M155" s="5">
        <f t="shared" si="23"/>
        <v>-146.4503311258278</v>
      </c>
      <c r="N155" s="5">
        <f t="shared" si="24"/>
        <v>0</v>
      </c>
      <c r="O155" s="10">
        <v>1</v>
      </c>
      <c r="P155" s="14"/>
      <c r="Q155" s="14"/>
      <c r="R155" s="14"/>
      <c r="S155" s="14"/>
      <c r="T155" s="61">
        <v>22000000</v>
      </c>
      <c r="U155" s="2"/>
      <c r="V155" s="11">
        <f t="shared" si="19"/>
        <v>0</v>
      </c>
      <c r="W155" s="10"/>
      <c r="X155" s="50"/>
      <c r="Y155" s="51"/>
      <c r="Z155" s="43">
        <f t="shared" si="20"/>
        <v>0</v>
      </c>
      <c r="AA155" s="41"/>
      <c r="AB155" s="48"/>
      <c r="AC155" s="46"/>
      <c r="AD155" s="43">
        <f t="shared" si="21"/>
        <v>0</v>
      </c>
      <c r="AE155" s="41"/>
      <c r="AF155" s="41"/>
      <c r="AG155" s="46"/>
      <c r="AH155" s="53">
        <f t="shared" si="22"/>
        <v>0</v>
      </c>
      <c r="AI155" s="41"/>
      <c r="AJ155" s="41"/>
    </row>
    <row r="156" spans="1:37" ht="60" hidden="1" outlineLevel="1" x14ac:dyDescent="0.25">
      <c r="A156" s="272"/>
      <c r="B156" s="187"/>
      <c r="C156" s="187"/>
      <c r="D156" s="206"/>
      <c r="E156" s="183"/>
      <c r="F156" s="183"/>
      <c r="G156" s="293"/>
      <c r="H156" s="82" t="s">
        <v>555</v>
      </c>
      <c r="I156" s="167" t="s">
        <v>680</v>
      </c>
      <c r="J156" s="4">
        <v>44228</v>
      </c>
      <c r="K156" s="4">
        <v>44530</v>
      </c>
      <c r="L156" s="4"/>
      <c r="M156" s="5">
        <f t="shared" si="23"/>
        <v>-146.4503311258278</v>
      </c>
      <c r="N156" s="5">
        <f t="shared" si="24"/>
        <v>0</v>
      </c>
      <c r="O156" s="10">
        <v>1</v>
      </c>
      <c r="P156" s="14"/>
      <c r="Q156" s="14"/>
      <c r="R156" s="14"/>
      <c r="S156" s="14"/>
      <c r="T156" s="61">
        <v>6000000</v>
      </c>
      <c r="U156" s="2"/>
      <c r="V156" s="11">
        <f t="shared" si="19"/>
        <v>0</v>
      </c>
      <c r="W156" s="10"/>
      <c r="X156" s="50"/>
      <c r="Y156" s="51"/>
      <c r="Z156" s="43">
        <f t="shared" si="20"/>
        <v>0</v>
      </c>
      <c r="AA156" s="41"/>
      <c r="AB156" s="48"/>
      <c r="AC156" s="46"/>
      <c r="AD156" s="43">
        <f t="shared" si="21"/>
        <v>0</v>
      </c>
      <c r="AE156" s="41"/>
      <c r="AF156" s="41"/>
      <c r="AG156" s="46"/>
      <c r="AH156" s="53">
        <f t="shared" si="22"/>
        <v>0</v>
      </c>
      <c r="AI156" s="41"/>
      <c r="AJ156" s="41"/>
    </row>
    <row r="157" spans="1:37" ht="62.4" hidden="1" outlineLevel="1" x14ac:dyDescent="0.25">
      <c r="A157" s="272"/>
      <c r="B157" s="187"/>
      <c r="C157" s="187"/>
      <c r="D157" s="206"/>
      <c r="E157" s="183"/>
      <c r="F157" s="183"/>
      <c r="G157" s="96" t="s">
        <v>965</v>
      </c>
      <c r="H157" s="82" t="s">
        <v>964</v>
      </c>
      <c r="I157" s="167" t="s">
        <v>991</v>
      </c>
      <c r="J157" s="4">
        <v>44228</v>
      </c>
      <c r="K157" s="4">
        <v>44530</v>
      </c>
      <c r="L157" s="4"/>
      <c r="M157" s="5">
        <f t="shared" si="23"/>
        <v>-146.4503311258278</v>
      </c>
      <c r="N157" s="5">
        <f t="shared" si="24"/>
        <v>0</v>
      </c>
      <c r="O157" s="10">
        <v>1</v>
      </c>
      <c r="P157" s="14"/>
      <c r="Q157" s="14"/>
      <c r="R157" s="14"/>
      <c r="S157" s="14"/>
      <c r="T157" s="58"/>
      <c r="U157" s="2"/>
      <c r="V157" s="11">
        <f t="shared" si="19"/>
        <v>0</v>
      </c>
      <c r="W157" s="10"/>
      <c r="X157" s="50"/>
      <c r="Y157" s="51"/>
      <c r="Z157" s="43">
        <f t="shared" si="20"/>
        <v>0</v>
      </c>
      <c r="AA157" s="41"/>
      <c r="AB157" s="48"/>
      <c r="AC157" s="46"/>
      <c r="AD157" s="43">
        <f t="shared" si="21"/>
        <v>0</v>
      </c>
      <c r="AE157" s="41"/>
      <c r="AF157" s="41"/>
      <c r="AG157" s="46"/>
      <c r="AH157" s="53">
        <f t="shared" si="22"/>
        <v>0</v>
      </c>
      <c r="AI157" s="41"/>
      <c r="AJ157" s="41"/>
    </row>
    <row r="158" spans="1:37" ht="60" hidden="1" outlineLevel="1" x14ac:dyDescent="0.25">
      <c r="A158" s="272"/>
      <c r="B158" s="187"/>
      <c r="C158" s="187"/>
      <c r="D158" s="206"/>
      <c r="E158" s="183"/>
      <c r="F158" s="183"/>
      <c r="G158" s="118" t="s">
        <v>967</v>
      </c>
      <c r="H158" s="82" t="s">
        <v>966</v>
      </c>
      <c r="I158" s="167" t="s">
        <v>992</v>
      </c>
      <c r="J158" s="4"/>
      <c r="K158" s="4"/>
      <c r="L158" s="4"/>
      <c r="M158" s="5"/>
      <c r="N158" s="5"/>
      <c r="O158" s="10"/>
      <c r="P158" s="14"/>
      <c r="Q158" s="14"/>
      <c r="R158" s="14"/>
      <c r="S158" s="14"/>
      <c r="T158" s="58"/>
      <c r="U158" s="2"/>
      <c r="V158" s="11">
        <f t="shared" si="19"/>
        <v>0</v>
      </c>
      <c r="W158" s="10"/>
      <c r="X158" s="50"/>
      <c r="Y158" s="51"/>
      <c r="Z158" s="43">
        <f t="shared" si="20"/>
        <v>0</v>
      </c>
      <c r="AA158" s="41"/>
      <c r="AB158" s="48"/>
      <c r="AC158" s="46"/>
      <c r="AD158" s="43">
        <f t="shared" si="21"/>
        <v>0</v>
      </c>
      <c r="AE158" s="41"/>
      <c r="AF158" s="41"/>
      <c r="AG158" s="46"/>
      <c r="AH158" s="53">
        <f t="shared" si="22"/>
        <v>0</v>
      </c>
      <c r="AI158" s="41"/>
      <c r="AJ158" s="41"/>
    </row>
    <row r="159" spans="1:37" ht="54.6" hidden="1" customHeight="1" outlineLevel="1" x14ac:dyDescent="0.25">
      <c r="A159" s="272"/>
      <c r="B159" s="187"/>
      <c r="C159" s="187"/>
      <c r="D159" s="206"/>
      <c r="E159" s="183"/>
      <c r="F159" s="183"/>
      <c r="G159" s="291" t="s">
        <v>944</v>
      </c>
      <c r="H159" s="82" t="s">
        <v>539</v>
      </c>
      <c r="I159" s="167" t="s">
        <v>681</v>
      </c>
      <c r="J159" s="4">
        <v>44228</v>
      </c>
      <c r="K159" s="4">
        <v>44530</v>
      </c>
      <c r="L159" s="4"/>
      <c r="M159" s="5">
        <f t="shared" si="23"/>
        <v>-146.4503311258278</v>
      </c>
      <c r="N159" s="5">
        <f t="shared" si="24"/>
        <v>0</v>
      </c>
      <c r="O159" s="10">
        <v>1</v>
      </c>
      <c r="P159" s="14"/>
      <c r="Q159" s="14"/>
      <c r="R159" s="14"/>
      <c r="S159" s="14"/>
      <c r="T159" s="61">
        <v>50000000</v>
      </c>
      <c r="U159" s="2"/>
      <c r="V159" s="11">
        <f t="shared" si="19"/>
        <v>0</v>
      </c>
      <c r="W159" s="10"/>
      <c r="X159" s="50"/>
      <c r="Y159" s="51"/>
      <c r="Z159" s="43">
        <f t="shared" si="20"/>
        <v>0</v>
      </c>
      <c r="AA159" s="41"/>
      <c r="AB159" s="48"/>
      <c r="AC159" s="46"/>
      <c r="AD159" s="43">
        <f t="shared" si="21"/>
        <v>0</v>
      </c>
      <c r="AE159" s="41"/>
      <c r="AF159" s="41"/>
      <c r="AG159" s="46"/>
      <c r="AH159" s="53">
        <f t="shared" si="22"/>
        <v>0</v>
      </c>
      <c r="AI159" s="41"/>
      <c r="AJ159" s="41"/>
    </row>
    <row r="160" spans="1:37" ht="60" hidden="1" outlineLevel="1" x14ac:dyDescent="0.25">
      <c r="A160" s="272"/>
      <c r="B160" s="187"/>
      <c r="C160" s="187"/>
      <c r="D160" s="206"/>
      <c r="E160" s="183"/>
      <c r="F160" s="183"/>
      <c r="G160" s="292"/>
      <c r="H160" s="82" t="s">
        <v>540</v>
      </c>
      <c r="I160" s="167" t="s">
        <v>682</v>
      </c>
      <c r="J160" s="4">
        <v>44228</v>
      </c>
      <c r="K160" s="4">
        <v>44530</v>
      </c>
      <c r="L160" s="4"/>
      <c r="M160" s="5">
        <f t="shared" si="23"/>
        <v>-146.4503311258278</v>
      </c>
      <c r="N160" s="5">
        <f t="shared" si="24"/>
        <v>0</v>
      </c>
      <c r="O160" s="10">
        <v>1</v>
      </c>
      <c r="P160" s="14"/>
      <c r="Q160" s="14"/>
      <c r="R160" s="14"/>
      <c r="S160" s="14"/>
      <c r="T160" s="61">
        <v>20000000</v>
      </c>
      <c r="U160" s="2"/>
      <c r="V160" s="11">
        <f t="shared" si="19"/>
        <v>0</v>
      </c>
      <c r="W160" s="10"/>
      <c r="X160" s="50"/>
      <c r="Y160" s="51"/>
      <c r="Z160" s="43">
        <f t="shared" si="20"/>
        <v>0</v>
      </c>
      <c r="AA160" s="41"/>
      <c r="AB160" s="48"/>
      <c r="AC160" s="46"/>
      <c r="AD160" s="43">
        <f t="shared" si="21"/>
        <v>0</v>
      </c>
      <c r="AE160" s="41"/>
      <c r="AF160" s="41"/>
      <c r="AG160" s="46"/>
      <c r="AH160" s="53">
        <f t="shared" si="22"/>
        <v>0</v>
      </c>
      <c r="AI160" s="41"/>
      <c r="AJ160" s="41"/>
    </row>
    <row r="161" spans="1:36" ht="43.2" hidden="1" customHeight="1" outlineLevel="1" x14ac:dyDescent="0.25">
      <c r="A161" s="272"/>
      <c r="B161" s="187"/>
      <c r="C161" s="187"/>
      <c r="D161" s="206"/>
      <c r="E161" s="183"/>
      <c r="F161" s="183"/>
      <c r="G161" s="292"/>
      <c r="H161" s="82" t="s">
        <v>556</v>
      </c>
      <c r="I161" s="167" t="s">
        <v>520</v>
      </c>
      <c r="J161" s="4">
        <v>44228</v>
      </c>
      <c r="K161" s="4">
        <v>44530</v>
      </c>
      <c r="L161" s="4"/>
      <c r="M161" s="5">
        <f t="shared" si="23"/>
        <v>-146.4503311258278</v>
      </c>
      <c r="N161" s="5">
        <f t="shared" si="24"/>
        <v>0</v>
      </c>
      <c r="O161" s="10">
        <v>1</v>
      </c>
      <c r="P161" s="14"/>
      <c r="Q161" s="14"/>
      <c r="R161" s="14"/>
      <c r="S161" s="14"/>
      <c r="T161" s="58">
        <v>20000000</v>
      </c>
      <c r="U161" s="2"/>
      <c r="V161" s="11">
        <f t="shared" si="19"/>
        <v>0</v>
      </c>
      <c r="W161" s="10"/>
      <c r="X161" s="50"/>
      <c r="Y161" s="51"/>
      <c r="Z161" s="43">
        <f t="shared" si="20"/>
        <v>0</v>
      </c>
      <c r="AA161" s="41"/>
      <c r="AB161" s="48"/>
      <c r="AC161" s="46"/>
      <c r="AD161" s="43">
        <f t="shared" si="21"/>
        <v>0</v>
      </c>
      <c r="AE161" s="41"/>
      <c r="AF161" s="41"/>
      <c r="AG161" s="46"/>
      <c r="AH161" s="53">
        <f t="shared" si="22"/>
        <v>0</v>
      </c>
      <c r="AI161" s="41"/>
      <c r="AJ161" s="41"/>
    </row>
    <row r="162" spans="1:36" ht="60" hidden="1" outlineLevel="1" x14ac:dyDescent="0.25">
      <c r="A162" s="272"/>
      <c r="B162" s="187"/>
      <c r="C162" s="187"/>
      <c r="D162" s="206"/>
      <c r="E162" s="183"/>
      <c r="F162" s="183"/>
      <c r="G162" s="292"/>
      <c r="H162" s="82" t="s">
        <v>557</v>
      </c>
      <c r="I162" s="167" t="s">
        <v>683</v>
      </c>
      <c r="J162" s="4">
        <v>44228</v>
      </c>
      <c r="K162" s="4">
        <v>44530</v>
      </c>
      <c r="L162" s="4"/>
      <c r="M162" s="5">
        <f t="shared" si="23"/>
        <v>-146.4503311258278</v>
      </c>
      <c r="N162" s="5">
        <f t="shared" si="24"/>
        <v>0</v>
      </c>
      <c r="O162" s="10">
        <v>1</v>
      </c>
      <c r="P162" s="14"/>
      <c r="Q162" s="14"/>
      <c r="R162" s="14"/>
      <c r="S162" s="14"/>
      <c r="T162" s="58">
        <v>20000000</v>
      </c>
      <c r="U162" s="2"/>
      <c r="V162" s="11">
        <f t="shared" si="19"/>
        <v>0</v>
      </c>
      <c r="W162" s="10"/>
      <c r="X162" s="50"/>
      <c r="Y162" s="51"/>
      <c r="Z162" s="43">
        <f t="shared" si="20"/>
        <v>0</v>
      </c>
      <c r="AA162" s="41"/>
      <c r="AB162" s="48"/>
      <c r="AC162" s="46"/>
      <c r="AD162" s="43">
        <f t="shared" si="21"/>
        <v>0</v>
      </c>
      <c r="AE162" s="41"/>
      <c r="AF162" s="41"/>
      <c r="AG162" s="46"/>
      <c r="AH162" s="53">
        <f t="shared" si="22"/>
        <v>0</v>
      </c>
      <c r="AI162" s="41"/>
      <c r="AJ162" s="41"/>
    </row>
    <row r="163" spans="1:36" ht="60" hidden="1" outlineLevel="1" x14ac:dyDescent="0.25">
      <c r="A163" s="272"/>
      <c r="B163" s="187"/>
      <c r="C163" s="187"/>
      <c r="D163" s="206"/>
      <c r="E163" s="183"/>
      <c r="F163" s="183"/>
      <c r="G163" s="292"/>
      <c r="H163" s="82" t="s">
        <v>559</v>
      </c>
      <c r="I163" s="167" t="s">
        <v>684</v>
      </c>
      <c r="J163" s="4">
        <v>44228</v>
      </c>
      <c r="K163" s="4">
        <v>44530</v>
      </c>
      <c r="L163" s="4"/>
      <c r="M163" s="5">
        <f t="shared" si="23"/>
        <v>-146.4503311258278</v>
      </c>
      <c r="N163" s="5">
        <f t="shared" si="24"/>
        <v>0</v>
      </c>
      <c r="O163" s="10">
        <v>1</v>
      </c>
      <c r="P163" s="14"/>
      <c r="Q163" s="14"/>
      <c r="R163" s="14"/>
      <c r="S163" s="14"/>
      <c r="T163" s="58">
        <v>12000000</v>
      </c>
      <c r="U163" s="2"/>
      <c r="V163" s="11">
        <f t="shared" si="19"/>
        <v>0</v>
      </c>
      <c r="W163" s="10"/>
      <c r="X163" s="50"/>
      <c r="Y163" s="51"/>
      <c r="Z163" s="43">
        <f t="shared" si="20"/>
        <v>0</v>
      </c>
      <c r="AA163" s="41"/>
      <c r="AB163" s="48"/>
      <c r="AC163" s="46"/>
      <c r="AD163" s="43">
        <f t="shared" si="21"/>
        <v>0</v>
      </c>
      <c r="AE163" s="41"/>
      <c r="AF163" s="41"/>
      <c r="AG163" s="46"/>
      <c r="AH163" s="53">
        <f t="shared" si="22"/>
        <v>0</v>
      </c>
      <c r="AI163" s="41"/>
      <c r="AJ163" s="41"/>
    </row>
    <row r="164" spans="1:36" ht="36.6" hidden="1" customHeight="1" outlineLevel="1" x14ac:dyDescent="0.25">
      <c r="A164" s="272"/>
      <c r="B164" s="187"/>
      <c r="C164" s="187"/>
      <c r="D164" s="206"/>
      <c r="E164" s="183"/>
      <c r="F164" s="183"/>
      <c r="G164" s="292"/>
      <c r="H164" s="82" t="s">
        <v>541</v>
      </c>
      <c r="I164" s="167" t="s">
        <v>683</v>
      </c>
      <c r="J164" s="4">
        <v>44228</v>
      </c>
      <c r="K164" s="4">
        <v>44530</v>
      </c>
      <c r="L164" s="4"/>
      <c r="M164" s="5">
        <f t="shared" si="23"/>
        <v>-146.4503311258278</v>
      </c>
      <c r="N164" s="5">
        <f t="shared" si="24"/>
        <v>0</v>
      </c>
      <c r="O164" s="10">
        <v>1</v>
      </c>
      <c r="P164" s="14"/>
      <c r="Q164" s="14"/>
      <c r="R164" s="14"/>
      <c r="S164" s="14"/>
      <c r="T164" s="58">
        <v>3000000</v>
      </c>
      <c r="U164" s="2"/>
      <c r="V164" s="11">
        <f t="shared" si="19"/>
        <v>0</v>
      </c>
      <c r="W164" s="10"/>
      <c r="X164" s="50"/>
      <c r="Y164" s="51"/>
      <c r="Z164" s="43">
        <f t="shared" si="20"/>
        <v>0</v>
      </c>
      <c r="AA164" s="41"/>
      <c r="AB164" s="48"/>
      <c r="AC164" s="46"/>
      <c r="AD164" s="43">
        <f t="shared" si="21"/>
        <v>0</v>
      </c>
      <c r="AE164" s="41"/>
      <c r="AF164" s="41"/>
      <c r="AG164" s="46"/>
      <c r="AH164" s="53">
        <f t="shared" si="22"/>
        <v>0</v>
      </c>
      <c r="AI164" s="41"/>
      <c r="AJ164" s="41"/>
    </row>
    <row r="165" spans="1:36" ht="60" hidden="1" outlineLevel="1" x14ac:dyDescent="0.25">
      <c r="A165" s="272"/>
      <c r="B165" s="187"/>
      <c r="C165" s="187"/>
      <c r="D165" s="206"/>
      <c r="E165" s="183"/>
      <c r="F165" s="183"/>
      <c r="G165" s="292"/>
      <c r="H165" s="82" t="s">
        <v>558</v>
      </c>
      <c r="I165" s="167" t="s">
        <v>699</v>
      </c>
      <c r="J165" s="4">
        <v>44228</v>
      </c>
      <c r="K165" s="4">
        <v>44530</v>
      </c>
      <c r="L165" s="4"/>
      <c r="M165" s="5">
        <f t="shared" si="23"/>
        <v>-146.4503311258278</v>
      </c>
      <c r="N165" s="5">
        <f t="shared" si="24"/>
        <v>0</v>
      </c>
      <c r="O165" s="10">
        <v>1</v>
      </c>
      <c r="P165" s="14"/>
      <c r="Q165" s="14"/>
      <c r="R165" s="14"/>
      <c r="S165" s="14"/>
      <c r="T165" s="58">
        <v>7000000</v>
      </c>
      <c r="U165" s="2"/>
      <c r="V165" s="11">
        <f t="shared" si="19"/>
        <v>0</v>
      </c>
      <c r="W165" s="10"/>
      <c r="X165" s="50"/>
      <c r="Y165" s="51"/>
      <c r="Z165" s="43">
        <f t="shared" si="20"/>
        <v>0</v>
      </c>
      <c r="AA165" s="41"/>
      <c r="AB165" s="48"/>
      <c r="AC165" s="46"/>
      <c r="AD165" s="43">
        <f t="shared" si="21"/>
        <v>0</v>
      </c>
      <c r="AE165" s="41"/>
      <c r="AF165" s="41"/>
      <c r="AG165" s="46"/>
      <c r="AH165" s="53">
        <f t="shared" si="22"/>
        <v>0</v>
      </c>
      <c r="AI165" s="41"/>
      <c r="AJ165" s="41"/>
    </row>
    <row r="166" spans="1:36" ht="60" hidden="1" outlineLevel="1" x14ac:dyDescent="0.25">
      <c r="A166" s="272"/>
      <c r="B166" s="187"/>
      <c r="C166" s="187"/>
      <c r="D166" s="206"/>
      <c r="E166" s="183"/>
      <c r="F166" s="183"/>
      <c r="G166" s="292"/>
      <c r="H166" s="82" t="s">
        <v>560</v>
      </c>
      <c r="I166" s="167" t="s">
        <v>685</v>
      </c>
      <c r="J166" s="4">
        <v>44228</v>
      </c>
      <c r="K166" s="4">
        <v>44530</v>
      </c>
      <c r="L166" s="4"/>
      <c r="M166" s="5">
        <f t="shared" si="23"/>
        <v>-146.4503311258278</v>
      </c>
      <c r="N166" s="5">
        <f t="shared" si="24"/>
        <v>0</v>
      </c>
      <c r="O166" s="10">
        <v>1</v>
      </c>
      <c r="P166" s="14"/>
      <c r="Q166" s="14"/>
      <c r="R166" s="14"/>
      <c r="S166" s="14"/>
      <c r="T166" s="58">
        <v>10000000</v>
      </c>
      <c r="U166" s="2"/>
      <c r="V166" s="11">
        <f t="shared" si="19"/>
        <v>0</v>
      </c>
      <c r="W166" s="10"/>
      <c r="X166" s="50"/>
      <c r="Y166" s="51"/>
      <c r="Z166" s="43">
        <f t="shared" si="20"/>
        <v>0</v>
      </c>
      <c r="AA166" s="41"/>
      <c r="AB166" s="48"/>
      <c r="AC166" s="46"/>
      <c r="AD166" s="43">
        <f t="shared" si="21"/>
        <v>0</v>
      </c>
      <c r="AE166" s="41"/>
      <c r="AF166" s="41"/>
      <c r="AG166" s="46"/>
      <c r="AH166" s="53">
        <f t="shared" si="22"/>
        <v>0</v>
      </c>
      <c r="AI166" s="41"/>
      <c r="AJ166" s="41"/>
    </row>
    <row r="167" spans="1:36" ht="36.6" hidden="1" customHeight="1" outlineLevel="1" x14ac:dyDescent="0.25">
      <c r="A167" s="272"/>
      <c r="B167" s="187"/>
      <c r="C167" s="187"/>
      <c r="D167" s="206"/>
      <c r="E167" s="183"/>
      <c r="F167" s="183"/>
      <c r="G167" s="292"/>
      <c r="H167" s="82" t="s">
        <v>904</v>
      </c>
      <c r="I167" s="167" t="s">
        <v>520</v>
      </c>
      <c r="J167" s="4">
        <v>44228</v>
      </c>
      <c r="K167" s="4">
        <v>44530</v>
      </c>
      <c r="L167" s="4"/>
      <c r="M167" s="5">
        <f t="shared" si="23"/>
        <v>-146.4503311258278</v>
      </c>
      <c r="N167" s="5">
        <f t="shared" si="24"/>
        <v>0</v>
      </c>
      <c r="O167" s="10">
        <v>1</v>
      </c>
      <c r="P167" s="14"/>
      <c r="Q167" s="14"/>
      <c r="R167" s="14"/>
      <c r="S167" s="14"/>
      <c r="T167" s="61">
        <v>35000000</v>
      </c>
      <c r="U167" s="2"/>
      <c r="V167" s="11">
        <f t="shared" si="19"/>
        <v>0</v>
      </c>
      <c r="W167" s="10"/>
      <c r="X167" s="50"/>
      <c r="Y167" s="51"/>
      <c r="Z167" s="43">
        <f t="shared" si="20"/>
        <v>0</v>
      </c>
      <c r="AA167" s="41"/>
      <c r="AB167" s="48"/>
      <c r="AC167" s="46"/>
      <c r="AD167" s="43">
        <f t="shared" si="21"/>
        <v>0</v>
      </c>
      <c r="AE167" s="41"/>
      <c r="AF167" s="41"/>
      <c r="AG167" s="46"/>
      <c r="AH167" s="53">
        <f t="shared" si="22"/>
        <v>0</v>
      </c>
      <c r="AI167" s="41"/>
      <c r="AJ167" s="41"/>
    </row>
    <row r="168" spans="1:36" ht="60" hidden="1" outlineLevel="1" x14ac:dyDescent="0.25">
      <c r="A168" s="272"/>
      <c r="B168" s="187"/>
      <c r="C168" s="187"/>
      <c r="D168" s="206"/>
      <c r="E168" s="183"/>
      <c r="F168" s="183"/>
      <c r="G168" s="293"/>
      <c r="H168" s="82" t="s">
        <v>542</v>
      </c>
      <c r="I168" s="167" t="s">
        <v>682</v>
      </c>
      <c r="J168" s="4">
        <v>44228</v>
      </c>
      <c r="K168" s="4">
        <v>44530</v>
      </c>
      <c r="L168" s="4"/>
      <c r="M168" s="5">
        <f t="shared" si="23"/>
        <v>-146.4503311258278</v>
      </c>
      <c r="N168" s="5">
        <f t="shared" si="24"/>
        <v>0</v>
      </c>
      <c r="O168" s="10">
        <v>1</v>
      </c>
      <c r="P168" s="14"/>
      <c r="Q168" s="14"/>
      <c r="R168" s="14"/>
      <c r="S168" s="14"/>
      <c r="T168" s="61">
        <v>20000000</v>
      </c>
      <c r="U168" s="2"/>
      <c r="V168" s="11">
        <f t="shared" si="19"/>
        <v>0</v>
      </c>
      <c r="W168" s="10"/>
      <c r="X168" s="50"/>
      <c r="Y168" s="51"/>
      <c r="Z168" s="43">
        <f t="shared" si="20"/>
        <v>0</v>
      </c>
      <c r="AA168" s="41"/>
      <c r="AB168" s="48"/>
      <c r="AC168" s="46"/>
      <c r="AD168" s="43">
        <f t="shared" si="21"/>
        <v>0</v>
      </c>
      <c r="AE168" s="41"/>
      <c r="AF168" s="41"/>
      <c r="AG168" s="46"/>
      <c r="AH168" s="53">
        <f t="shared" si="22"/>
        <v>0</v>
      </c>
      <c r="AI168" s="41"/>
      <c r="AJ168" s="41"/>
    </row>
    <row r="169" spans="1:36" ht="70.2" hidden="1" customHeight="1" outlineLevel="1" x14ac:dyDescent="0.25">
      <c r="A169" s="272"/>
      <c r="B169" s="217" t="s">
        <v>324</v>
      </c>
      <c r="C169" s="217" t="s">
        <v>338</v>
      </c>
      <c r="D169" s="322" t="s">
        <v>265</v>
      </c>
      <c r="E169" s="26" t="s">
        <v>572</v>
      </c>
      <c r="F169" s="26" t="s">
        <v>816</v>
      </c>
      <c r="G169" s="66" t="s">
        <v>945</v>
      </c>
      <c r="H169" s="144" t="s">
        <v>896</v>
      </c>
      <c r="I169" s="167" t="s">
        <v>331</v>
      </c>
      <c r="J169" s="4">
        <v>44228</v>
      </c>
      <c r="K169" s="4">
        <v>44530</v>
      </c>
      <c r="L169" s="4"/>
      <c r="M169" s="5">
        <f t="shared" si="23"/>
        <v>-146.4503311258278</v>
      </c>
      <c r="N169" s="5">
        <f t="shared" si="24"/>
        <v>0</v>
      </c>
      <c r="O169" s="10">
        <v>1</v>
      </c>
      <c r="P169" s="14"/>
      <c r="Q169" s="14"/>
      <c r="R169" s="14"/>
      <c r="S169" s="14"/>
      <c r="T169" s="61">
        <v>86530500</v>
      </c>
      <c r="U169" s="2"/>
      <c r="V169" s="11">
        <f t="shared" si="19"/>
        <v>0</v>
      </c>
      <c r="W169" s="10"/>
      <c r="X169" s="50"/>
      <c r="Y169" s="51"/>
      <c r="Z169" s="43">
        <f t="shared" si="20"/>
        <v>0</v>
      </c>
      <c r="AA169" s="41"/>
      <c r="AB169" s="48"/>
      <c r="AC169" s="46"/>
      <c r="AD169" s="43">
        <f t="shared" si="21"/>
        <v>0</v>
      </c>
      <c r="AE169" s="41"/>
      <c r="AF169" s="41"/>
      <c r="AG169" s="46"/>
      <c r="AH169" s="53">
        <f t="shared" si="22"/>
        <v>0</v>
      </c>
      <c r="AI169" s="41"/>
      <c r="AJ169" s="41"/>
    </row>
    <row r="170" spans="1:36" ht="90" hidden="1" customHeight="1" outlineLevel="1" x14ac:dyDescent="0.25">
      <c r="A170" s="272"/>
      <c r="B170" s="218"/>
      <c r="C170" s="218"/>
      <c r="D170" s="322"/>
      <c r="E170" s="205" t="s">
        <v>563</v>
      </c>
      <c r="F170" s="205" t="s">
        <v>817</v>
      </c>
      <c r="G170" s="66" t="s">
        <v>946</v>
      </c>
      <c r="H170" s="145" t="s">
        <v>616</v>
      </c>
      <c r="I170" s="167" t="s">
        <v>686</v>
      </c>
      <c r="J170" s="4">
        <v>44228</v>
      </c>
      <c r="K170" s="4">
        <v>44530</v>
      </c>
      <c r="L170" s="4"/>
      <c r="M170" s="5">
        <f t="shared" ref="M170:M210" si="25">+(+_xlfn.DAYS(J170,L170))/(+_xlfn.DAYS(J170,K170))</f>
        <v>-146.4503311258278</v>
      </c>
      <c r="N170" s="5">
        <f t="shared" ref="N170:N210" si="26">+IF(M170&gt;=100,100,IF(M170&lt;=0,0,M170))</f>
        <v>0</v>
      </c>
      <c r="O170" s="10">
        <v>1</v>
      </c>
      <c r="P170" s="14"/>
      <c r="Q170" s="14"/>
      <c r="R170" s="14"/>
      <c r="S170" s="14"/>
      <c r="T170" s="61">
        <v>90000000</v>
      </c>
      <c r="U170" s="2"/>
      <c r="V170" s="11">
        <f t="shared" si="19"/>
        <v>0</v>
      </c>
      <c r="W170" s="10"/>
      <c r="X170" s="50"/>
      <c r="Y170" s="51"/>
      <c r="Z170" s="43">
        <f t="shared" si="20"/>
        <v>0</v>
      </c>
      <c r="AA170" s="41"/>
      <c r="AB170" s="48"/>
      <c r="AC170" s="46"/>
      <c r="AD170" s="43">
        <f t="shared" si="21"/>
        <v>0</v>
      </c>
      <c r="AE170" s="41"/>
      <c r="AF170" s="41"/>
      <c r="AG170" s="46"/>
      <c r="AH170" s="53">
        <f t="shared" si="22"/>
        <v>0</v>
      </c>
      <c r="AI170" s="41"/>
      <c r="AJ170" s="41"/>
    </row>
    <row r="171" spans="1:36" ht="77.400000000000006" hidden="1" customHeight="1" outlineLevel="1" x14ac:dyDescent="0.25">
      <c r="A171" s="272"/>
      <c r="B171" s="219"/>
      <c r="C171" s="219"/>
      <c r="D171" s="322"/>
      <c r="E171" s="205"/>
      <c r="F171" s="205"/>
      <c r="G171" s="66"/>
      <c r="H171" s="144" t="s">
        <v>562</v>
      </c>
      <c r="I171" s="167" t="s">
        <v>687</v>
      </c>
      <c r="J171" s="4">
        <v>44228</v>
      </c>
      <c r="K171" s="4">
        <v>44530</v>
      </c>
      <c r="L171" s="4"/>
      <c r="M171" s="5">
        <f t="shared" si="25"/>
        <v>-146.4503311258278</v>
      </c>
      <c r="N171" s="5">
        <f t="shared" si="26"/>
        <v>0</v>
      </c>
      <c r="O171" s="10">
        <v>1</v>
      </c>
      <c r="P171" s="14"/>
      <c r="Q171" s="14"/>
      <c r="R171" s="14"/>
      <c r="S171" s="14"/>
      <c r="T171" s="61">
        <v>90000000</v>
      </c>
      <c r="U171" s="2"/>
      <c r="V171" s="11">
        <f t="shared" si="19"/>
        <v>0</v>
      </c>
      <c r="W171" s="10"/>
      <c r="X171" s="50"/>
      <c r="Y171" s="51"/>
      <c r="Z171" s="43">
        <f t="shared" si="20"/>
        <v>0</v>
      </c>
      <c r="AA171" s="41"/>
      <c r="AB171" s="48"/>
      <c r="AC171" s="46"/>
      <c r="AD171" s="43">
        <f t="shared" si="21"/>
        <v>0</v>
      </c>
      <c r="AE171" s="41"/>
      <c r="AF171" s="41"/>
      <c r="AG171" s="46"/>
      <c r="AH171" s="53">
        <f t="shared" si="22"/>
        <v>0</v>
      </c>
      <c r="AI171" s="41"/>
      <c r="AJ171" s="41"/>
    </row>
    <row r="172" spans="1:36" ht="46.8" hidden="1" customHeight="1" outlineLevel="1" x14ac:dyDescent="0.25">
      <c r="A172" s="272"/>
      <c r="B172" s="72" t="s">
        <v>324</v>
      </c>
      <c r="C172" s="72" t="s">
        <v>338</v>
      </c>
      <c r="D172" s="270" t="s">
        <v>573</v>
      </c>
      <c r="E172" s="25" t="s">
        <v>572</v>
      </c>
      <c r="F172" s="25" t="s">
        <v>816</v>
      </c>
      <c r="G172" s="119" t="s">
        <v>945</v>
      </c>
      <c r="H172" s="146" t="s">
        <v>897</v>
      </c>
      <c r="I172" s="167" t="s">
        <v>331</v>
      </c>
      <c r="J172" s="4">
        <v>44228</v>
      </c>
      <c r="K172" s="4">
        <v>44530</v>
      </c>
      <c r="L172" s="4"/>
      <c r="M172" s="5">
        <f t="shared" si="25"/>
        <v>-146.4503311258278</v>
      </c>
      <c r="N172" s="5">
        <f t="shared" si="26"/>
        <v>0</v>
      </c>
      <c r="O172" s="10">
        <v>1</v>
      </c>
      <c r="P172" s="14"/>
      <c r="Q172" s="14"/>
      <c r="R172" s="14"/>
      <c r="S172" s="14"/>
      <c r="T172" s="61">
        <v>34650000</v>
      </c>
      <c r="U172" s="2"/>
      <c r="V172" s="11">
        <f t="shared" si="19"/>
        <v>0</v>
      </c>
      <c r="W172" s="10"/>
      <c r="X172" s="50"/>
      <c r="Y172" s="51"/>
      <c r="Z172" s="43">
        <f t="shared" si="20"/>
        <v>0</v>
      </c>
      <c r="AA172" s="41"/>
      <c r="AB172" s="48"/>
      <c r="AC172" s="46"/>
      <c r="AD172" s="43">
        <f t="shared" si="21"/>
        <v>0</v>
      </c>
      <c r="AE172" s="41"/>
      <c r="AF172" s="41"/>
      <c r="AG172" s="46"/>
      <c r="AH172" s="53">
        <f t="shared" si="22"/>
        <v>0</v>
      </c>
      <c r="AI172" s="41"/>
      <c r="AJ172" s="41"/>
    </row>
    <row r="173" spans="1:36" ht="90" hidden="1" outlineLevel="1" x14ac:dyDescent="0.25">
      <c r="A173" s="272"/>
      <c r="B173" s="72" t="s">
        <v>325</v>
      </c>
      <c r="C173" s="72" t="s">
        <v>392</v>
      </c>
      <c r="D173" s="270"/>
      <c r="E173" s="25" t="s">
        <v>568</v>
      </c>
      <c r="F173" s="25" t="s">
        <v>806</v>
      </c>
      <c r="G173" s="119" t="s">
        <v>941</v>
      </c>
      <c r="H173" s="146" t="s">
        <v>564</v>
      </c>
      <c r="I173" s="167" t="s">
        <v>520</v>
      </c>
      <c r="J173" s="4">
        <v>44228</v>
      </c>
      <c r="K173" s="4">
        <v>44530</v>
      </c>
      <c r="L173" s="4"/>
      <c r="M173" s="5">
        <f t="shared" si="25"/>
        <v>-146.4503311258278</v>
      </c>
      <c r="N173" s="5">
        <f t="shared" si="26"/>
        <v>0</v>
      </c>
      <c r="O173" s="10">
        <v>1</v>
      </c>
      <c r="P173" s="14"/>
      <c r="Q173" s="14"/>
      <c r="R173" s="14"/>
      <c r="S173" s="14"/>
      <c r="T173" s="61">
        <v>150000000</v>
      </c>
      <c r="U173" s="2"/>
      <c r="V173" s="11">
        <f t="shared" si="19"/>
        <v>0</v>
      </c>
      <c r="W173" s="10"/>
      <c r="X173" s="50"/>
      <c r="Y173" s="51"/>
      <c r="Z173" s="43">
        <f t="shared" si="20"/>
        <v>0</v>
      </c>
      <c r="AA173" s="41"/>
      <c r="AB173" s="48"/>
      <c r="AC173" s="46"/>
      <c r="AD173" s="43">
        <f t="shared" si="21"/>
        <v>0</v>
      </c>
      <c r="AE173" s="41"/>
      <c r="AF173" s="41"/>
      <c r="AG173" s="46"/>
      <c r="AH173" s="53">
        <f t="shared" si="22"/>
        <v>0</v>
      </c>
      <c r="AI173" s="41"/>
      <c r="AJ173" s="41"/>
    </row>
    <row r="174" spans="1:36" ht="72" hidden="1" outlineLevel="1" x14ac:dyDescent="0.25">
      <c r="A174" s="272"/>
      <c r="B174" s="217" t="s">
        <v>324</v>
      </c>
      <c r="C174" s="72" t="s">
        <v>388</v>
      </c>
      <c r="D174" s="270"/>
      <c r="E174" s="25" t="s">
        <v>569</v>
      </c>
      <c r="F174" s="25" t="s">
        <v>818</v>
      </c>
      <c r="G174" s="119" t="s">
        <v>938</v>
      </c>
      <c r="H174" s="146" t="s">
        <v>565</v>
      </c>
      <c r="I174" s="167" t="s">
        <v>689</v>
      </c>
      <c r="J174" s="4">
        <v>44228</v>
      </c>
      <c r="K174" s="4">
        <v>44530</v>
      </c>
      <c r="L174" s="4"/>
      <c r="M174" s="5">
        <f t="shared" si="25"/>
        <v>-146.4503311258278</v>
      </c>
      <c r="N174" s="5">
        <f t="shared" si="26"/>
        <v>0</v>
      </c>
      <c r="O174" s="10">
        <v>1</v>
      </c>
      <c r="P174" s="14"/>
      <c r="Q174" s="14"/>
      <c r="R174" s="14"/>
      <c r="S174" s="14"/>
      <c r="T174" s="61">
        <v>5000000</v>
      </c>
      <c r="U174" s="2"/>
      <c r="V174" s="11">
        <f t="shared" si="19"/>
        <v>0</v>
      </c>
      <c r="W174" s="10"/>
      <c r="X174" s="50"/>
      <c r="Y174" s="51"/>
      <c r="Z174" s="43">
        <f t="shared" si="20"/>
        <v>0</v>
      </c>
      <c r="AA174" s="41"/>
      <c r="AB174" s="48"/>
      <c r="AC174" s="46"/>
      <c r="AD174" s="43">
        <f t="shared" si="21"/>
        <v>0</v>
      </c>
      <c r="AE174" s="41"/>
      <c r="AF174" s="41"/>
      <c r="AG174" s="46"/>
      <c r="AH174" s="53">
        <f t="shared" si="22"/>
        <v>0</v>
      </c>
      <c r="AI174" s="41"/>
      <c r="AJ174" s="41"/>
    </row>
    <row r="175" spans="1:36" ht="60" hidden="1" outlineLevel="1" x14ac:dyDescent="0.25">
      <c r="A175" s="272"/>
      <c r="B175" s="218"/>
      <c r="C175" s="72" t="s">
        <v>418</v>
      </c>
      <c r="D175" s="270"/>
      <c r="E175" s="25" t="s">
        <v>570</v>
      </c>
      <c r="F175" s="25" t="s">
        <v>819</v>
      </c>
      <c r="G175" s="119" t="s">
        <v>947</v>
      </c>
      <c r="H175" s="146" t="s">
        <v>566</v>
      </c>
      <c r="I175" s="167" t="s">
        <v>688</v>
      </c>
      <c r="J175" s="4">
        <v>44228</v>
      </c>
      <c r="K175" s="4">
        <v>44530</v>
      </c>
      <c r="L175" s="4"/>
      <c r="M175" s="5">
        <f t="shared" si="25"/>
        <v>-146.4503311258278</v>
      </c>
      <c r="N175" s="5">
        <f t="shared" si="26"/>
        <v>0</v>
      </c>
      <c r="O175" s="10">
        <v>1</v>
      </c>
      <c r="P175" s="14"/>
      <c r="Q175" s="14"/>
      <c r="R175" s="14"/>
      <c r="S175" s="14"/>
      <c r="T175" s="58">
        <v>10000000</v>
      </c>
      <c r="U175" s="2"/>
      <c r="V175" s="11">
        <f t="shared" si="19"/>
        <v>0</v>
      </c>
      <c r="W175" s="10"/>
      <c r="X175" s="50"/>
      <c r="Y175" s="51"/>
      <c r="Z175" s="43">
        <f t="shared" si="20"/>
        <v>0</v>
      </c>
      <c r="AA175" s="41"/>
      <c r="AB175" s="48"/>
      <c r="AC175" s="46"/>
      <c r="AD175" s="43">
        <f t="shared" si="21"/>
        <v>0</v>
      </c>
      <c r="AE175" s="41"/>
      <c r="AF175" s="41"/>
      <c r="AG175" s="46"/>
      <c r="AH175" s="53">
        <f t="shared" si="22"/>
        <v>0</v>
      </c>
      <c r="AI175" s="41"/>
      <c r="AJ175" s="41"/>
    </row>
    <row r="176" spans="1:36" ht="54" hidden="1" customHeight="1" outlineLevel="1" x14ac:dyDescent="0.25">
      <c r="A176" s="272"/>
      <c r="B176" s="218"/>
      <c r="C176" s="72" t="s">
        <v>332</v>
      </c>
      <c r="D176" s="270"/>
      <c r="E176" s="25" t="s">
        <v>571</v>
      </c>
      <c r="F176" s="25" t="s">
        <v>786</v>
      </c>
      <c r="G176" s="119" t="s">
        <v>916</v>
      </c>
      <c r="H176" s="146" t="s">
        <v>884</v>
      </c>
      <c r="I176" s="167" t="s">
        <v>690</v>
      </c>
      <c r="J176" s="4">
        <v>44228</v>
      </c>
      <c r="K176" s="4">
        <v>44530</v>
      </c>
      <c r="L176" s="4"/>
      <c r="M176" s="5">
        <f t="shared" si="25"/>
        <v>-146.4503311258278</v>
      </c>
      <c r="N176" s="5">
        <f t="shared" si="26"/>
        <v>0</v>
      </c>
      <c r="O176" s="10">
        <v>1</v>
      </c>
      <c r="P176" s="14"/>
      <c r="Q176" s="14"/>
      <c r="R176" s="14"/>
      <c r="S176" s="14"/>
      <c r="T176" s="61">
        <v>60000000</v>
      </c>
      <c r="U176" s="2"/>
      <c r="V176" s="11">
        <f t="shared" si="19"/>
        <v>0</v>
      </c>
      <c r="W176" s="10"/>
      <c r="X176" s="50"/>
      <c r="Y176" s="51"/>
      <c r="Z176" s="43">
        <f t="shared" si="20"/>
        <v>0</v>
      </c>
      <c r="AA176" s="41"/>
      <c r="AB176" s="48"/>
      <c r="AC176" s="46"/>
      <c r="AD176" s="43">
        <f t="shared" si="21"/>
        <v>0</v>
      </c>
      <c r="AE176" s="41"/>
      <c r="AF176" s="41"/>
      <c r="AG176" s="46"/>
      <c r="AH176" s="53">
        <f t="shared" si="22"/>
        <v>0</v>
      </c>
      <c r="AI176" s="41"/>
      <c r="AJ176" s="41"/>
    </row>
    <row r="177" spans="1:36" ht="60" hidden="1" outlineLevel="1" x14ac:dyDescent="0.25">
      <c r="A177" s="272"/>
      <c r="B177" s="218"/>
      <c r="C177" s="187" t="s">
        <v>388</v>
      </c>
      <c r="D177" s="270"/>
      <c r="E177" s="207" t="s">
        <v>408</v>
      </c>
      <c r="F177" s="207" t="s">
        <v>787</v>
      </c>
      <c r="G177" s="268" t="s">
        <v>930</v>
      </c>
      <c r="H177" s="146" t="s">
        <v>567</v>
      </c>
      <c r="I177" s="167" t="s">
        <v>691</v>
      </c>
      <c r="J177" s="4">
        <v>44228</v>
      </c>
      <c r="K177" s="4">
        <v>44530</v>
      </c>
      <c r="L177" s="4"/>
      <c r="M177" s="5">
        <f t="shared" si="25"/>
        <v>-146.4503311258278</v>
      </c>
      <c r="N177" s="5">
        <f t="shared" si="26"/>
        <v>0</v>
      </c>
      <c r="O177" s="10">
        <v>1</v>
      </c>
      <c r="P177" s="14"/>
      <c r="Q177" s="14"/>
      <c r="R177" s="14"/>
      <c r="S177" s="14"/>
      <c r="T177" s="58">
        <v>10000000</v>
      </c>
      <c r="U177" s="2"/>
      <c r="V177" s="11">
        <f t="shared" si="19"/>
        <v>0</v>
      </c>
      <c r="W177" s="10"/>
      <c r="X177" s="50"/>
      <c r="Y177" s="51"/>
      <c r="Z177" s="43">
        <f t="shared" si="20"/>
        <v>0</v>
      </c>
      <c r="AA177" s="41"/>
      <c r="AB177" s="48"/>
      <c r="AC177" s="46"/>
      <c r="AD177" s="43">
        <f t="shared" si="21"/>
        <v>0</v>
      </c>
      <c r="AE177" s="41"/>
      <c r="AF177" s="41"/>
      <c r="AG177" s="46"/>
      <c r="AH177" s="53">
        <f t="shared" si="22"/>
        <v>0</v>
      </c>
      <c r="AI177" s="41"/>
      <c r="AJ177" s="41"/>
    </row>
    <row r="178" spans="1:36" ht="97.8" hidden="1" customHeight="1" outlineLevel="1" x14ac:dyDescent="0.25">
      <c r="A178" s="272"/>
      <c r="B178" s="219"/>
      <c r="C178" s="187"/>
      <c r="D178" s="270"/>
      <c r="E178" s="207"/>
      <c r="F178" s="207"/>
      <c r="G178" s="268"/>
      <c r="H178" s="146" t="s">
        <v>885</v>
      </c>
      <c r="I178" s="167" t="s">
        <v>692</v>
      </c>
      <c r="J178" s="4">
        <v>44228</v>
      </c>
      <c r="K178" s="4">
        <v>44530</v>
      </c>
      <c r="L178" s="4"/>
      <c r="M178" s="5">
        <f t="shared" si="25"/>
        <v>-146.4503311258278</v>
      </c>
      <c r="N178" s="5">
        <f t="shared" si="26"/>
        <v>0</v>
      </c>
      <c r="O178" s="10">
        <v>1</v>
      </c>
      <c r="P178" s="14"/>
      <c r="Q178" s="14"/>
      <c r="R178" s="14"/>
      <c r="S178" s="14"/>
      <c r="T178" s="58">
        <v>450000000</v>
      </c>
      <c r="U178" s="2"/>
      <c r="V178" s="11">
        <f t="shared" si="19"/>
        <v>0</v>
      </c>
      <c r="W178" s="10"/>
      <c r="X178" s="50"/>
      <c r="Y178" s="51"/>
      <c r="Z178" s="43">
        <f t="shared" si="20"/>
        <v>0</v>
      </c>
      <c r="AA178" s="41"/>
      <c r="AB178" s="48"/>
      <c r="AC178" s="46"/>
      <c r="AD178" s="43">
        <f t="shared" si="21"/>
        <v>0</v>
      </c>
      <c r="AE178" s="41"/>
      <c r="AF178" s="41"/>
      <c r="AG178" s="46"/>
      <c r="AH178" s="53">
        <f t="shared" si="22"/>
        <v>0</v>
      </c>
      <c r="AI178" s="41"/>
      <c r="AJ178" s="41"/>
    </row>
    <row r="179" spans="1:36" ht="46.8" hidden="1" customHeight="1" outlineLevel="1" x14ac:dyDescent="0.25">
      <c r="A179" s="272"/>
      <c r="B179" s="217" t="s">
        <v>324</v>
      </c>
      <c r="C179" s="217" t="s">
        <v>338</v>
      </c>
      <c r="D179" s="322" t="s">
        <v>579</v>
      </c>
      <c r="E179" s="26" t="s">
        <v>572</v>
      </c>
      <c r="F179" s="26" t="s">
        <v>816</v>
      </c>
      <c r="G179" s="66" t="s">
        <v>945</v>
      </c>
      <c r="H179" s="145" t="s">
        <v>898</v>
      </c>
      <c r="I179" s="167" t="s">
        <v>331</v>
      </c>
      <c r="J179" s="4">
        <v>44228</v>
      </c>
      <c r="K179" s="4">
        <v>44530</v>
      </c>
      <c r="L179" s="4"/>
      <c r="M179" s="5">
        <f t="shared" si="25"/>
        <v>-146.4503311258278</v>
      </c>
      <c r="N179" s="5">
        <f t="shared" si="26"/>
        <v>0</v>
      </c>
      <c r="O179" s="10">
        <v>1</v>
      </c>
      <c r="P179" s="14"/>
      <c r="Q179" s="14"/>
      <c r="R179" s="14"/>
      <c r="S179" s="14"/>
      <c r="T179" s="58">
        <v>34650000</v>
      </c>
      <c r="U179" s="2"/>
      <c r="V179" s="11">
        <f t="shared" si="19"/>
        <v>0</v>
      </c>
      <c r="W179" s="10"/>
      <c r="X179" s="50"/>
      <c r="Y179" s="51"/>
      <c r="Z179" s="43">
        <f t="shared" si="20"/>
        <v>0</v>
      </c>
      <c r="AA179" s="41"/>
      <c r="AB179" s="48"/>
      <c r="AC179" s="46"/>
      <c r="AD179" s="43">
        <f t="shared" si="21"/>
        <v>0</v>
      </c>
      <c r="AE179" s="41"/>
      <c r="AF179" s="41"/>
      <c r="AG179" s="46"/>
      <c r="AH179" s="53">
        <f t="shared" si="22"/>
        <v>0</v>
      </c>
      <c r="AI179" s="41"/>
      <c r="AJ179" s="41"/>
    </row>
    <row r="180" spans="1:36" ht="62.4" hidden="1" customHeight="1" outlineLevel="1" x14ac:dyDescent="0.25">
      <c r="A180" s="272"/>
      <c r="B180" s="218"/>
      <c r="C180" s="219"/>
      <c r="D180" s="322"/>
      <c r="E180" s="26" t="s">
        <v>563</v>
      </c>
      <c r="F180" s="26" t="s">
        <v>820</v>
      </c>
      <c r="G180" s="66" t="s">
        <v>946</v>
      </c>
      <c r="H180" s="145" t="s">
        <v>575</v>
      </c>
      <c r="I180" s="167" t="s">
        <v>693</v>
      </c>
      <c r="J180" s="4">
        <v>44228</v>
      </c>
      <c r="K180" s="4">
        <v>44530</v>
      </c>
      <c r="L180" s="4"/>
      <c r="M180" s="5">
        <f t="shared" si="25"/>
        <v>-146.4503311258278</v>
      </c>
      <c r="N180" s="5">
        <f t="shared" si="26"/>
        <v>0</v>
      </c>
      <c r="O180" s="10">
        <v>1</v>
      </c>
      <c r="P180" s="14"/>
      <c r="Q180" s="14"/>
      <c r="R180" s="14"/>
      <c r="S180" s="14"/>
      <c r="T180" s="58">
        <v>12000000</v>
      </c>
      <c r="U180" s="2"/>
      <c r="V180" s="11">
        <f t="shared" si="19"/>
        <v>0</v>
      </c>
      <c r="W180" s="10"/>
      <c r="X180" s="50"/>
      <c r="Y180" s="51"/>
      <c r="Z180" s="43">
        <f t="shared" si="20"/>
        <v>0</v>
      </c>
      <c r="AA180" s="41"/>
      <c r="AB180" s="48"/>
      <c r="AC180" s="46"/>
      <c r="AD180" s="43">
        <f t="shared" si="21"/>
        <v>0</v>
      </c>
      <c r="AE180" s="41"/>
      <c r="AF180" s="41"/>
      <c r="AG180" s="46"/>
      <c r="AH180" s="53">
        <f t="shared" si="22"/>
        <v>0</v>
      </c>
      <c r="AI180" s="41"/>
      <c r="AJ180" s="41"/>
    </row>
    <row r="181" spans="1:36" ht="72" hidden="1" customHeight="1" outlineLevel="1" x14ac:dyDescent="0.25">
      <c r="A181" s="272"/>
      <c r="B181" s="218"/>
      <c r="C181" s="217" t="s">
        <v>388</v>
      </c>
      <c r="D181" s="322"/>
      <c r="E181" s="26" t="s">
        <v>581</v>
      </c>
      <c r="F181" s="26" t="s">
        <v>787</v>
      </c>
      <c r="G181" s="66" t="s">
        <v>930</v>
      </c>
      <c r="H181" s="145" t="s">
        <v>576</v>
      </c>
      <c r="I181" s="167" t="s">
        <v>709</v>
      </c>
      <c r="J181" s="4">
        <v>44228</v>
      </c>
      <c r="K181" s="4">
        <v>44530</v>
      </c>
      <c r="L181" s="4"/>
      <c r="M181" s="5">
        <f t="shared" si="25"/>
        <v>-146.4503311258278</v>
      </c>
      <c r="N181" s="5">
        <f t="shared" si="26"/>
        <v>0</v>
      </c>
      <c r="O181" s="10">
        <v>1</v>
      </c>
      <c r="P181" s="14"/>
      <c r="Q181" s="14"/>
      <c r="R181" s="14"/>
      <c r="S181" s="14"/>
      <c r="T181" s="58">
        <v>40000000</v>
      </c>
      <c r="U181" s="2"/>
      <c r="V181" s="11">
        <f t="shared" si="19"/>
        <v>0</v>
      </c>
      <c r="W181" s="10"/>
      <c r="X181" s="50"/>
      <c r="Y181" s="51"/>
      <c r="Z181" s="43">
        <f t="shared" si="20"/>
        <v>0</v>
      </c>
      <c r="AA181" s="41"/>
      <c r="AB181" s="48"/>
      <c r="AC181" s="46"/>
      <c r="AD181" s="43">
        <f t="shared" si="21"/>
        <v>0</v>
      </c>
      <c r="AE181" s="41"/>
      <c r="AF181" s="41"/>
      <c r="AG181" s="46"/>
      <c r="AH181" s="53">
        <f t="shared" si="22"/>
        <v>0</v>
      </c>
      <c r="AI181" s="41"/>
      <c r="AJ181" s="41"/>
    </row>
    <row r="182" spans="1:36" ht="36.6" hidden="1" customHeight="1" outlineLevel="1" x14ac:dyDescent="0.25">
      <c r="A182" s="272"/>
      <c r="B182" s="218"/>
      <c r="C182" s="219"/>
      <c r="D182" s="322"/>
      <c r="E182" s="26" t="s">
        <v>582</v>
      </c>
      <c r="F182" s="26" t="s">
        <v>791</v>
      </c>
      <c r="G182" s="66" t="s">
        <v>942</v>
      </c>
      <c r="H182" s="147" t="s">
        <v>995</v>
      </c>
      <c r="I182" s="167" t="s">
        <v>694</v>
      </c>
      <c r="J182" s="4">
        <v>44228</v>
      </c>
      <c r="K182" s="4">
        <v>44530</v>
      </c>
      <c r="L182" s="4"/>
      <c r="M182" s="5">
        <f t="shared" si="25"/>
        <v>-146.4503311258278</v>
      </c>
      <c r="N182" s="5">
        <f t="shared" si="26"/>
        <v>0</v>
      </c>
      <c r="O182" s="10">
        <v>1</v>
      </c>
      <c r="P182" s="14"/>
      <c r="Q182" s="14"/>
      <c r="R182" s="14"/>
      <c r="S182" s="14"/>
      <c r="T182" s="61">
        <v>10000000</v>
      </c>
      <c r="U182" s="2"/>
      <c r="V182" s="11">
        <f t="shared" si="19"/>
        <v>0</v>
      </c>
      <c r="W182" s="10"/>
      <c r="X182" s="50"/>
      <c r="Y182" s="51"/>
      <c r="Z182" s="43">
        <f t="shared" si="20"/>
        <v>0</v>
      </c>
      <c r="AA182" s="41"/>
      <c r="AB182" s="48"/>
      <c r="AC182" s="46"/>
      <c r="AD182" s="43">
        <f t="shared" si="21"/>
        <v>0</v>
      </c>
      <c r="AE182" s="41"/>
      <c r="AF182" s="41"/>
      <c r="AG182" s="46"/>
      <c r="AH182" s="53">
        <f t="shared" si="22"/>
        <v>0</v>
      </c>
      <c r="AI182" s="41"/>
      <c r="AJ182" s="41"/>
    </row>
    <row r="183" spans="1:36" ht="57.6" hidden="1" customHeight="1" outlineLevel="1" x14ac:dyDescent="0.25">
      <c r="A183" s="272"/>
      <c r="B183" s="218"/>
      <c r="C183" s="187" t="s">
        <v>332</v>
      </c>
      <c r="D183" s="322"/>
      <c r="E183" s="205" t="s">
        <v>583</v>
      </c>
      <c r="F183" s="205" t="s">
        <v>786</v>
      </c>
      <c r="G183" s="273" t="s">
        <v>916</v>
      </c>
      <c r="H183" s="145" t="s">
        <v>886</v>
      </c>
      <c r="I183" s="167" t="s">
        <v>710</v>
      </c>
      <c r="J183" s="4">
        <v>44228</v>
      </c>
      <c r="K183" s="4">
        <v>44530</v>
      </c>
      <c r="L183" s="4"/>
      <c r="M183" s="5">
        <f t="shared" si="25"/>
        <v>-146.4503311258278</v>
      </c>
      <c r="N183" s="5">
        <f t="shared" si="26"/>
        <v>0</v>
      </c>
      <c r="O183" s="10">
        <v>1</v>
      </c>
      <c r="P183" s="14"/>
      <c r="Q183" s="14"/>
      <c r="R183" s="14"/>
      <c r="S183" s="14"/>
      <c r="T183" s="58">
        <v>117000000</v>
      </c>
      <c r="U183" s="2"/>
      <c r="V183" s="11">
        <f t="shared" si="19"/>
        <v>0</v>
      </c>
      <c r="W183" s="10"/>
      <c r="X183" s="50"/>
      <c r="Y183" s="51"/>
      <c r="Z183" s="43">
        <f t="shared" si="20"/>
        <v>0</v>
      </c>
      <c r="AA183" s="41"/>
      <c r="AB183" s="48"/>
      <c r="AC183" s="46"/>
      <c r="AD183" s="43">
        <f t="shared" si="21"/>
        <v>0</v>
      </c>
      <c r="AE183" s="41"/>
      <c r="AF183" s="41"/>
      <c r="AG183" s="46"/>
      <c r="AH183" s="53">
        <f t="shared" si="22"/>
        <v>0</v>
      </c>
      <c r="AI183" s="41"/>
      <c r="AJ183" s="41"/>
    </row>
    <row r="184" spans="1:36" ht="62.4" hidden="1" outlineLevel="1" x14ac:dyDescent="0.25">
      <c r="A184" s="272"/>
      <c r="B184" s="219"/>
      <c r="C184" s="187"/>
      <c r="D184" s="322"/>
      <c r="E184" s="205"/>
      <c r="F184" s="205"/>
      <c r="G184" s="273"/>
      <c r="H184" s="145" t="s">
        <v>577</v>
      </c>
      <c r="I184" s="167" t="s">
        <v>711</v>
      </c>
      <c r="J184" s="4">
        <v>44228</v>
      </c>
      <c r="K184" s="4">
        <v>44530</v>
      </c>
      <c r="L184" s="4"/>
      <c r="M184" s="5">
        <f t="shared" si="25"/>
        <v>-146.4503311258278</v>
      </c>
      <c r="N184" s="5">
        <f t="shared" si="26"/>
        <v>0</v>
      </c>
      <c r="O184" s="10">
        <v>1</v>
      </c>
      <c r="P184" s="14"/>
      <c r="Q184" s="14"/>
      <c r="R184" s="14"/>
      <c r="S184" s="14"/>
      <c r="T184" s="58">
        <v>25000000</v>
      </c>
      <c r="U184" s="2"/>
      <c r="V184" s="11">
        <f t="shared" si="19"/>
        <v>0</v>
      </c>
      <c r="W184" s="10"/>
      <c r="X184" s="50"/>
      <c r="Y184" s="51"/>
      <c r="Z184" s="43">
        <f t="shared" si="20"/>
        <v>0</v>
      </c>
      <c r="AA184" s="41"/>
      <c r="AB184" s="48"/>
      <c r="AC184" s="46"/>
      <c r="AD184" s="43">
        <f t="shared" si="21"/>
        <v>0</v>
      </c>
      <c r="AE184" s="41"/>
      <c r="AF184" s="41"/>
      <c r="AG184" s="46"/>
      <c r="AH184" s="53">
        <f t="shared" si="22"/>
        <v>0</v>
      </c>
      <c r="AI184" s="41"/>
      <c r="AJ184" s="41"/>
    </row>
    <row r="185" spans="1:36" ht="78" hidden="1" outlineLevel="1" x14ac:dyDescent="0.25">
      <c r="A185" s="272"/>
      <c r="B185" s="72" t="s">
        <v>370</v>
      </c>
      <c r="C185" s="72" t="s">
        <v>369</v>
      </c>
      <c r="D185" s="322"/>
      <c r="E185" s="26" t="s">
        <v>584</v>
      </c>
      <c r="F185" s="26" t="s">
        <v>821</v>
      </c>
      <c r="G185" s="66" t="s">
        <v>948</v>
      </c>
      <c r="H185" s="145" t="s">
        <v>574</v>
      </c>
      <c r="I185" s="167" t="s">
        <v>695</v>
      </c>
      <c r="J185" s="4">
        <v>44228</v>
      </c>
      <c r="K185" s="4">
        <v>44530</v>
      </c>
      <c r="L185" s="4"/>
      <c r="M185" s="5">
        <f t="shared" si="25"/>
        <v>-146.4503311258278</v>
      </c>
      <c r="N185" s="5">
        <f t="shared" si="26"/>
        <v>0</v>
      </c>
      <c r="O185" s="10">
        <v>1</v>
      </c>
      <c r="P185" s="14"/>
      <c r="Q185" s="14"/>
      <c r="R185" s="14"/>
      <c r="S185" s="14"/>
      <c r="T185" s="58">
        <v>30000000</v>
      </c>
      <c r="U185" s="3"/>
      <c r="V185" s="11">
        <f t="shared" si="19"/>
        <v>0</v>
      </c>
      <c r="W185" s="10"/>
      <c r="X185" s="50"/>
      <c r="Y185" s="51"/>
      <c r="Z185" s="43">
        <f t="shared" si="20"/>
        <v>0</v>
      </c>
      <c r="AA185" s="41"/>
      <c r="AB185" s="48"/>
      <c r="AC185" s="46"/>
      <c r="AD185" s="43">
        <f t="shared" si="21"/>
        <v>0</v>
      </c>
      <c r="AE185" s="41"/>
      <c r="AF185" s="41"/>
      <c r="AG185" s="46"/>
      <c r="AH185" s="53">
        <f t="shared" si="22"/>
        <v>0</v>
      </c>
      <c r="AI185" s="41"/>
      <c r="AJ185" s="41"/>
    </row>
    <row r="186" spans="1:36" ht="87" hidden="1" customHeight="1" outlineLevel="1" x14ac:dyDescent="0.25">
      <c r="A186" s="272"/>
      <c r="B186" s="72" t="s">
        <v>370</v>
      </c>
      <c r="C186" s="72" t="s">
        <v>696</v>
      </c>
      <c r="D186" s="322"/>
      <c r="E186" s="26" t="s">
        <v>585</v>
      </c>
      <c r="F186" s="26" t="s">
        <v>822</v>
      </c>
      <c r="G186" s="66" t="s">
        <v>949</v>
      </c>
      <c r="H186" s="145" t="s">
        <v>578</v>
      </c>
      <c r="I186" s="167" t="s">
        <v>697</v>
      </c>
      <c r="J186" s="4">
        <v>44228</v>
      </c>
      <c r="K186" s="4">
        <v>44530</v>
      </c>
      <c r="L186" s="4"/>
      <c r="M186" s="5">
        <f t="shared" si="25"/>
        <v>-146.4503311258278</v>
      </c>
      <c r="N186" s="5">
        <f t="shared" si="26"/>
        <v>0</v>
      </c>
      <c r="O186" s="10">
        <v>1</v>
      </c>
      <c r="P186" s="14"/>
      <c r="Q186" s="14"/>
      <c r="R186" s="14"/>
      <c r="S186" s="14"/>
      <c r="T186" s="58">
        <v>15000000</v>
      </c>
      <c r="U186" s="3"/>
      <c r="V186" s="11">
        <f t="shared" si="19"/>
        <v>0</v>
      </c>
      <c r="W186" s="10"/>
      <c r="X186" s="50"/>
      <c r="Y186" s="51"/>
      <c r="Z186" s="43">
        <f t="shared" si="20"/>
        <v>0</v>
      </c>
      <c r="AA186" s="41"/>
      <c r="AB186" s="48"/>
      <c r="AC186" s="46"/>
      <c r="AD186" s="43">
        <f t="shared" si="21"/>
        <v>0</v>
      </c>
      <c r="AE186" s="41"/>
      <c r="AF186" s="41"/>
      <c r="AG186" s="46"/>
      <c r="AH186" s="53">
        <f t="shared" si="22"/>
        <v>0</v>
      </c>
      <c r="AI186" s="41"/>
      <c r="AJ186" s="41"/>
    </row>
    <row r="187" spans="1:36" ht="109.8" hidden="1" customHeight="1" outlineLevel="1" x14ac:dyDescent="0.25">
      <c r="A187" s="272"/>
      <c r="B187" s="217" t="s">
        <v>324</v>
      </c>
      <c r="C187" s="72" t="s">
        <v>338</v>
      </c>
      <c r="D187" s="206" t="s">
        <v>595</v>
      </c>
      <c r="E187" s="38" t="s">
        <v>572</v>
      </c>
      <c r="F187" s="38" t="s">
        <v>816</v>
      </c>
      <c r="G187" s="37" t="s">
        <v>945</v>
      </c>
      <c r="H187" s="148" t="s">
        <v>590</v>
      </c>
      <c r="I187" s="167" t="s">
        <v>331</v>
      </c>
      <c r="J187" s="4">
        <v>44228</v>
      </c>
      <c r="K187" s="4">
        <v>44530</v>
      </c>
      <c r="L187" s="4"/>
      <c r="M187" s="5">
        <f t="shared" si="25"/>
        <v>-146.4503311258278</v>
      </c>
      <c r="N187" s="5">
        <f t="shared" si="26"/>
        <v>0</v>
      </c>
      <c r="O187" s="10">
        <v>1</v>
      </c>
      <c r="P187" s="14"/>
      <c r="Q187" s="14"/>
      <c r="R187" s="14"/>
      <c r="S187" s="14"/>
      <c r="T187" s="58">
        <v>34650000</v>
      </c>
      <c r="U187" s="3"/>
      <c r="V187" s="11">
        <f t="shared" si="19"/>
        <v>0</v>
      </c>
      <c r="W187" s="10"/>
      <c r="X187" s="50"/>
      <c r="Y187" s="51"/>
      <c r="Z187" s="43">
        <f t="shared" si="20"/>
        <v>0</v>
      </c>
      <c r="AA187" s="41"/>
      <c r="AB187" s="48"/>
      <c r="AC187" s="46"/>
      <c r="AD187" s="43">
        <f t="shared" si="21"/>
        <v>0</v>
      </c>
      <c r="AE187" s="41"/>
      <c r="AF187" s="41"/>
      <c r="AG187" s="46"/>
      <c r="AH187" s="53">
        <f t="shared" si="22"/>
        <v>0</v>
      </c>
      <c r="AI187" s="41"/>
      <c r="AJ187" s="41"/>
    </row>
    <row r="188" spans="1:36" ht="88.8" hidden="1" customHeight="1" outlineLevel="1" x14ac:dyDescent="0.25">
      <c r="A188" s="272"/>
      <c r="B188" s="218"/>
      <c r="C188" s="72" t="s">
        <v>418</v>
      </c>
      <c r="D188" s="206"/>
      <c r="E188" s="38" t="s">
        <v>416</v>
      </c>
      <c r="F188" s="38" t="s">
        <v>808</v>
      </c>
      <c r="G188" s="37" t="s">
        <v>937</v>
      </c>
      <c r="H188" s="148" t="s">
        <v>887</v>
      </c>
      <c r="I188" s="167" t="s">
        <v>693</v>
      </c>
      <c r="J188" s="4">
        <v>44228</v>
      </c>
      <c r="K188" s="4">
        <v>44530</v>
      </c>
      <c r="L188" s="4"/>
      <c r="M188" s="5">
        <f t="shared" si="25"/>
        <v>-146.4503311258278</v>
      </c>
      <c r="N188" s="5">
        <f t="shared" si="26"/>
        <v>0</v>
      </c>
      <c r="O188" s="10">
        <v>1</v>
      </c>
      <c r="P188" s="14"/>
      <c r="Q188" s="14"/>
      <c r="R188" s="14"/>
      <c r="S188" s="14"/>
      <c r="T188" s="58">
        <v>9418400</v>
      </c>
      <c r="U188" s="2"/>
      <c r="V188" s="11">
        <f t="shared" si="19"/>
        <v>0</v>
      </c>
      <c r="W188" s="10"/>
      <c r="X188" s="50"/>
      <c r="Y188" s="51"/>
      <c r="Z188" s="43">
        <f t="shared" si="20"/>
        <v>0</v>
      </c>
      <c r="AA188" s="41"/>
      <c r="AB188" s="48"/>
      <c r="AC188" s="46"/>
      <c r="AD188" s="43">
        <f t="shared" si="21"/>
        <v>0</v>
      </c>
      <c r="AE188" s="41"/>
      <c r="AF188" s="41"/>
      <c r="AG188" s="46"/>
      <c r="AH188" s="53">
        <f t="shared" si="22"/>
        <v>0</v>
      </c>
      <c r="AI188" s="41"/>
      <c r="AJ188" s="41"/>
    </row>
    <row r="189" spans="1:36" ht="36.6" hidden="1" customHeight="1" outlineLevel="1" x14ac:dyDescent="0.25">
      <c r="A189" s="272"/>
      <c r="B189" s="218"/>
      <c r="C189" s="72" t="s">
        <v>388</v>
      </c>
      <c r="D189" s="206"/>
      <c r="E189" s="38" t="s">
        <v>581</v>
      </c>
      <c r="F189" s="38" t="s">
        <v>787</v>
      </c>
      <c r="G189" s="37" t="s">
        <v>930</v>
      </c>
      <c r="H189" s="148" t="s">
        <v>1015</v>
      </c>
      <c r="I189" s="167" t="s">
        <v>712</v>
      </c>
      <c r="J189" s="4">
        <v>44228</v>
      </c>
      <c r="K189" s="4">
        <v>44530</v>
      </c>
      <c r="L189" s="4"/>
      <c r="M189" s="5">
        <f t="shared" si="25"/>
        <v>-146.4503311258278</v>
      </c>
      <c r="N189" s="5">
        <f t="shared" si="26"/>
        <v>0</v>
      </c>
      <c r="O189" s="10">
        <v>1</v>
      </c>
      <c r="P189" s="14"/>
      <c r="Q189" s="14"/>
      <c r="R189" s="14"/>
      <c r="S189" s="14"/>
      <c r="T189" s="58">
        <v>20060000</v>
      </c>
      <c r="U189" s="2"/>
      <c r="V189" s="11">
        <f t="shared" si="19"/>
        <v>0</v>
      </c>
      <c r="W189" s="10"/>
      <c r="X189" s="50"/>
      <c r="Y189" s="51"/>
      <c r="Z189" s="43">
        <f t="shared" si="20"/>
        <v>0</v>
      </c>
      <c r="AA189" s="41"/>
      <c r="AB189" s="48"/>
      <c r="AC189" s="46"/>
      <c r="AD189" s="43">
        <f t="shared" si="21"/>
        <v>0</v>
      </c>
      <c r="AE189" s="41"/>
      <c r="AF189" s="41"/>
      <c r="AG189" s="46"/>
      <c r="AH189" s="53">
        <f t="shared" si="22"/>
        <v>0</v>
      </c>
      <c r="AI189" s="41"/>
      <c r="AJ189" s="41"/>
    </row>
    <row r="190" spans="1:36" ht="43.2" hidden="1" customHeight="1" outlineLevel="1" x14ac:dyDescent="0.25">
      <c r="A190" s="272"/>
      <c r="B190" s="218"/>
      <c r="C190" s="217" t="s">
        <v>698</v>
      </c>
      <c r="D190" s="206"/>
      <c r="E190" s="183" t="s">
        <v>583</v>
      </c>
      <c r="F190" s="183" t="s">
        <v>786</v>
      </c>
      <c r="G190" s="274" t="s">
        <v>916</v>
      </c>
      <c r="H190" s="148" t="s">
        <v>888</v>
      </c>
      <c r="I190" s="167" t="s">
        <v>710</v>
      </c>
      <c r="J190" s="4">
        <v>44228</v>
      </c>
      <c r="K190" s="4">
        <v>44530</v>
      </c>
      <c r="L190" s="4"/>
      <c r="M190" s="5">
        <f t="shared" si="25"/>
        <v>-146.4503311258278</v>
      </c>
      <c r="N190" s="5">
        <f t="shared" si="26"/>
        <v>0</v>
      </c>
      <c r="O190" s="10">
        <v>1</v>
      </c>
      <c r="P190" s="14"/>
      <c r="Q190" s="14"/>
      <c r="R190" s="14"/>
      <c r="S190" s="14"/>
      <c r="T190" s="58">
        <v>4100000</v>
      </c>
      <c r="U190" s="2"/>
      <c r="V190" s="11">
        <f t="shared" si="19"/>
        <v>0</v>
      </c>
      <c r="W190" s="10"/>
      <c r="X190" s="50"/>
      <c r="Y190" s="51"/>
      <c r="Z190" s="43">
        <f t="shared" si="20"/>
        <v>0</v>
      </c>
      <c r="AA190" s="41"/>
      <c r="AB190" s="48"/>
      <c r="AC190" s="46"/>
      <c r="AD190" s="43">
        <f t="shared" si="21"/>
        <v>0</v>
      </c>
      <c r="AE190" s="41"/>
      <c r="AF190" s="41"/>
      <c r="AG190" s="46"/>
      <c r="AH190" s="53">
        <f t="shared" si="22"/>
        <v>0</v>
      </c>
      <c r="AI190" s="41"/>
      <c r="AJ190" s="41"/>
    </row>
    <row r="191" spans="1:36" ht="60" hidden="1" outlineLevel="1" x14ac:dyDescent="0.25">
      <c r="A191" s="272"/>
      <c r="B191" s="218"/>
      <c r="C191" s="218"/>
      <c r="D191" s="206"/>
      <c r="E191" s="183"/>
      <c r="F191" s="183"/>
      <c r="G191" s="274"/>
      <c r="H191" s="148" t="s">
        <v>586</v>
      </c>
      <c r="I191" s="167" t="s">
        <v>713</v>
      </c>
      <c r="J191" s="4">
        <v>44228</v>
      </c>
      <c r="K191" s="4">
        <v>44530</v>
      </c>
      <c r="L191" s="4"/>
      <c r="M191" s="5">
        <f t="shared" si="25"/>
        <v>-146.4503311258278</v>
      </c>
      <c r="N191" s="5">
        <f t="shared" si="26"/>
        <v>0</v>
      </c>
      <c r="O191" s="10">
        <v>1</v>
      </c>
      <c r="P191" s="14"/>
      <c r="Q191" s="14"/>
      <c r="R191" s="14"/>
      <c r="S191" s="14"/>
      <c r="T191" s="58">
        <v>1000000</v>
      </c>
      <c r="U191" s="2"/>
      <c r="V191" s="11">
        <f t="shared" si="19"/>
        <v>0</v>
      </c>
      <c r="W191" s="10"/>
      <c r="X191" s="50"/>
      <c r="Y191" s="51"/>
      <c r="Z191" s="43">
        <f t="shared" si="20"/>
        <v>0</v>
      </c>
      <c r="AA191" s="41"/>
      <c r="AB191" s="48"/>
      <c r="AC191" s="46"/>
      <c r="AD191" s="43">
        <f t="shared" si="21"/>
        <v>0</v>
      </c>
      <c r="AE191" s="41"/>
      <c r="AF191" s="41"/>
      <c r="AG191" s="46"/>
      <c r="AH191" s="53">
        <f t="shared" si="22"/>
        <v>0</v>
      </c>
      <c r="AI191" s="41"/>
      <c r="AJ191" s="41"/>
    </row>
    <row r="192" spans="1:36" ht="60" hidden="1" outlineLevel="1" x14ac:dyDescent="0.25">
      <c r="A192" s="272"/>
      <c r="B192" s="218"/>
      <c r="C192" s="218"/>
      <c r="D192" s="206"/>
      <c r="E192" s="183"/>
      <c r="F192" s="183"/>
      <c r="G192" s="274"/>
      <c r="H192" s="148" t="s">
        <v>591</v>
      </c>
      <c r="I192" s="167" t="s">
        <v>711</v>
      </c>
      <c r="J192" s="4">
        <v>44228</v>
      </c>
      <c r="K192" s="4">
        <v>44530</v>
      </c>
      <c r="L192" s="4"/>
      <c r="M192" s="5">
        <f t="shared" si="25"/>
        <v>-146.4503311258278</v>
      </c>
      <c r="N192" s="5">
        <f t="shared" si="26"/>
        <v>0</v>
      </c>
      <c r="O192" s="10">
        <v>1</v>
      </c>
      <c r="P192" s="14"/>
      <c r="Q192" s="14"/>
      <c r="R192" s="14"/>
      <c r="S192" s="14"/>
      <c r="T192" s="58">
        <v>245000</v>
      </c>
      <c r="U192" s="2"/>
      <c r="V192" s="11">
        <f t="shared" si="19"/>
        <v>0</v>
      </c>
      <c r="W192" s="10"/>
      <c r="X192" s="50"/>
      <c r="Y192" s="51"/>
      <c r="Z192" s="43">
        <f t="shared" si="20"/>
        <v>0</v>
      </c>
      <c r="AA192" s="41"/>
      <c r="AB192" s="48"/>
      <c r="AC192" s="46"/>
      <c r="AD192" s="43">
        <f t="shared" si="21"/>
        <v>0</v>
      </c>
      <c r="AE192" s="41"/>
      <c r="AF192" s="41"/>
      <c r="AG192" s="46"/>
      <c r="AH192" s="53">
        <f t="shared" si="22"/>
        <v>0</v>
      </c>
      <c r="AI192" s="41"/>
      <c r="AJ192" s="41"/>
    </row>
    <row r="193" spans="1:36" ht="60" hidden="1" outlineLevel="1" x14ac:dyDescent="0.25">
      <c r="A193" s="272"/>
      <c r="B193" s="218"/>
      <c r="C193" s="218"/>
      <c r="D193" s="206"/>
      <c r="E193" s="183"/>
      <c r="F193" s="183"/>
      <c r="G193" s="274"/>
      <c r="H193" s="148" t="s">
        <v>587</v>
      </c>
      <c r="I193" s="167" t="s">
        <v>714</v>
      </c>
      <c r="J193" s="4">
        <v>44228</v>
      </c>
      <c r="K193" s="4">
        <v>44530</v>
      </c>
      <c r="L193" s="4"/>
      <c r="M193" s="5">
        <f t="shared" si="25"/>
        <v>-146.4503311258278</v>
      </c>
      <c r="N193" s="5">
        <f t="shared" si="26"/>
        <v>0</v>
      </c>
      <c r="O193" s="10">
        <v>1</v>
      </c>
      <c r="P193" s="14"/>
      <c r="Q193" s="14"/>
      <c r="R193" s="14"/>
      <c r="S193" s="14"/>
      <c r="T193" s="58">
        <v>1200000</v>
      </c>
      <c r="U193" s="2"/>
      <c r="V193" s="11">
        <f t="shared" si="19"/>
        <v>0</v>
      </c>
      <c r="W193" s="10"/>
      <c r="X193" s="50"/>
      <c r="Y193" s="51"/>
      <c r="Z193" s="43">
        <f t="shared" si="20"/>
        <v>0</v>
      </c>
      <c r="AA193" s="41"/>
      <c r="AB193" s="48"/>
      <c r="AC193" s="46"/>
      <c r="AD193" s="43">
        <f t="shared" si="21"/>
        <v>0</v>
      </c>
      <c r="AE193" s="41"/>
      <c r="AF193" s="41"/>
      <c r="AG193" s="46"/>
      <c r="AH193" s="53">
        <f t="shared" si="22"/>
        <v>0</v>
      </c>
      <c r="AI193" s="41"/>
      <c r="AJ193" s="41"/>
    </row>
    <row r="194" spans="1:36" ht="60" hidden="1" outlineLevel="1" x14ac:dyDescent="0.25">
      <c r="A194" s="272"/>
      <c r="B194" s="218"/>
      <c r="C194" s="218"/>
      <c r="D194" s="206"/>
      <c r="E194" s="183"/>
      <c r="F194" s="183"/>
      <c r="G194" s="274"/>
      <c r="H194" s="148" t="s">
        <v>889</v>
      </c>
      <c r="I194" s="167" t="s">
        <v>715</v>
      </c>
      <c r="J194" s="4">
        <v>44228</v>
      </c>
      <c r="K194" s="4">
        <v>44530</v>
      </c>
      <c r="L194" s="4"/>
      <c r="M194" s="5">
        <f t="shared" si="25"/>
        <v>-146.4503311258278</v>
      </c>
      <c r="N194" s="5">
        <f t="shared" si="26"/>
        <v>0</v>
      </c>
      <c r="O194" s="10">
        <v>1</v>
      </c>
      <c r="P194" s="14"/>
      <c r="Q194" s="14"/>
      <c r="R194" s="14"/>
      <c r="S194" s="14"/>
      <c r="T194" s="58">
        <v>45000000</v>
      </c>
      <c r="U194" s="2"/>
      <c r="V194" s="11">
        <f t="shared" si="19"/>
        <v>0</v>
      </c>
      <c r="W194" s="10"/>
      <c r="X194" s="50"/>
      <c r="Y194" s="51"/>
      <c r="Z194" s="43">
        <f t="shared" si="20"/>
        <v>0</v>
      </c>
      <c r="AA194" s="41"/>
      <c r="AB194" s="48"/>
      <c r="AC194" s="46"/>
      <c r="AD194" s="43">
        <f t="shared" si="21"/>
        <v>0</v>
      </c>
      <c r="AE194" s="41"/>
      <c r="AF194" s="41"/>
      <c r="AG194" s="46"/>
      <c r="AH194" s="53">
        <f t="shared" si="22"/>
        <v>0</v>
      </c>
      <c r="AI194" s="41"/>
      <c r="AJ194" s="41"/>
    </row>
    <row r="195" spans="1:36" ht="60" hidden="1" outlineLevel="1" x14ac:dyDescent="0.25">
      <c r="A195" s="272"/>
      <c r="B195" s="218"/>
      <c r="C195" s="218"/>
      <c r="D195" s="206"/>
      <c r="E195" s="183"/>
      <c r="F195" s="183"/>
      <c r="G195" s="274"/>
      <c r="H195" s="148" t="s">
        <v>890</v>
      </c>
      <c r="I195" s="167" t="s">
        <v>715</v>
      </c>
      <c r="J195" s="4">
        <v>44228</v>
      </c>
      <c r="K195" s="4">
        <v>44530</v>
      </c>
      <c r="L195" s="4"/>
      <c r="M195" s="5">
        <f t="shared" si="25"/>
        <v>-146.4503311258278</v>
      </c>
      <c r="N195" s="5">
        <f t="shared" si="26"/>
        <v>0</v>
      </c>
      <c r="O195" s="10">
        <v>1</v>
      </c>
      <c r="P195" s="14"/>
      <c r="Q195" s="14"/>
      <c r="R195" s="14"/>
      <c r="S195" s="14"/>
      <c r="T195" s="58">
        <v>11500000</v>
      </c>
      <c r="U195" s="2"/>
      <c r="V195" s="11">
        <f t="shared" si="19"/>
        <v>0</v>
      </c>
      <c r="W195" s="10"/>
      <c r="X195" s="50"/>
      <c r="Y195" s="51"/>
      <c r="Z195" s="43">
        <f t="shared" si="20"/>
        <v>0</v>
      </c>
      <c r="AA195" s="41"/>
      <c r="AB195" s="48"/>
      <c r="AC195" s="46"/>
      <c r="AD195" s="43">
        <f t="shared" si="21"/>
        <v>0</v>
      </c>
      <c r="AE195" s="41"/>
      <c r="AF195" s="41"/>
      <c r="AG195" s="46"/>
      <c r="AH195" s="53">
        <f t="shared" si="22"/>
        <v>0</v>
      </c>
      <c r="AI195" s="41"/>
      <c r="AJ195" s="41"/>
    </row>
    <row r="196" spans="1:36" ht="60" hidden="1" outlineLevel="1" x14ac:dyDescent="0.25">
      <c r="A196" s="272"/>
      <c r="B196" s="218"/>
      <c r="C196" s="218"/>
      <c r="D196" s="206"/>
      <c r="E196" s="183"/>
      <c r="F196" s="183"/>
      <c r="G196" s="274"/>
      <c r="H196" s="148" t="s">
        <v>592</v>
      </c>
      <c r="I196" s="167" t="s">
        <v>715</v>
      </c>
      <c r="J196" s="4">
        <v>44228</v>
      </c>
      <c r="K196" s="4">
        <v>44530</v>
      </c>
      <c r="L196" s="4"/>
      <c r="M196" s="5">
        <f t="shared" si="25"/>
        <v>-146.4503311258278</v>
      </c>
      <c r="N196" s="5">
        <f t="shared" si="26"/>
        <v>0</v>
      </c>
      <c r="O196" s="10">
        <v>1</v>
      </c>
      <c r="P196" s="14"/>
      <c r="Q196" s="14"/>
      <c r="R196" s="14"/>
      <c r="S196" s="14"/>
      <c r="T196" s="58">
        <v>5000000</v>
      </c>
      <c r="U196" s="2"/>
      <c r="V196" s="11">
        <f t="shared" si="19"/>
        <v>0</v>
      </c>
      <c r="W196" s="10"/>
      <c r="X196" s="50"/>
      <c r="Y196" s="51"/>
      <c r="Z196" s="43">
        <f t="shared" si="20"/>
        <v>0</v>
      </c>
      <c r="AA196" s="41"/>
      <c r="AB196" s="48"/>
      <c r="AC196" s="46"/>
      <c r="AD196" s="43">
        <f t="shared" si="21"/>
        <v>0</v>
      </c>
      <c r="AE196" s="41"/>
      <c r="AF196" s="41"/>
      <c r="AG196" s="46"/>
      <c r="AH196" s="53">
        <f t="shared" si="22"/>
        <v>0</v>
      </c>
      <c r="AI196" s="41"/>
      <c r="AJ196" s="41"/>
    </row>
    <row r="197" spans="1:36" ht="36.6" hidden="1" customHeight="1" outlineLevel="1" x14ac:dyDescent="0.25">
      <c r="A197" s="272"/>
      <c r="B197" s="218"/>
      <c r="C197" s="218"/>
      <c r="D197" s="206"/>
      <c r="E197" s="183"/>
      <c r="F197" s="183"/>
      <c r="G197" s="274"/>
      <c r="H197" s="148" t="s">
        <v>588</v>
      </c>
      <c r="I197" s="167" t="s">
        <v>716</v>
      </c>
      <c r="J197" s="4">
        <v>44228</v>
      </c>
      <c r="K197" s="4">
        <v>44530</v>
      </c>
      <c r="L197" s="4"/>
      <c r="M197" s="5">
        <f t="shared" si="25"/>
        <v>-146.4503311258278</v>
      </c>
      <c r="N197" s="5">
        <f t="shared" si="26"/>
        <v>0</v>
      </c>
      <c r="O197" s="10">
        <v>1</v>
      </c>
      <c r="P197" s="14"/>
      <c r="Q197" s="14"/>
      <c r="R197" s="14"/>
      <c r="S197" s="14"/>
      <c r="T197" s="58">
        <v>7000000</v>
      </c>
      <c r="U197" s="2"/>
      <c r="V197" s="11">
        <f t="shared" si="19"/>
        <v>0</v>
      </c>
      <c r="W197" s="10"/>
      <c r="X197" s="50"/>
      <c r="Y197" s="51"/>
      <c r="Z197" s="43">
        <f t="shared" si="20"/>
        <v>0</v>
      </c>
      <c r="AA197" s="41"/>
      <c r="AB197" s="48"/>
      <c r="AC197" s="46"/>
      <c r="AD197" s="43">
        <f t="shared" si="21"/>
        <v>0</v>
      </c>
      <c r="AE197" s="41"/>
      <c r="AF197" s="41"/>
      <c r="AG197" s="46"/>
      <c r="AH197" s="53">
        <f t="shared" si="22"/>
        <v>0</v>
      </c>
      <c r="AI197" s="41"/>
      <c r="AJ197" s="41"/>
    </row>
    <row r="198" spans="1:36" ht="46.8" hidden="1" customHeight="1" outlineLevel="1" x14ac:dyDescent="0.25">
      <c r="A198" s="272"/>
      <c r="B198" s="218"/>
      <c r="C198" s="218"/>
      <c r="D198" s="206"/>
      <c r="E198" s="183"/>
      <c r="F198" s="183"/>
      <c r="G198" s="274"/>
      <c r="H198" s="149" t="s">
        <v>996</v>
      </c>
      <c r="I198" s="167" t="s">
        <v>699</v>
      </c>
      <c r="J198" s="4">
        <v>44228</v>
      </c>
      <c r="K198" s="4">
        <v>44530</v>
      </c>
      <c r="L198" s="4"/>
      <c r="M198" s="5">
        <f t="shared" si="25"/>
        <v>-146.4503311258278</v>
      </c>
      <c r="N198" s="5">
        <f t="shared" si="26"/>
        <v>0</v>
      </c>
      <c r="O198" s="10">
        <v>1</v>
      </c>
      <c r="P198" s="14"/>
      <c r="Q198" s="14"/>
      <c r="R198" s="14"/>
      <c r="S198" s="14"/>
      <c r="T198" s="58">
        <v>1000000</v>
      </c>
      <c r="U198" s="2"/>
      <c r="V198" s="11">
        <f t="shared" si="19"/>
        <v>0</v>
      </c>
      <c r="W198" s="10"/>
      <c r="X198" s="50"/>
      <c r="Y198" s="51"/>
      <c r="Z198" s="43">
        <f t="shared" si="20"/>
        <v>0</v>
      </c>
      <c r="AA198" s="41"/>
      <c r="AB198" s="48"/>
      <c r="AC198" s="46"/>
      <c r="AD198" s="43">
        <f t="shared" si="21"/>
        <v>0</v>
      </c>
      <c r="AE198" s="41"/>
      <c r="AF198" s="41"/>
      <c r="AG198" s="46"/>
      <c r="AH198" s="53">
        <f t="shared" si="22"/>
        <v>0</v>
      </c>
      <c r="AI198" s="41"/>
      <c r="AJ198" s="41"/>
    </row>
    <row r="199" spans="1:36" ht="46.2" hidden="1" customHeight="1" outlineLevel="1" x14ac:dyDescent="0.25">
      <c r="A199" s="272"/>
      <c r="B199" s="218"/>
      <c r="C199" s="218"/>
      <c r="D199" s="206"/>
      <c r="E199" s="183"/>
      <c r="F199" s="183"/>
      <c r="G199" s="274"/>
      <c r="H199" s="149" t="s">
        <v>997</v>
      </c>
      <c r="I199" s="167" t="s">
        <v>718</v>
      </c>
      <c r="J199" s="4">
        <v>44228</v>
      </c>
      <c r="K199" s="4">
        <v>44530</v>
      </c>
      <c r="L199" s="4"/>
      <c r="M199" s="5">
        <f t="shared" si="25"/>
        <v>-146.4503311258278</v>
      </c>
      <c r="N199" s="5">
        <f t="shared" si="26"/>
        <v>0</v>
      </c>
      <c r="O199" s="10">
        <v>1</v>
      </c>
      <c r="P199" s="14"/>
      <c r="Q199" s="14"/>
      <c r="R199" s="14"/>
      <c r="S199" s="14"/>
      <c r="T199" s="58">
        <v>5800000</v>
      </c>
      <c r="U199" s="2"/>
      <c r="V199" s="11">
        <f t="shared" si="19"/>
        <v>0</v>
      </c>
      <c r="W199" s="10"/>
      <c r="X199" s="50"/>
      <c r="Y199" s="51"/>
      <c r="Z199" s="43">
        <f t="shared" si="20"/>
        <v>0</v>
      </c>
      <c r="AA199" s="41"/>
      <c r="AB199" s="48"/>
      <c r="AC199" s="46"/>
      <c r="AD199" s="43">
        <f t="shared" si="21"/>
        <v>0</v>
      </c>
      <c r="AE199" s="41"/>
      <c r="AF199" s="41"/>
      <c r="AG199" s="46"/>
      <c r="AH199" s="53">
        <f t="shared" si="22"/>
        <v>0</v>
      </c>
      <c r="AI199" s="41"/>
      <c r="AJ199" s="41"/>
    </row>
    <row r="200" spans="1:36" ht="62.4" hidden="1" customHeight="1" outlineLevel="1" x14ac:dyDescent="0.25">
      <c r="A200" s="272"/>
      <c r="B200" s="218"/>
      <c r="C200" s="219"/>
      <c r="D200" s="206"/>
      <c r="E200" s="38" t="s">
        <v>580</v>
      </c>
      <c r="F200" s="38" t="s">
        <v>784</v>
      </c>
      <c r="G200" s="37" t="s">
        <v>913</v>
      </c>
      <c r="H200" s="148" t="s">
        <v>596</v>
      </c>
      <c r="I200" s="167" t="s">
        <v>719</v>
      </c>
      <c r="J200" s="4">
        <v>44228</v>
      </c>
      <c r="K200" s="4">
        <v>44530</v>
      </c>
      <c r="L200" s="4"/>
      <c r="M200" s="5">
        <f t="shared" si="25"/>
        <v>-146.4503311258278</v>
      </c>
      <c r="N200" s="5">
        <f t="shared" si="26"/>
        <v>0</v>
      </c>
      <c r="O200" s="10">
        <v>1</v>
      </c>
      <c r="P200" s="14"/>
      <c r="Q200" s="14"/>
      <c r="R200" s="14"/>
      <c r="S200" s="14"/>
      <c r="T200" s="58">
        <v>1600000</v>
      </c>
      <c r="U200" s="2"/>
      <c r="V200" s="11">
        <f t="shared" ref="V200:V263" si="27">+U200</f>
        <v>0</v>
      </c>
      <c r="W200" s="10"/>
      <c r="X200" s="50"/>
      <c r="Y200" s="51"/>
      <c r="Z200" s="43">
        <f t="shared" ref="Z200:Z263" si="28">+Y200</f>
        <v>0</v>
      </c>
      <c r="AA200" s="41"/>
      <c r="AB200" s="48"/>
      <c r="AC200" s="46"/>
      <c r="AD200" s="43">
        <f t="shared" ref="AD200:AD263" si="29">+AC200</f>
        <v>0</v>
      </c>
      <c r="AE200" s="41"/>
      <c r="AF200" s="41"/>
      <c r="AG200" s="46"/>
      <c r="AH200" s="53">
        <f t="shared" ref="AH200:AH263" si="30">+AG200</f>
        <v>0</v>
      </c>
      <c r="AI200" s="41"/>
      <c r="AJ200" s="41"/>
    </row>
    <row r="201" spans="1:36" ht="90" hidden="1" customHeight="1" outlineLevel="1" x14ac:dyDescent="0.25">
      <c r="A201" s="272"/>
      <c r="B201" s="218"/>
      <c r="C201" s="217" t="s">
        <v>338</v>
      </c>
      <c r="D201" s="206"/>
      <c r="E201" s="38" t="s">
        <v>597</v>
      </c>
      <c r="F201" s="38" t="s">
        <v>823</v>
      </c>
      <c r="G201" s="37" t="s">
        <v>950</v>
      </c>
      <c r="H201" s="148" t="s">
        <v>589</v>
      </c>
      <c r="I201" s="167" t="s">
        <v>719</v>
      </c>
      <c r="J201" s="4">
        <v>44228</v>
      </c>
      <c r="K201" s="4">
        <v>44530</v>
      </c>
      <c r="L201" s="4"/>
      <c r="M201" s="5">
        <f t="shared" si="25"/>
        <v>-146.4503311258278</v>
      </c>
      <c r="N201" s="5">
        <f t="shared" si="26"/>
        <v>0</v>
      </c>
      <c r="O201" s="10">
        <v>1</v>
      </c>
      <c r="P201" s="14"/>
      <c r="Q201" s="14"/>
      <c r="R201" s="14"/>
      <c r="S201" s="14"/>
      <c r="T201" s="58">
        <v>2000000</v>
      </c>
      <c r="U201" s="2"/>
      <c r="V201" s="11">
        <f t="shared" si="27"/>
        <v>0</v>
      </c>
      <c r="W201" s="10"/>
      <c r="X201" s="50"/>
      <c r="Y201" s="51"/>
      <c r="Z201" s="43">
        <f t="shared" si="28"/>
        <v>0</v>
      </c>
      <c r="AA201" s="41"/>
      <c r="AB201" s="48"/>
      <c r="AC201" s="46"/>
      <c r="AD201" s="43">
        <f t="shared" si="29"/>
        <v>0</v>
      </c>
      <c r="AE201" s="41"/>
      <c r="AF201" s="41"/>
      <c r="AG201" s="46"/>
      <c r="AH201" s="53">
        <f t="shared" si="30"/>
        <v>0</v>
      </c>
      <c r="AI201" s="41"/>
      <c r="AJ201" s="41"/>
    </row>
    <row r="202" spans="1:36" ht="62.4" hidden="1" customHeight="1" outlineLevel="1" x14ac:dyDescent="0.25">
      <c r="A202" s="272"/>
      <c r="B202" s="218"/>
      <c r="C202" s="219"/>
      <c r="D202" s="206"/>
      <c r="E202" s="38" t="s">
        <v>563</v>
      </c>
      <c r="F202" s="38" t="s">
        <v>820</v>
      </c>
      <c r="G202" s="37" t="s">
        <v>946</v>
      </c>
      <c r="H202" s="148" t="s">
        <v>593</v>
      </c>
      <c r="I202" s="167" t="s">
        <v>719</v>
      </c>
      <c r="J202" s="4">
        <v>44228</v>
      </c>
      <c r="K202" s="4">
        <v>44530</v>
      </c>
      <c r="L202" s="4"/>
      <c r="M202" s="5">
        <f t="shared" si="25"/>
        <v>-146.4503311258278</v>
      </c>
      <c r="N202" s="5">
        <f t="shared" si="26"/>
        <v>0</v>
      </c>
      <c r="O202" s="10">
        <v>1</v>
      </c>
      <c r="P202" s="14"/>
      <c r="Q202" s="14"/>
      <c r="R202" s="14"/>
      <c r="S202" s="14"/>
      <c r="T202" s="58">
        <v>1400000</v>
      </c>
      <c r="U202" s="2"/>
      <c r="V202" s="11">
        <f t="shared" si="27"/>
        <v>0</v>
      </c>
      <c r="W202" s="10"/>
      <c r="X202" s="50"/>
      <c r="Y202" s="51"/>
      <c r="Z202" s="43">
        <f t="shared" si="28"/>
        <v>0</v>
      </c>
      <c r="AA202" s="41"/>
      <c r="AB202" s="48"/>
      <c r="AC202" s="46"/>
      <c r="AD202" s="43">
        <f t="shared" si="29"/>
        <v>0</v>
      </c>
      <c r="AE202" s="41"/>
      <c r="AF202" s="41"/>
      <c r="AG202" s="46"/>
      <c r="AH202" s="53">
        <f t="shared" si="30"/>
        <v>0</v>
      </c>
      <c r="AI202" s="41"/>
      <c r="AJ202" s="41"/>
    </row>
    <row r="203" spans="1:36" ht="46.2" hidden="1" customHeight="1" outlineLevel="1" x14ac:dyDescent="0.25">
      <c r="A203" s="272"/>
      <c r="B203" s="219"/>
      <c r="C203" s="72" t="s">
        <v>388</v>
      </c>
      <c r="D203" s="206"/>
      <c r="E203" s="38" t="s">
        <v>569</v>
      </c>
      <c r="F203" s="38" t="s">
        <v>791</v>
      </c>
      <c r="G203" s="37" t="s">
        <v>942</v>
      </c>
      <c r="H203" s="148" t="s">
        <v>594</v>
      </c>
      <c r="I203" s="167" t="s">
        <v>694</v>
      </c>
      <c r="J203" s="4">
        <v>44228</v>
      </c>
      <c r="K203" s="4">
        <v>44530</v>
      </c>
      <c r="L203" s="4"/>
      <c r="M203" s="5">
        <f t="shared" si="25"/>
        <v>-146.4503311258278</v>
      </c>
      <c r="N203" s="5">
        <f t="shared" si="26"/>
        <v>0</v>
      </c>
      <c r="O203" s="10">
        <v>1</v>
      </c>
      <c r="P203" s="14"/>
      <c r="Q203" s="14"/>
      <c r="R203" s="14"/>
      <c r="S203" s="14"/>
      <c r="T203" s="58">
        <v>5000000</v>
      </c>
      <c r="U203" s="2"/>
      <c r="V203" s="11">
        <f t="shared" si="27"/>
        <v>0</v>
      </c>
      <c r="W203" s="10"/>
      <c r="X203" s="50"/>
      <c r="Y203" s="51"/>
      <c r="Z203" s="43">
        <f t="shared" si="28"/>
        <v>0</v>
      </c>
      <c r="AA203" s="41"/>
      <c r="AB203" s="48"/>
      <c r="AC203" s="46"/>
      <c r="AD203" s="43">
        <f t="shared" si="29"/>
        <v>0</v>
      </c>
      <c r="AE203" s="41"/>
      <c r="AF203" s="41"/>
      <c r="AG203" s="46"/>
      <c r="AH203" s="53">
        <f t="shared" si="30"/>
        <v>0</v>
      </c>
      <c r="AI203" s="41"/>
      <c r="AJ203" s="41"/>
    </row>
    <row r="204" spans="1:36" ht="46.8" hidden="1" customHeight="1" outlineLevel="1" x14ac:dyDescent="0.25">
      <c r="A204" s="272"/>
      <c r="B204" s="217" t="s">
        <v>324</v>
      </c>
      <c r="C204" s="72" t="s">
        <v>338</v>
      </c>
      <c r="D204" s="224" t="s">
        <v>598</v>
      </c>
      <c r="E204" s="27" t="s">
        <v>572</v>
      </c>
      <c r="F204" s="27" t="s">
        <v>816</v>
      </c>
      <c r="G204" s="67" t="s">
        <v>945</v>
      </c>
      <c r="H204" s="150" t="s">
        <v>998</v>
      </c>
      <c r="I204" s="167" t="s">
        <v>331</v>
      </c>
      <c r="J204" s="4">
        <v>44228</v>
      </c>
      <c r="K204" s="4">
        <v>44530</v>
      </c>
      <c r="L204" s="4"/>
      <c r="M204" s="5">
        <f t="shared" si="25"/>
        <v>-146.4503311258278</v>
      </c>
      <c r="N204" s="5">
        <f t="shared" si="26"/>
        <v>0</v>
      </c>
      <c r="O204" s="10">
        <v>1</v>
      </c>
      <c r="P204" s="14"/>
      <c r="Q204" s="14"/>
      <c r="R204" s="14"/>
      <c r="S204" s="14"/>
      <c r="T204" s="58">
        <v>34650000</v>
      </c>
      <c r="U204" s="2"/>
      <c r="V204" s="11">
        <f t="shared" si="27"/>
        <v>0</v>
      </c>
      <c r="W204" s="10"/>
      <c r="X204" s="50"/>
      <c r="Y204" s="51"/>
      <c r="Z204" s="43">
        <f t="shared" si="28"/>
        <v>0</v>
      </c>
      <c r="AA204" s="41"/>
      <c r="AB204" s="48"/>
      <c r="AC204" s="46"/>
      <c r="AD204" s="43">
        <f t="shared" si="29"/>
        <v>0</v>
      </c>
      <c r="AE204" s="41"/>
      <c r="AF204" s="41"/>
      <c r="AG204" s="46"/>
      <c r="AH204" s="53">
        <f t="shared" si="30"/>
        <v>0</v>
      </c>
      <c r="AI204" s="41"/>
      <c r="AJ204" s="41"/>
    </row>
    <row r="205" spans="1:36" ht="72" hidden="1" outlineLevel="1" x14ac:dyDescent="0.25">
      <c r="A205" s="272"/>
      <c r="B205" s="219"/>
      <c r="C205" s="72" t="s">
        <v>332</v>
      </c>
      <c r="D205" s="224"/>
      <c r="E205" s="27" t="s">
        <v>583</v>
      </c>
      <c r="F205" s="27" t="s">
        <v>786</v>
      </c>
      <c r="G205" s="67" t="s">
        <v>916</v>
      </c>
      <c r="H205" s="151" t="s">
        <v>833</v>
      </c>
      <c r="I205" s="167" t="s">
        <v>718</v>
      </c>
      <c r="J205" s="4">
        <v>44228</v>
      </c>
      <c r="K205" s="4">
        <v>44530</v>
      </c>
      <c r="L205" s="4"/>
      <c r="M205" s="5">
        <f t="shared" si="25"/>
        <v>-146.4503311258278</v>
      </c>
      <c r="N205" s="5">
        <f t="shared" si="26"/>
        <v>0</v>
      </c>
      <c r="O205" s="10">
        <v>1</v>
      </c>
      <c r="P205" s="14"/>
      <c r="Q205" s="14"/>
      <c r="R205" s="14"/>
      <c r="S205" s="14"/>
      <c r="T205" s="58">
        <v>10000000</v>
      </c>
      <c r="U205" s="2"/>
      <c r="V205" s="11">
        <f t="shared" si="27"/>
        <v>0</v>
      </c>
      <c r="W205" s="10"/>
      <c r="X205" s="50"/>
      <c r="Y205" s="51"/>
      <c r="Z205" s="43">
        <f t="shared" si="28"/>
        <v>0</v>
      </c>
      <c r="AA205" s="41"/>
      <c r="AB205" s="48"/>
      <c r="AC205" s="46"/>
      <c r="AD205" s="43">
        <f t="shared" si="29"/>
        <v>0</v>
      </c>
      <c r="AE205" s="41"/>
      <c r="AF205" s="41"/>
      <c r="AG205" s="46"/>
      <c r="AH205" s="53">
        <f t="shared" si="30"/>
        <v>0</v>
      </c>
      <c r="AI205" s="41"/>
      <c r="AJ205" s="41"/>
    </row>
    <row r="206" spans="1:36" ht="116.4" hidden="1" customHeight="1" outlineLevel="1" x14ac:dyDescent="0.25">
      <c r="A206" s="272"/>
      <c r="B206" s="187" t="s">
        <v>325</v>
      </c>
      <c r="C206" s="187" t="s">
        <v>333</v>
      </c>
      <c r="D206" s="224"/>
      <c r="E206" s="203" t="s">
        <v>781</v>
      </c>
      <c r="F206" s="203" t="s">
        <v>824</v>
      </c>
      <c r="G206" s="267" t="s">
        <v>951</v>
      </c>
      <c r="H206" s="151" t="s">
        <v>779</v>
      </c>
      <c r="I206" s="167" t="s">
        <v>1026</v>
      </c>
      <c r="J206" s="4">
        <v>44228</v>
      </c>
      <c r="K206" s="4">
        <v>44530</v>
      </c>
      <c r="L206" s="4"/>
      <c r="M206" s="5">
        <f t="shared" si="25"/>
        <v>-146.4503311258278</v>
      </c>
      <c r="N206" s="5">
        <f t="shared" si="26"/>
        <v>0</v>
      </c>
      <c r="O206" s="10">
        <v>1</v>
      </c>
      <c r="P206" s="14"/>
      <c r="Q206" s="14"/>
      <c r="R206" s="14"/>
      <c r="S206" s="14"/>
      <c r="T206" s="58"/>
      <c r="U206" s="2"/>
      <c r="V206" s="11">
        <f t="shared" si="27"/>
        <v>0</v>
      </c>
      <c r="W206" s="10"/>
      <c r="X206" s="50"/>
      <c r="Y206" s="51"/>
      <c r="Z206" s="43">
        <f t="shared" si="28"/>
        <v>0</v>
      </c>
      <c r="AA206" s="41"/>
      <c r="AB206" s="48"/>
      <c r="AC206" s="46"/>
      <c r="AD206" s="43">
        <f t="shared" si="29"/>
        <v>0</v>
      </c>
      <c r="AE206" s="41"/>
      <c r="AF206" s="41"/>
      <c r="AG206" s="46"/>
      <c r="AH206" s="53">
        <f t="shared" si="30"/>
        <v>0</v>
      </c>
      <c r="AI206" s="41"/>
      <c r="AJ206" s="41"/>
    </row>
    <row r="207" spans="1:36" ht="99.6" hidden="1" customHeight="1" outlineLevel="1" x14ac:dyDescent="0.25">
      <c r="A207" s="272"/>
      <c r="B207" s="187"/>
      <c r="C207" s="187"/>
      <c r="D207" s="224"/>
      <c r="E207" s="203"/>
      <c r="F207" s="203"/>
      <c r="G207" s="267"/>
      <c r="H207" s="150" t="s">
        <v>999</v>
      </c>
      <c r="I207" s="167" t="s">
        <v>691</v>
      </c>
      <c r="J207" s="4">
        <v>44228</v>
      </c>
      <c r="K207" s="4">
        <v>44530</v>
      </c>
      <c r="L207" s="4"/>
      <c r="M207" s="5">
        <f t="shared" si="25"/>
        <v>-146.4503311258278</v>
      </c>
      <c r="N207" s="5">
        <f t="shared" si="26"/>
        <v>0</v>
      </c>
      <c r="O207" s="10">
        <v>1</v>
      </c>
      <c r="P207" s="14"/>
      <c r="Q207" s="14"/>
      <c r="R207" s="14"/>
      <c r="S207" s="14"/>
      <c r="T207" s="58"/>
      <c r="U207" s="2"/>
      <c r="V207" s="11">
        <f t="shared" si="27"/>
        <v>0</v>
      </c>
      <c r="W207" s="10"/>
      <c r="X207" s="50"/>
      <c r="Y207" s="51"/>
      <c r="Z207" s="43">
        <f t="shared" si="28"/>
        <v>0</v>
      </c>
      <c r="AA207" s="41"/>
      <c r="AB207" s="48"/>
      <c r="AC207" s="46"/>
      <c r="AD207" s="43">
        <f t="shared" si="29"/>
        <v>0</v>
      </c>
      <c r="AE207" s="41"/>
      <c r="AF207" s="41"/>
      <c r="AG207" s="46"/>
      <c r="AH207" s="53">
        <f t="shared" si="30"/>
        <v>0</v>
      </c>
      <c r="AI207" s="41"/>
      <c r="AJ207" s="41"/>
    </row>
    <row r="208" spans="1:36" ht="46.8" hidden="1" customHeight="1" outlineLevel="1" x14ac:dyDescent="0.25">
      <c r="A208" s="272"/>
      <c r="B208" s="217" t="s">
        <v>324</v>
      </c>
      <c r="C208" s="72" t="s">
        <v>338</v>
      </c>
      <c r="D208" s="225" t="s">
        <v>602</v>
      </c>
      <c r="E208" s="29" t="s">
        <v>572</v>
      </c>
      <c r="F208" s="29" t="s">
        <v>816</v>
      </c>
      <c r="G208" s="36" t="s">
        <v>945</v>
      </c>
      <c r="H208" s="152" t="s">
        <v>895</v>
      </c>
      <c r="I208" s="167" t="s">
        <v>331</v>
      </c>
      <c r="J208" s="4">
        <v>44228</v>
      </c>
      <c r="K208" s="4">
        <v>44530</v>
      </c>
      <c r="L208" s="4"/>
      <c r="M208" s="5">
        <f t="shared" si="25"/>
        <v>-146.4503311258278</v>
      </c>
      <c r="N208" s="5">
        <f t="shared" si="26"/>
        <v>0</v>
      </c>
      <c r="O208" s="10">
        <v>1</v>
      </c>
      <c r="P208" s="14"/>
      <c r="Q208" s="14"/>
      <c r="R208" s="14"/>
      <c r="S208" s="14"/>
      <c r="T208" s="58">
        <v>34650000</v>
      </c>
      <c r="U208" s="2"/>
      <c r="V208" s="11">
        <f t="shared" si="27"/>
        <v>0</v>
      </c>
      <c r="W208" s="10"/>
      <c r="X208" s="50"/>
      <c r="Y208" s="51"/>
      <c r="Z208" s="43">
        <f t="shared" si="28"/>
        <v>0</v>
      </c>
      <c r="AA208" s="41"/>
      <c r="AB208" s="48"/>
      <c r="AC208" s="46"/>
      <c r="AD208" s="43">
        <f t="shared" si="29"/>
        <v>0</v>
      </c>
      <c r="AE208" s="41"/>
      <c r="AF208" s="41"/>
      <c r="AG208" s="46"/>
      <c r="AH208" s="53">
        <f t="shared" si="30"/>
        <v>0</v>
      </c>
      <c r="AI208" s="41"/>
      <c r="AJ208" s="41"/>
    </row>
    <row r="209" spans="1:36" ht="90" hidden="1" outlineLevel="1" x14ac:dyDescent="0.25">
      <c r="A209" s="272"/>
      <c r="B209" s="218"/>
      <c r="C209" s="72" t="s">
        <v>338</v>
      </c>
      <c r="D209" s="225"/>
      <c r="E209" s="29" t="s">
        <v>603</v>
      </c>
      <c r="F209" s="29" t="s">
        <v>823</v>
      </c>
      <c r="G209" s="36" t="s">
        <v>950</v>
      </c>
      <c r="H209" s="153" t="s">
        <v>1000</v>
      </c>
      <c r="I209" s="167" t="s">
        <v>701</v>
      </c>
      <c r="J209" s="4">
        <v>44228</v>
      </c>
      <c r="K209" s="4">
        <v>44530</v>
      </c>
      <c r="L209" s="4"/>
      <c r="M209" s="5">
        <f t="shared" si="25"/>
        <v>-146.4503311258278</v>
      </c>
      <c r="N209" s="5">
        <f t="shared" si="26"/>
        <v>0</v>
      </c>
      <c r="O209" s="10">
        <v>1</v>
      </c>
      <c r="P209" s="14"/>
      <c r="Q209" s="14"/>
      <c r="R209" s="14"/>
      <c r="S209" s="14"/>
      <c r="T209" s="58">
        <v>1000000</v>
      </c>
      <c r="U209" s="2"/>
      <c r="V209" s="11">
        <f t="shared" si="27"/>
        <v>0</v>
      </c>
      <c r="W209" s="10"/>
      <c r="X209" s="50"/>
      <c r="Y209" s="51"/>
      <c r="Z209" s="43">
        <f t="shared" si="28"/>
        <v>0</v>
      </c>
      <c r="AA209" s="41"/>
      <c r="AB209" s="48"/>
      <c r="AC209" s="46"/>
      <c r="AD209" s="43">
        <f t="shared" si="29"/>
        <v>0</v>
      </c>
      <c r="AE209" s="41"/>
      <c r="AF209" s="41"/>
      <c r="AG209" s="46"/>
      <c r="AH209" s="53">
        <f t="shared" si="30"/>
        <v>0</v>
      </c>
      <c r="AI209" s="41"/>
      <c r="AJ209" s="41"/>
    </row>
    <row r="210" spans="1:36" ht="46.2" hidden="1" customHeight="1" outlineLevel="1" x14ac:dyDescent="0.25">
      <c r="A210" s="272"/>
      <c r="B210" s="218"/>
      <c r="C210" s="72" t="s">
        <v>332</v>
      </c>
      <c r="D210" s="225"/>
      <c r="E210" s="29" t="s">
        <v>580</v>
      </c>
      <c r="F210" s="29" t="s">
        <v>784</v>
      </c>
      <c r="G210" s="36" t="s">
        <v>913</v>
      </c>
      <c r="H210" s="153" t="s">
        <v>1001</v>
      </c>
      <c r="I210" s="167" t="s">
        <v>720</v>
      </c>
      <c r="J210" s="4">
        <v>44228</v>
      </c>
      <c r="K210" s="4">
        <v>44530</v>
      </c>
      <c r="L210" s="4"/>
      <c r="M210" s="5">
        <f t="shared" si="25"/>
        <v>-146.4503311258278</v>
      </c>
      <c r="N210" s="5">
        <f t="shared" si="26"/>
        <v>0</v>
      </c>
      <c r="O210" s="10">
        <v>1</v>
      </c>
      <c r="P210" s="14"/>
      <c r="Q210" s="14"/>
      <c r="R210" s="14"/>
      <c r="S210" s="14"/>
      <c r="T210" s="61">
        <v>20000000</v>
      </c>
      <c r="U210" s="2"/>
      <c r="V210" s="11">
        <f t="shared" si="27"/>
        <v>0</v>
      </c>
      <c r="W210" s="10"/>
      <c r="X210" s="50"/>
      <c r="Y210" s="51"/>
      <c r="Z210" s="43">
        <f t="shared" si="28"/>
        <v>0</v>
      </c>
      <c r="AA210" s="41"/>
      <c r="AB210" s="48"/>
      <c r="AC210" s="46"/>
      <c r="AD210" s="43">
        <f t="shared" si="29"/>
        <v>0</v>
      </c>
      <c r="AE210" s="41"/>
      <c r="AF210" s="41"/>
      <c r="AG210" s="46"/>
      <c r="AH210" s="53">
        <f t="shared" si="30"/>
        <v>0</v>
      </c>
      <c r="AI210" s="41"/>
      <c r="AJ210" s="41"/>
    </row>
    <row r="211" spans="1:36" ht="36.6" hidden="1" customHeight="1" outlineLevel="1" x14ac:dyDescent="0.25">
      <c r="A211" s="272"/>
      <c r="B211" s="218"/>
      <c r="C211" s="217" t="s">
        <v>388</v>
      </c>
      <c r="D211" s="225"/>
      <c r="E211" s="196" t="s">
        <v>408</v>
      </c>
      <c r="F211" s="29" t="s">
        <v>787</v>
      </c>
      <c r="G211" s="36" t="s">
        <v>930</v>
      </c>
      <c r="H211" s="153" t="s">
        <v>1002</v>
      </c>
      <c r="I211" s="167" t="s">
        <v>709</v>
      </c>
      <c r="J211" s="4">
        <v>44228</v>
      </c>
      <c r="K211" s="4">
        <v>44530</v>
      </c>
      <c r="L211" s="4"/>
      <c r="M211" s="5">
        <f t="shared" ref="M211:M241" si="31">+(+_xlfn.DAYS(J211,L211))/(+_xlfn.DAYS(J211,K211))</f>
        <v>-146.4503311258278</v>
      </c>
      <c r="N211" s="5">
        <f t="shared" ref="N211:N241" si="32">+IF(M211&gt;=100,100,IF(M211&lt;=0,0,M211))</f>
        <v>0</v>
      </c>
      <c r="O211" s="10">
        <v>1</v>
      </c>
      <c r="P211" s="14"/>
      <c r="Q211" s="14"/>
      <c r="R211" s="14"/>
      <c r="S211" s="14"/>
      <c r="T211" s="58">
        <v>15000000</v>
      </c>
      <c r="U211" s="2"/>
      <c r="V211" s="11">
        <f t="shared" si="27"/>
        <v>0</v>
      </c>
      <c r="W211" s="10"/>
      <c r="X211" s="50"/>
      <c r="Y211" s="51"/>
      <c r="Z211" s="43">
        <f t="shared" si="28"/>
        <v>0</v>
      </c>
      <c r="AA211" s="41"/>
      <c r="AB211" s="48"/>
      <c r="AC211" s="46"/>
      <c r="AD211" s="43">
        <f t="shared" si="29"/>
        <v>0</v>
      </c>
      <c r="AE211" s="41"/>
      <c r="AF211" s="41"/>
      <c r="AG211" s="46"/>
      <c r="AH211" s="53">
        <f t="shared" si="30"/>
        <v>0</v>
      </c>
      <c r="AI211" s="41"/>
      <c r="AJ211" s="41"/>
    </row>
    <row r="212" spans="1:36" ht="36.6" hidden="1" customHeight="1" outlineLevel="1" x14ac:dyDescent="0.25">
      <c r="A212" s="272"/>
      <c r="B212" s="218"/>
      <c r="C212" s="218"/>
      <c r="D212" s="225"/>
      <c r="E212" s="196"/>
      <c r="F212" s="196" t="s">
        <v>782</v>
      </c>
      <c r="G212" s="266" t="s">
        <v>920</v>
      </c>
      <c r="H212" s="152" t="s">
        <v>599</v>
      </c>
      <c r="I212" s="167" t="s">
        <v>721</v>
      </c>
      <c r="J212" s="4">
        <v>44228</v>
      </c>
      <c r="K212" s="4">
        <v>44530</v>
      </c>
      <c r="L212" s="4"/>
      <c r="M212" s="5">
        <f t="shared" si="31"/>
        <v>-146.4503311258278</v>
      </c>
      <c r="N212" s="5">
        <f t="shared" si="32"/>
        <v>0</v>
      </c>
      <c r="O212" s="10">
        <v>1</v>
      </c>
      <c r="P212" s="14"/>
      <c r="Q212" s="14"/>
      <c r="R212" s="14"/>
      <c r="S212" s="14"/>
      <c r="T212" s="58">
        <v>90000000</v>
      </c>
      <c r="U212" s="2"/>
      <c r="V212" s="11">
        <f t="shared" si="27"/>
        <v>0</v>
      </c>
      <c r="W212" s="10"/>
      <c r="X212" s="50"/>
      <c r="Y212" s="51"/>
      <c r="Z212" s="43">
        <f t="shared" si="28"/>
        <v>0</v>
      </c>
      <c r="AA212" s="41"/>
      <c r="AB212" s="48"/>
      <c r="AC212" s="46"/>
      <c r="AD212" s="43">
        <f t="shared" si="29"/>
        <v>0</v>
      </c>
      <c r="AE212" s="41"/>
      <c r="AF212" s="41"/>
      <c r="AG212" s="46"/>
      <c r="AH212" s="53">
        <f t="shared" si="30"/>
        <v>0</v>
      </c>
      <c r="AI212" s="41"/>
      <c r="AJ212" s="41"/>
    </row>
    <row r="213" spans="1:36" ht="60" hidden="1" outlineLevel="1" x14ac:dyDescent="0.25">
      <c r="A213" s="272"/>
      <c r="B213" s="218"/>
      <c r="C213" s="218"/>
      <c r="D213" s="225"/>
      <c r="E213" s="196"/>
      <c r="F213" s="196"/>
      <c r="G213" s="266"/>
      <c r="H213" s="153" t="s">
        <v>1003</v>
      </c>
      <c r="I213" s="167" t="s">
        <v>721</v>
      </c>
      <c r="J213" s="4">
        <v>44228</v>
      </c>
      <c r="K213" s="4">
        <v>44530</v>
      </c>
      <c r="L213" s="4"/>
      <c r="M213" s="5">
        <f t="shared" si="31"/>
        <v>-146.4503311258278</v>
      </c>
      <c r="N213" s="5">
        <f t="shared" si="32"/>
        <v>0</v>
      </c>
      <c r="O213" s="10">
        <v>1</v>
      </c>
      <c r="P213" s="14"/>
      <c r="Q213" s="14"/>
      <c r="R213" s="14"/>
      <c r="S213" s="14"/>
      <c r="T213" s="58">
        <v>15000000</v>
      </c>
      <c r="U213" s="2"/>
      <c r="V213" s="11">
        <f t="shared" si="27"/>
        <v>0</v>
      </c>
      <c r="W213" s="10"/>
      <c r="X213" s="50"/>
      <c r="Y213" s="51"/>
      <c r="Z213" s="43">
        <f t="shared" si="28"/>
        <v>0</v>
      </c>
      <c r="AA213" s="41"/>
      <c r="AB213" s="48"/>
      <c r="AC213" s="46"/>
      <c r="AD213" s="43">
        <f t="shared" si="29"/>
        <v>0</v>
      </c>
      <c r="AE213" s="41"/>
      <c r="AF213" s="41"/>
      <c r="AG213" s="46"/>
      <c r="AH213" s="53">
        <f t="shared" si="30"/>
        <v>0</v>
      </c>
      <c r="AI213" s="41"/>
      <c r="AJ213" s="41"/>
    </row>
    <row r="214" spans="1:36" ht="53.4" hidden="1" customHeight="1" outlineLevel="1" x14ac:dyDescent="0.25">
      <c r="A214" s="272"/>
      <c r="B214" s="218"/>
      <c r="C214" s="219"/>
      <c r="D214" s="225"/>
      <c r="E214" s="196"/>
      <c r="F214" s="196"/>
      <c r="G214" s="266"/>
      <c r="H214" s="153" t="s">
        <v>1004</v>
      </c>
      <c r="I214" s="167" t="s">
        <v>709</v>
      </c>
      <c r="J214" s="4">
        <v>44228</v>
      </c>
      <c r="K214" s="4">
        <v>44530</v>
      </c>
      <c r="L214" s="4"/>
      <c r="M214" s="5">
        <f t="shared" si="31"/>
        <v>-146.4503311258278</v>
      </c>
      <c r="N214" s="5">
        <f t="shared" si="32"/>
        <v>0</v>
      </c>
      <c r="O214" s="10">
        <v>1</v>
      </c>
      <c r="P214" s="14"/>
      <c r="Q214" s="14"/>
      <c r="R214" s="14"/>
      <c r="S214" s="14"/>
      <c r="T214" s="58">
        <v>15000000</v>
      </c>
      <c r="U214" s="2"/>
      <c r="V214" s="11">
        <f t="shared" si="27"/>
        <v>0</v>
      </c>
      <c r="W214" s="10"/>
      <c r="X214" s="50"/>
      <c r="Y214" s="51"/>
      <c r="Z214" s="43">
        <f t="shared" si="28"/>
        <v>0</v>
      </c>
      <c r="AA214" s="41"/>
      <c r="AB214" s="48"/>
      <c r="AC214" s="46"/>
      <c r="AD214" s="43">
        <f t="shared" si="29"/>
        <v>0</v>
      </c>
      <c r="AE214" s="41"/>
      <c r="AF214" s="41"/>
      <c r="AG214" s="46"/>
      <c r="AH214" s="53">
        <f t="shared" si="30"/>
        <v>0</v>
      </c>
      <c r="AI214" s="41"/>
      <c r="AJ214" s="41"/>
    </row>
    <row r="215" spans="1:36" ht="22.8" hidden="1" customHeight="1" outlineLevel="1" x14ac:dyDescent="0.25">
      <c r="A215" s="272"/>
      <c r="B215" s="218"/>
      <c r="C215" s="217" t="s">
        <v>332</v>
      </c>
      <c r="D215" s="225"/>
      <c r="E215" s="196" t="s">
        <v>583</v>
      </c>
      <c r="F215" s="196" t="s">
        <v>786</v>
      </c>
      <c r="G215" s="266" t="s">
        <v>916</v>
      </c>
      <c r="H215" s="152" t="s">
        <v>891</v>
      </c>
      <c r="I215" s="167" t="s">
        <v>722</v>
      </c>
      <c r="J215" s="4">
        <v>44228</v>
      </c>
      <c r="K215" s="4">
        <v>44530</v>
      </c>
      <c r="L215" s="4"/>
      <c r="M215" s="5">
        <f t="shared" si="31"/>
        <v>-146.4503311258278</v>
      </c>
      <c r="N215" s="5">
        <f t="shared" si="32"/>
        <v>0</v>
      </c>
      <c r="O215" s="10">
        <v>1</v>
      </c>
      <c r="P215" s="14"/>
      <c r="Q215" s="14"/>
      <c r="R215" s="14"/>
      <c r="S215" s="14"/>
      <c r="T215" s="58">
        <v>72000000</v>
      </c>
      <c r="U215" s="2"/>
      <c r="V215" s="11">
        <f t="shared" si="27"/>
        <v>0</v>
      </c>
      <c r="W215" s="10"/>
      <c r="X215" s="50"/>
      <c r="Y215" s="51"/>
      <c r="Z215" s="43">
        <f t="shared" si="28"/>
        <v>0</v>
      </c>
      <c r="AA215" s="41"/>
      <c r="AB215" s="48"/>
      <c r="AC215" s="46"/>
      <c r="AD215" s="43">
        <f t="shared" si="29"/>
        <v>0</v>
      </c>
      <c r="AE215" s="41"/>
      <c r="AF215" s="41"/>
      <c r="AG215" s="46"/>
      <c r="AH215" s="53">
        <f t="shared" si="30"/>
        <v>0</v>
      </c>
      <c r="AI215" s="41"/>
      <c r="AJ215" s="41"/>
    </row>
    <row r="216" spans="1:36" ht="60" hidden="1" outlineLevel="1" x14ac:dyDescent="0.25">
      <c r="A216" s="272"/>
      <c r="B216" s="219"/>
      <c r="C216" s="219"/>
      <c r="D216" s="225"/>
      <c r="E216" s="196"/>
      <c r="F216" s="196"/>
      <c r="G216" s="266"/>
      <c r="H216" s="152" t="s">
        <v>702</v>
      </c>
      <c r="I216" s="167" t="s">
        <v>718</v>
      </c>
      <c r="J216" s="4">
        <v>44228</v>
      </c>
      <c r="K216" s="4">
        <v>44530</v>
      </c>
      <c r="L216" s="4"/>
      <c r="M216" s="5">
        <f t="shared" si="31"/>
        <v>-146.4503311258278</v>
      </c>
      <c r="N216" s="5">
        <f t="shared" si="32"/>
        <v>0</v>
      </c>
      <c r="O216" s="10">
        <v>1</v>
      </c>
      <c r="P216" s="14"/>
      <c r="Q216" s="14"/>
      <c r="R216" s="14"/>
      <c r="S216" s="14"/>
      <c r="T216" s="58">
        <v>2100000</v>
      </c>
      <c r="U216" s="2"/>
      <c r="V216" s="11">
        <f t="shared" si="27"/>
        <v>0</v>
      </c>
      <c r="W216" s="10"/>
      <c r="X216" s="50"/>
      <c r="Y216" s="51"/>
      <c r="Z216" s="43">
        <f t="shared" si="28"/>
        <v>0</v>
      </c>
      <c r="AA216" s="41"/>
      <c r="AB216" s="48"/>
      <c r="AC216" s="46"/>
      <c r="AD216" s="43">
        <f t="shared" si="29"/>
        <v>0</v>
      </c>
      <c r="AE216" s="41"/>
      <c r="AF216" s="41"/>
      <c r="AG216" s="46"/>
      <c r="AH216" s="53">
        <f t="shared" si="30"/>
        <v>0</v>
      </c>
      <c r="AI216" s="41"/>
      <c r="AJ216" s="41"/>
    </row>
    <row r="217" spans="1:36" ht="108" hidden="1" customHeight="1" outlineLevel="1" x14ac:dyDescent="0.25">
      <c r="A217" s="272"/>
      <c r="B217" s="72" t="s">
        <v>325</v>
      </c>
      <c r="C217" s="72" t="s">
        <v>392</v>
      </c>
      <c r="D217" s="225"/>
      <c r="E217" s="29" t="s">
        <v>561</v>
      </c>
      <c r="F217" s="29" t="s">
        <v>806</v>
      </c>
      <c r="G217" s="36" t="s">
        <v>941</v>
      </c>
      <c r="H217" s="152" t="s">
        <v>600</v>
      </c>
      <c r="I217" s="167" t="s">
        <v>723</v>
      </c>
      <c r="J217" s="4">
        <v>44228</v>
      </c>
      <c r="K217" s="4">
        <v>44530</v>
      </c>
      <c r="L217" s="4"/>
      <c r="M217" s="5">
        <f t="shared" si="31"/>
        <v>-146.4503311258278</v>
      </c>
      <c r="N217" s="5">
        <f t="shared" si="32"/>
        <v>0</v>
      </c>
      <c r="O217" s="10">
        <v>1</v>
      </c>
      <c r="P217" s="14"/>
      <c r="Q217" s="14"/>
      <c r="R217" s="14"/>
      <c r="S217" s="14"/>
      <c r="T217" s="58">
        <v>50000000</v>
      </c>
      <c r="U217" s="2"/>
      <c r="V217" s="11">
        <f t="shared" si="27"/>
        <v>0</v>
      </c>
      <c r="W217" s="10"/>
      <c r="X217" s="50"/>
      <c r="Y217" s="51"/>
      <c r="Z217" s="43">
        <f t="shared" si="28"/>
        <v>0</v>
      </c>
      <c r="AA217" s="41"/>
      <c r="AB217" s="48"/>
      <c r="AC217" s="46"/>
      <c r="AD217" s="43">
        <f t="shared" si="29"/>
        <v>0</v>
      </c>
      <c r="AE217" s="41"/>
      <c r="AF217" s="41"/>
      <c r="AG217" s="46"/>
      <c r="AH217" s="53">
        <f t="shared" si="30"/>
        <v>0</v>
      </c>
      <c r="AI217" s="41"/>
      <c r="AJ217" s="41"/>
    </row>
    <row r="218" spans="1:36" ht="135.6" hidden="1" customHeight="1" outlineLevel="1" x14ac:dyDescent="0.25">
      <c r="A218" s="272"/>
      <c r="B218" s="217" t="s">
        <v>370</v>
      </c>
      <c r="C218" s="217" t="s">
        <v>513</v>
      </c>
      <c r="D218" s="225"/>
      <c r="E218" s="196" t="s">
        <v>604</v>
      </c>
      <c r="F218" s="196" t="s">
        <v>825</v>
      </c>
      <c r="G218" s="266" t="s">
        <v>952</v>
      </c>
      <c r="H218" s="152" t="s">
        <v>601</v>
      </c>
      <c r="I218" s="167" t="s">
        <v>724</v>
      </c>
      <c r="J218" s="4">
        <v>44228</v>
      </c>
      <c r="K218" s="4">
        <v>44530</v>
      </c>
      <c r="L218" s="4"/>
      <c r="M218" s="5">
        <f t="shared" si="31"/>
        <v>-146.4503311258278</v>
      </c>
      <c r="N218" s="5">
        <f t="shared" si="32"/>
        <v>0</v>
      </c>
      <c r="O218" s="10">
        <v>1</v>
      </c>
      <c r="P218" s="14"/>
      <c r="Q218" s="14"/>
      <c r="R218" s="14"/>
      <c r="S218" s="14"/>
      <c r="T218" s="58">
        <v>10000000</v>
      </c>
      <c r="U218" s="2"/>
      <c r="V218" s="11">
        <f t="shared" si="27"/>
        <v>0</v>
      </c>
      <c r="W218" s="10"/>
      <c r="X218" s="50"/>
      <c r="Y218" s="51"/>
      <c r="Z218" s="43">
        <f t="shared" si="28"/>
        <v>0</v>
      </c>
      <c r="AA218" s="41"/>
      <c r="AB218" s="48"/>
      <c r="AC218" s="46"/>
      <c r="AD218" s="43">
        <f t="shared" si="29"/>
        <v>0</v>
      </c>
      <c r="AE218" s="41"/>
      <c r="AF218" s="41"/>
      <c r="AG218" s="46"/>
      <c r="AH218" s="53">
        <f t="shared" si="30"/>
        <v>0</v>
      </c>
      <c r="AI218" s="41"/>
      <c r="AJ218" s="41"/>
    </row>
    <row r="219" spans="1:36" ht="135.6" hidden="1" customHeight="1" outlineLevel="1" x14ac:dyDescent="0.25">
      <c r="A219" s="272"/>
      <c r="B219" s="219"/>
      <c r="C219" s="219"/>
      <c r="D219" s="225"/>
      <c r="E219" s="196"/>
      <c r="F219" s="196"/>
      <c r="G219" s="266"/>
      <c r="H219" s="153" t="s">
        <v>1005</v>
      </c>
      <c r="I219" s="167" t="s">
        <v>725</v>
      </c>
      <c r="J219" s="4"/>
      <c r="K219" s="4"/>
      <c r="L219" s="4"/>
      <c r="M219" s="5"/>
      <c r="N219" s="5"/>
      <c r="O219" s="10"/>
      <c r="P219" s="14"/>
      <c r="Q219" s="14"/>
      <c r="R219" s="14"/>
      <c r="S219" s="14"/>
      <c r="T219" s="58">
        <v>2000000</v>
      </c>
      <c r="U219" s="2"/>
      <c r="V219" s="11">
        <f t="shared" si="27"/>
        <v>0</v>
      </c>
      <c r="W219" s="10"/>
      <c r="X219" s="50"/>
      <c r="Y219" s="51"/>
      <c r="Z219" s="43">
        <f t="shared" si="28"/>
        <v>0</v>
      </c>
      <c r="AA219" s="41"/>
      <c r="AB219" s="48"/>
      <c r="AC219" s="46"/>
      <c r="AD219" s="43">
        <f t="shared" si="29"/>
        <v>0</v>
      </c>
      <c r="AE219" s="41"/>
      <c r="AF219" s="41"/>
      <c r="AG219" s="46"/>
      <c r="AH219" s="53">
        <f t="shared" si="30"/>
        <v>0</v>
      </c>
      <c r="AI219" s="41"/>
      <c r="AJ219" s="41"/>
    </row>
    <row r="220" spans="1:36" ht="36.6" hidden="1" customHeight="1" outlineLevel="1" x14ac:dyDescent="0.25">
      <c r="A220" s="272"/>
      <c r="B220" s="187" t="s">
        <v>324</v>
      </c>
      <c r="C220" s="187" t="s">
        <v>418</v>
      </c>
      <c r="D220" s="225"/>
      <c r="E220" s="196" t="s">
        <v>416</v>
      </c>
      <c r="F220" s="196" t="s">
        <v>808</v>
      </c>
      <c r="G220" s="266" t="s">
        <v>937</v>
      </c>
      <c r="H220" s="153" t="s">
        <v>1006</v>
      </c>
      <c r="I220" s="167" t="s">
        <v>693</v>
      </c>
      <c r="J220" s="4">
        <v>44228</v>
      </c>
      <c r="K220" s="4">
        <v>44530</v>
      </c>
      <c r="L220" s="4"/>
      <c r="M220" s="5">
        <f t="shared" si="31"/>
        <v>-146.4503311258278</v>
      </c>
      <c r="N220" s="5">
        <f t="shared" si="32"/>
        <v>0</v>
      </c>
      <c r="O220" s="10">
        <v>1</v>
      </c>
      <c r="P220" s="14"/>
      <c r="Q220" s="14"/>
      <c r="R220" s="14"/>
      <c r="S220" s="14"/>
      <c r="T220" s="58">
        <v>10000000</v>
      </c>
      <c r="U220" s="2"/>
      <c r="V220" s="11">
        <f t="shared" si="27"/>
        <v>0</v>
      </c>
      <c r="W220" s="10"/>
      <c r="X220" s="50"/>
      <c r="Y220" s="51"/>
      <c r="Z220" s="43">
        <f t="shared" si="28"/>
        <v>0</v>
      </c>
      <c r="AA220" s="41"/>
      <c r="AB220" s="48"/>
      <c r="AC220" s="46"/>
      <c r="AD220" s="43">
        <f t="shared" si="29"/>
        <v>0</v>
      </c>
      <c r="AE220" s="41"/>
      <c r="AF220" s="41"/>
      <c r="AG220" s="46"/>
      <c r="AH220" s="53">
        <f t="shared" si="30"/>
        <v>0</v>
      </c>
      <c r="AI220" s="41"/>
      <c r="AJ220" s="41"/>
    </row>
    <row r="221" spans="1:36" ht="60" hidden="1" outlineLevel="1" x14ac:dyDescent="0.25">
      <c r="A221" s="272"/>
      <c r="B221" s="187"/>
      <c r="C221" s="187"/>
      <c r="D221" s="225"/>
      <c r="E221" s="196"/>
      <c r="F221" s="196"/>
      <c r="G221" s="266"/>
      <c r="H221" s="153" t="s">
        <v>1007</v>
      </c>
      <c r="I221" s="167" t="s">
        <v>718</v>
      </c>
      <c r="J221" s="4">
        <v>44228</v>
      </c>
      <c r="K221" s="4">
        <v>44530</v>
      </c>
      <c r="L221" s="4"/>
      <c r="M221" s="5">
        <f t="shared" si="31"/>
        <v>-146.4503311258278</v>
      </c>
      <c r="N221" s="5">
        <f t="shared" si="32"/>
        <v>0</v>
      </c>
      <c r="O221" s="10">
        <v>1</v>
      </c>
      <c r="P221" s="14"/>
      <c r="Q221" s="14"/>
      <c r="R221" s="14"/>
      <c r="S221" s="14"/>
      <c r="T221" s="58">
        <v>3000000</v>
      </c>
      <c r="U221" s="2"/>
      <c r="V221" s="11">
        <f t="shared" si="27"/>
        <v>0</v>
      </c>
      <c r="W221" s="10"/>
      <c r="X221" s="50"/>
      <c r="Y221" s="51"/>
      <c r="Z221" s="43">
        <f t="shared" si="28"/>
        <v>0</v>
      </c>
      <c r="AA221" s="41"/>
      <c r="AB221" s="48"/>
      <c r="AC221" s="46"/>
      <c r="AD221" s="43">
        <f t="shared" si="29"/>
        <v>0</v>
      </c>
      <c r="AE221" s="41"/>
      <c r="AF221" s="41"/>
      <c r="AG221" s="46"/>
      <c r="AH221" s="53">
        <f t="shared" si="30"/>
        <v>0</v>
      </c>
      <c r="AI221" s="41"/>
      <c r="AJ221" s="41"/>
    </row>
    <row r="222" spans="1:36" ht="109.2" hidden="1" customHeight="1" outlineLevel="1" x14ac:dyDescent="0.25">
      <c r="A222" s="272"/>
      <c r="B222" s="72" t="s">
        <v>325</v>
      </c>
      <c r="C222" s="72" t="s">
        <v>392</v>
      </c>
      <c r="D222" s="28" t="s">
        <v>606</v>
      </c>
      <c r="E222" s="25" t="s">
        <v>561</v>
      </c>
      <c r="F222" s="62" t="s">
        <v>806</v>
      </c>
      <c r="G222" s="120" t="s">
        <v>941</v>
      </c>
      <c r="H222" s="154" t="s">
        <v>605</v>
      </c>
      <c r="I222" s="167" t="s">
        <v>726</v>
      </c>
      <c r="J222" s="4">
        <v>44228</v>
      </c>
      <c r="K222" s="4">
        <v>44530</v>
      </c>
      <c r="L222" s="4"/>
      <c r="M222" s="5">
        <f t="shared" si="31"/>
        <v>-146.4503311258278</v>
      </c>
      <c r="N222" s="5">
        <f t="shared" si="32"/>
        <v>0</v>
      </c>
      <c r="O222" s="10">
        <v>1</v>
      </c>
      <c r="P222" s="14"/>
      <c r="Q222" s="14"/>
      <c r="R222" s="14"/>
      <c r="S222" s="14"/>
      <c r="T222" s="58">
        <v>280000000</v>
      </c>
      <c r="U222" s="2"/>
      <c r="V222" s="11">
        <f t="shared" si="27"/>
        <v>0</v>
      </c>
      <c r="W222" s="10"/>
      <c r="X222" s="50"/>
      <c r="Y222" s="51"/>
      <c r="Z222" s="43">
        <f t="shared" si="28"/>
        <v>0</v>
      </c>
      <c r="AA222" s="41"/>
      <c r="AB222" s="48"/>
      <c r="AC222" s="46"/>
      <c r="AD222" s="43">
        <f t="shared" si="29"/>
        <v>0</v>
      </c>
      <c r="AE222" s="41"/>
      <c r="AF222" s="41"/>
      <c r="AG222" s="46"/>
      <c r="AH222" s="53">
        <f t="shared" si="30"/>
        <v>0</v>
      </c>
      <c r="AI222" s="41"/>
      <c r="AJ222" s="41"/>
    </row>
    <row r="223" spans="1:36" ht="59.4" hidden="1" customHeight="1" outlineLevel="1" x14ac:dyDescent="0.25">
      <c r="A223" s="272"/>
      <c r="B223" s="72" t="s">
        <v>324</v>
      </c>
      <c r="C223" s="72" t="s">
        <v>338</v>
      </c>
      <c r="D223" s="206" t="s">
        <v>608</v>
      </c>
      <c r="E223" s="38" t="s">
        <v>572</v>
      </c>
      <c r="F223" s="38" t="s">
        <v>816</v>
      </c>
      <c r="G223" s="37" t="s">
        <v>945</v>
      </c>
      <c r="H223" s="148" t="s">
        <v>892</v>
      </c>
      <c r="I223" s="167" t="s">
        <v>331</v>
      </c>
      <c r="J223" s="4">
        <v>44228</v>
      </c>
      <c r="K223" s="4">
        <v>44530</v>
      </c>
      <c r="L223" s="4"/>
      <c r="M223" s="5">
        <f t="shared" si="31"/>
        <v>-146.4503311258278</v>
      </c>
      <c r="N223" s="5">
        <f t="shared" si="32"/>
        <v>0</v>
      </c>
      <c r="O223" s="10">
        <v>1</v>
      </c>
      <c r="P223" s="14"/>
      <c r="Q223" s="14"/>
      <c r="R223" s="14"/>
      <c r="S223" s="14"/>
      <c r="T223" s="61">
        <v>36855000</v>
      </c>
      <c r="U223" s="2"/>
      <c r="V223" s="11">
        <f t="shared" si="27"/>
        <v>0</v>
      </c>
      <c r="W223" s="10"/>
      <c r="X223" s="50"/>
      <c r="Y223" s="51"/>
      <c r="Z223" s="43">
        <f t="shared" si="28"/>
        <v>0</v>
      </c>
      <c r="AA223" s="41"/>
      <c r="AB223" s="48"/>
      <c r="AC223" s="46"/>
      <c r="AD223" s="43">
        <f t="shared" si="29"/>
        <v>0</v>
      </c>
      <c r="AE223" s="41"/>
      <c r="AF223" s="41"/>
      <c r="AG223" s="46"/>
      <c r="AH223" s="53">
        <f t="shared" si="30"/>
        <v>0</v>
      </c>
      <c r="AI223" s="41"/>
      <c r="AJ223" s="41"/>
    </row>
    <row r="224" spans="1:36" ht="28.8" hidden="1" customHeight="1" outlineLevel="1" x14ac:dyDescent="0.25">
      <c r="A224" s="272"/>
      <c r="B224" s="72" t="s">
        <v>325</v>
      </c>
      <c r="C224" s="72" t="s">
        <v>392</v>
      </c>
      <c r="D224" s="206"/>
      <c r="E224" s="38" t="s">
        <v>561</v>
      </c>
      <c r="F224" s="38" t="s">
        <v>806</v>
      </c>
      <c r="G224" s="37" t="s">
        <v>941</v>
      </c>
      <c r="H224" s="148" t="s">
        <v>607</v>
      </c>
      <c r="I224" s="167" t="s">
        <v>703</v>
      </c>
      <c r="J224" s="4">
        <v>44228</v>
      </c>
      <c r="K224" s="4">
        <v>44530</v>
      </c>
      <c r="L224" s="4"/>
      <c r="M224" s="5">
        <f t="shared" si="31"/>
        <v>-146.4503311258278</v>
      </c>
      <c r="N224" s="5">
        <f t="shared" si="32"/>
        <v>0</v>
      </c>
      <c r="O224" s="10">
        <v>1</v>
      </c>
      <c r="P224" s="14"/>
      <c r="Q224" s="14"/>
      <c r="R224" s="14"/>
      <c r="S224" s="14"/>
      <c r="T224" s="61">
        <v>26500000</v>
      </c>
      <c r="U224" s="2"/>
      <c r="V224" s="11">
        <f t="shared" si="27"/>
        <v>0</v>
      </c>
      <c r="W224" s="10"/>
      <c r="X224" s="50"/>
      <c r="Y224" s="51"/>
      <c r="Z224" s="43">
        <f t="shared" si="28"/>
        <v>0</v>
      </c>
      <c r="AA224" s="41"/>
      <c r="AB224" s="48"/>
      <c r="AC224" s="46"/>
      <c r="AD224" s="43">
        <f t="shared" si="29"/>
        <v>0</v>
      </c>
      <c r="AE224" s="41"/>
      <c r="AF224" s="41"/>
      <c r="AG224" s="46"/>
      <c r="AH224" s="53">
        <f t="shared" si="30"/>
        <v>0</v>
      </c>
      <c r="AI224" s="41"/>
      <c r="AJ224" s="41"/>
    </row>
    <row r="225" spans="1:36" ht="52.8" hidden="1" customHeight="1" outlineLevel="1" x14ac:dyDescent="0.25">
      <c r="A225" s="272"/>
      <c r="B225" s="72" t="s">
        <v>324</v>
      </c>
      <c r="C225" s="72" t="s">
        <v>338</v>
      </c>
      <c r="D225" s="224" t="s">
        <v>609</v>
      </c>
      <c r="E225" s="27" t="s">
        <v>610</v>
      </c>
      <c r="F225" s="106" t="s">
        <v>790</v>
      </c>
      <c r="G225" s="121" t="s">
        <v>929</v>
      </c>
      <c r="H225" s="155" t="s">
        <v>893</v>
      </c>
      <c r="I225" s="167" t="s">
        <v>331</v>
      </c>
      <c r="J225" s="4">
        <v>44228</v>
      </c>
      <c r="K225" s="4">
        <v>44530</v>
      </c>
      <c r="L225" s="4"/>
      <c r="M225" s="5">
        <f t="shared" si="31"/>
        <v>-146.4503311258278</v>
      </c>
      <c r="N225" s="5">
        <f t="shared" si="32"/>
        <v>0</v>
      </c>
      <c r="O225" s="10">
        <v>1</v>
      </c>
      <c r="P225" s="14"/>
      <c r="Q225" s="14"/>
      <c r="R225" s="14"/>
      <c r="S225" s="14"/>
      <c r="T225" s="58">
        <v>37000000</v>
      </c>
      <c r="U225" s="2"/>
      <c r="V225" s="11">
        <f t="shared" si="27"/>
        <v>0</v>
      </c>
      <c r="W225" s="10"/>
      <c r="X225" s="50"/>
      <c r="Y225" s="51"/>
      <c r="Z225" s="43">
        <f t="shared" si="28"/>
        <v>0</v>
      </c>
      <c r="AA225" s="41"/>
      <c r="AB225" s="48"/>
      <c r="AC225" s="46"/>
      <c r="AD225" s="43">
        <f t="shared" si="29"/>
        <v>0</v>
      </c>
      <c r="AE225" s="41"/>
      <c r="AF225" s="41"/>
      <c r="AG225" s="46"/>
      <c r="AH225" s="53">
        <f t="shared" si="30"/>
        <v>0</v>
      </c>
      <c r="AI225" s="41"/>
      <c r="AJ225" s="41"/>
    </row>
    <row r="226" spans="1:36" ht="72" hidden="1" outlineLevel="1" x14ac:dyDescent="0.25">
      <c r="A226" s="272"/>
      <c r="B226" s="72" t="s">
        <v>324</v>
      </c>
      <c r="C226" s="72" t="s">
        <v>388</v>
      </c>
      <c r="D226" s="224"/>
      <c r="E226" s="27" t="s">
        <v>378</v>
      </c>
      <c r="F226" s="27" t="s">
        <v>818</v>
      </c>
      <c r="G226" s="67" t="s">
        <v>938</v>
      </c>
      <c r="H226" s="156" t="s">
        <v>1008</v>
      </c>
      <c r="I226" s="167" t="s">
        <v>727</v>
      </c>
      <c r="J226" s="4">
        <v>44228</v>
      </c>
      <c r="K226" s="4">
        <v>44530</v>
      </c>
      <c r="L226" s="4"/>
      <c r="M226" s="5">
        <f t="shared" si="31"/>
        <v>-146.4503311258278</v>
      </c>
      <c r="N226" s="5">
        <f t="shared" si="32"/>
        <v>0</v>
      </c>
      <c r="O226" s="10">
        <v>1</v>
      </c>
      <c r="P226" s="14"/>
      <c r="Q226" s="14"/>
      <c r="R226" s="14"/>
      <c r="S226" s="14"/>
      <c r="T226" s="58">
        <v>30000000</v>
      </c>
      <c r="U226" s="2"/>
      <c r="V226" s="11">
        <f t="shared" si="27"/>
        <v>0</v>
      </c>
      <c r="W226" s="10"/>
      <c r="X226" s="50"/>
      <c r="Y226" s="51"/>
      <c r="Z226" s="43">
        <f t="shared" si="28"/>
        <v>0</v>
      </c>
      <c r="AA226" s="41"/>
      <c r="AB226" s="48"/>
      <c r="AC226" s="46"/>
      <c r="AD226" s="43">
        <f t="shared" si="29"/>
        <v>0</v>
      </c>
      <c r="AE226" s="41"/>
      <c r="AF226" s="41"/>
      <c r="AG226" s="46"/>
      <c r="AH226" s="53">
        <f t="shared" si="30"/>
        <v>0</v>
      </c>
      <c r="AI226" s="41"/>
      <c r="AJ226" s="41"/>
    </row>
    <row r="227" spans="1:36" ht="88.2" hidden="1" customHeight="1" outlineLevel="1" x14ac:dyDescent="0.25">
      <c r="A227" s="272"/>
      <c r="B227" s="187" t="s">
        <v>324</v>
      </c>
      <c r="C227" s="187" t="s">
        <v>338</v>
      </c>
      <c r="D227" s="224"/>
      <c r="E227" s="203" t="s">
        <v>611</v>
      </c>
      <c r="F227" s="203" t="s">
        <v>820</v>
      </c>
      <c r="G227" s="267" t="s">
        <v>946</v>
      </c>
      <c r="H227" s="155" t="s">
        <v>704</v>
      </c>
      <c r="I227" s="167" t="s">
        <v>634</v>
      </c>
      <c r="J227" s="4">
        <v>44228</v>
      </c>
      <c r="K227" s="4">
        <v>44530</v>
      </c>
      <c r="L227" s="4"/>
      <c r="M227" s="5">
        <f t="shared" si="31"/>
        <v>-146.4503311258278</v>
      </c>
      <c r="N227" s="5">
        <f t="shared" si="32"/>
        <v>0</v>
      </c>
      <c r="O227" s="10">
        <v>1</v>
      </c>
      <c r="P227" s="14"/>
      <c r="Q227" s="14"/>
      <c r="R227" s="14"/>
      <c r="S227" s="14"/>
      <c r="T227" s="58">
        <v>2000000</v>
      </c>
      <c r="U227" s="2"/>
      <c r="V227" s="11">
        <f t="shared" si="27"/>
        <v>0</v>
      </c>
      <c r="W227" s="10"/>
      <c r="X227" s="50"/>
      <c r="Y227" s="51"/>
      <c r="Z227" s="43">
        <f t="shared" si="28"/>
        <v>0</v>
      </c>
      <c r="AA227" s="41"/>
      <c r="AB227" s="48"/>
      <c r="AC227" s="46"/>
      <c r="AD227" s="43">
        <f t="shared" si="29"/>
        <v>0</v>
      </c>
      <c r="AE227" s="41"/>
      <c r="AF227" s="41"/>
      <c r="AG227" s="46"/>
      <c r="AH227" s="53">
        <f t="shared" si="30"/>
        <v>0</v>
      </c>
      <c r="AI227" s="41"/>
      <c r="AJ227" s="41"/>
    </row>
    <row r="228" spans="1:36" ht="71.400000000000006" hidden="1" customHeight="1" outlineLevel="1" x14ac:dyDescent="0.25">
      <c r="A228" s="272"/>
      <c r="B228" s="187"/>
      <c r="C228" s="187"/>
      <c r="D228" s="224"/>
      <c r="E228" s="203"/>
      <c r="F228" s="203"/>
      <c r="G228" s="267"/>
      <c r="H228" s="156" t="s">
        <v>1009</v>
      </c>
      <c r="I228" s="167" t="s">
        <v>634</v>
      </c>
      <c r="J228" s="4">
        <v>44228</v>
      </c>
      <c r="K228" s="4">
        <v>44530</v>
      </c>
      <c r="L228" s="4"/>
      <c r="M228" s="5">
        <f t="shared" si="31"/>
        <v>-146.4503311258278</v>
      </c>
      <c r="N228" s="5">
        <f t="shared" si="32"/>
        <v>0</v>
      </c>
      <c r="O228" s="10">
        <v>1</v>
      </c>
      <c r="P228" s="14"/>
      <c r="Q228" s="14"/>
      <c r="R228" s="14"/>
      <c r="S228" s="14"/>
      <c r="T228" s="58">
        <v>25000000</v>
      </c>
      <c r="U228" s="2"/>
      <c r="V228" s="11">
        <f t="shared" si="27"/>
        <v>0</v>
      </c>
      <c r="W228" s="10"/>
      <c r="X228" s="50"/>
      <c r="Y228" s="51"/>
      <c r="Z228" s="43">
        <f t="shared" si="28"/>
        <v>0</v>
      </c>
      <c r="AA228" s="41"/>
      <c r="AB228" s="48"/>
      <c r="AC228" s="46"/>
      <c r="AD228" s="43">
        <f t="shared" si="29"/>
        <v>0</v>
      </c>
      <c r="AE228" s="41"/>
      <c r="AF228" s="41"/>
      <c r="AG228" s="46"/>
      <c r="AH228" s="53">
        <f t="shared" si="30"/>
        <v>0</v>
      </c>
      <c r="AI228" s="41"/>
      <c r="AJ228" s="41"/>
    </row>
    <row r="229" spans="1:36" ht="162.6" hidden="1" customHeight="1" outlineLevel="1" x14ac:dyDescent="0.25">
      <c r="A229" s="272"/>
      <c r="B229" s="187"/>
      <c r="C229" s="187"/>
      <c r="D229" s="224"/>
      <c r="E229" s="203"/>
      <c r="F229" s="203"/>
      <c r="G229" s="267"/>
      <c r="H229" s="155" t="s">
        <v>841</v>
      </c>
      <c r="I229" s="167" t="s">
        <v>728</v>
      </c>
      <c r="J229" s="4">
        <v>44228</v>
      </c>
      <c r="K229" s="4">
        <v>44530</v>
      </c>
      <c r="L229" s="4"/>
      <c r="M229" s="5">
        <f t="shared" si="31"/>
        <v>-146.4503311258278</v>
      </c>
      <c r="N229" s="5">
        <f t="shared" si="32"/>
        <v>0</v>
      </c>
      <c r="O229" s="10">
        <v>1</v>
      </c>
      <c r="P229" s="14"/>
      <c r="Q229" s="14"/>
      <c r="R229" s="14"/>
      <c r="S229" s="14"/>
      <c r="T229" s="58">
        <v>160000000</v>
      </c>
      <c r="U229" s="2"/>
      <c r="V229" s="11">
        <f t="shared" si="27"/>
        <v>0</v>
      </c>
      <c r="W229" s="10"/>
      <c r="X229" s="50"/>
      <c r="Y229" s="51"/>
      <c r="Z229" s="43">
        <f t="shared" si="28"/>
        <v>0</v>
      </c>
      <c r="AA229" s="41"/>
      <c r="AB229" s="48"/>
      <c r="AC229" s="46"/>
      <c r="AD229" s="43">
        <f t="shared" si="29"/>
        <v>0</v>
      </c>
      <c r="AE229" s="41"/>
      <c r="AF229" s="41"/>
      <c r="AG229" s="46"/>
      <c r="AH229" s="53">
        <f t="shared" si="30"/>
        <v>0</v>
      </c>
      <c r="AI229" s="41"/>
      <c r="AJ229" s="41"/>
    </row>
    <row r="230" spans="1:36" ht="162.6" hidden="1" customHeight="1" outlineLevel="1" x14ac:dyDescent="0.25">
      <c r="A230" s="272"/>
      <c r="B230" s="187" t="s">
        <v>325</v>
      </c>
      <c r="C230" s="187" t="s">
        <v>392</v>
      </c>
      <c r="D230" s="224"/>
      <c r="E230" s="203" t="s">
        <v>561</v>
      </c>
      <c r="F230" s="203" t="s">
        <v>806</v>
      </c>
      <c r="G230" s="267" t="s">
        <v>941</v>
      </c>
      <c r="H230" s="155" t="s">
        <v>842</v>
      </c>
      <c r="I230" s="167" t="s">
        <v>705</v>
      </c>
      <c r="J230" s="4">
        <v>44228</v>
      </c>
      <c r="K230" s="4">
        <v>44530</v>
      </c>
      <c r="L230" s="4"/>
      <c r="M230" s="5">
        <f t="shared" si="31"/>
        <v>-146.4503311258278</v>
      </c>
      <c r="N230" s="5">
        <f t="shared" si="32"/>
        <v>0</v>
      </c>
      <c r="O230" s="10">
        <v>1</v>
      </c>
      <c r="P230" s="14"/>
      <c r="Q230" s="14"/>
      <c r="R230" s="14"/>
      <c r="S230" s="14"/>
      <c r="T230" s="58">
        <v>8000000</v>
      </c>
      <c r="U230" s="2"/>
      <c r="V230" s="11">
        <f t="shared" si="27"/>
        <v>0</v>
      </c>
      <c r="W230" s="10"/>
      <c r="X230" s="50"/>
      <c r="Y230" s="51"/>
      <c r="Z230" s="43">
        <f t="shared" si="28"/>
        <v>0</v>
      </c>
      <c r="AA230" s="41"/>
      <c r="AB230" s="48"/>
      <c r="AC230" s="46"/>
      <c r="AD230" s="43">
        <f t="shared" si="29"/>
        <v>0</v>
      </c>
      <c r="AE230" s="41"/>
      <c r="AF230" s="41"/>
      <c r="AG230" s="46"/>
      <c r="AH230" s="53">
        <f t="shared" si="30"/>
        <v>0</v>
      </c>
      <c r="AI230" s="41"/>
      <c r="AJ230" s="41"/>
    </row>
    <row r="231" spans="1:36" ht="94.2" hidden="1" customHeight="1" outlineLevel="1" x14ac:dyDescent="0.25">
      <c r="A231" s="272"/>
      <c r="B231" s="187"/>
      <c r="C231" s="187"/>
      <c r="D231" s="224"/>
      <c r="E231" s="203"/>
      <c r="F231" s="203"/>
      <c r="G231" s="267"/>
      <c r="H231" s="155" t="s">
        <v>706</v>
      </c>
      <c r="I231" s="167" t="s">
        <v>729</v>
      </c>
      <c r="J231" s="4">
        <v>44228</v>
      </c>
      <c r="K231" s="4">
        <v>44530</v>
      </c>
      <c r="L231" s="4"/>
      <c r="M231" s="5">
        <f t="shared" si="31"/>
        <v>-146.4503311258278</v>
      </c>
      <c r="N231" s="5">
        <f t="shared" si="32"/>
        <v>0</v>
      </c>
      <c r="O231" s="10">
        <v>1</v>
      </c>
      <c r="P231" s="14"/>
      <c r="Q231" s="14"/>
      <c r="R231" s="14"/>
      <c r="S231" s="14"/>
      <c r="T231" s="58">
        <v>50000000</v>
      </c>
      <c r="U231" s="2"/>
      <c r="V231" s="11">
        <f t="shared" si="27"/>
        <v>0</v>
      </c>
      <c r="W231" s="10"/>
      <c r="X231" s="50"/>
      <c r="Y231" s="51"/>
      <c r="Z231" s="43">
        <f t="shared" si="28"/>
        <v>0</v>
      </c>
      <c r="AA231" s="41"/>
      <c r="AB231" s="48"/>
      <c r="AC231" s="46"/>
      <c r="AD231" s="43">
        <f t="shared" si="29"/>
        <v>0</v>
      </c>
      <c r="AE231" s="41"/>
      <c r="AF231" s="41"/>
      <c r="AG231" s="46"/>
      <c r="AH231" s="53">
        <f t="shared" si="30"/>
        <v>0</v>
      </c>
      <c r="AI231" s="41"/>
      <c r="AJ231" s="41"/>
    </row>
    <row r="232" spans="1:36" ht="53.4" hidden="1" customHeight="1" outlineLevel="1" x14ac:dyDescent="0.25">
      <c r="A232" s="272"/>
      <c r="B232" s="72" t="s">
        <v>836</v>
      </c>
      <c r="C232" s="72" t="s">
        <v>388</v>
      </c>
      <c r="D232" s="269" t="s">
        <v>268</v>
      </c>
      <c r="E232" s="25" t="s">
        <v>408</v>
      </c>
      <c r="F232" s="25" t="s">
        <v>787</v>
      </c>
      <c r="G232" s="119" t="s">
        <v>930</v>
      </c>
      <c r="H232" s="157" t="s">
        <v>894</v>
      </c>
      <c r="I232" s="167" t="s">
        <v>331</v>
      </c>
      <c r="J232" s="4">
        <v>44228</v>
      </c>
      <c r="K232" s="4">
        <v>44530</v>
      </c>
      <c r="L232" s="4"/>
      <c r="M232" s="5">
        <f t="shared" si="31"/>
        <v>-146.4503311258278</v>
      </c>
      <c r="N232" s="5">
        <f t="shared" si="32"/>
        <v>0</v>
      </c>
      <c r="O232" s="10">
        <v>1</v>
      </c>
      <c r="P232" s="14"/>
      <c r="Q232" s="14"/>
      <c r="R232" s="14"/>
      <c r="S232" s="14"/>
      <c r="T232" s="58">
        <v>304810000</v>
      </c>
      <c r="U232" s="2"/>
      <c r="V232" s="11">
        <f t="shared" si="27"/>
        <v>0</v>
      </c>
      <c r="W232" s="10"/>
      <c r="X232" s="50"/>
      <c r="Y232" s="51"/>
      <c r="Z232" s="43">
        <f t="shared" si="28"/>
        <v>0</v>
      </c>
      <c r="AA232" s="41"/>
      <c r="AB232" s="48"/>
      <c r="AC232" s="46"/>
      <c r="AD232" s="43">
        <f t="shared" si="29"/>
        <v>0</v>
      </c>
      <c r="AE232" s="41"/>
      <c r="AF232" s="41"/>
      <c r="AG232" s="46"/>
      <c r="AH232" s="53">
        <f t="shared" si="30"/>
        <v>0</v>
      </c>
      <c r="AI232" s="41"/>
      <c r="AJ232" s="41"/>
    </row>
    <row r="233" spans="1:36" ht="109.2" hidden="1" customHeight="1" outlineLevel="1" x14ac:dyDescent="0.25">
      <c r="A233" s="272"/>
      <c r="B233" s="187" t="s">
        <v>325</v>
      </c>
      <c r="C233" s="187" t="s">
        <v>392</v>
      </c>
      <c r="D233" s="269"/>
      <c r="E233" s="207" t="s">
        <v>561</v>
      </c>
      <c r="F233" s="207" t="s">
        <v>806</v>
      </c>
      <c r="G233" s="268" t="s">
        <v>941</v>
      </c>
      <c r="H233" s="158" t="s">
        <v>1010</v>
      </c>
      <c r="I233" s="167" t="s">
        <v>707</v>
      </c>
      <c r="J233" s="4">
        <v>44228</v>
      </c>
      <c r="K233" s="4">
        <v>44530</v>
      </c>
      <c r="L233" s="4"/>
      <c r="M233" s="5">
        <f t="shared" si="31"/>
        <v>-146.4503311258278</v>
      </c>
      <c r="N233" s="5">
        <f t="shared" si="32"/>
        <v>0</v>
      </c>
      <c r="O233" s="10">
        <v>1</v>
      </c>
      <c r="P233" s="14"/>
      <c r="Q233" s="14"/>
      <c r="R233" s="14"/>
      <c r="S233" s="14"/>
      <c r="T233" s="61">
        <v>100000000</v>
      </c>
      <c r="U233" s="2"/>
      <c r="V233" s="11">
        <f t="shared" si="27"/>
        <v>0</v>
      </c>
      <c r="W233" s="10"/>
      <c r="X233" s="50"/>
      <c r="Y233" s="51"/>
      <c r="Z233" s="43">
        <f t="shared" si="28"/>
        <v>0</v>
      </c>
      <c r="AA233" s="41"/>
      <c r="AB233" s="48"/>
      <c r="AC233" s="46"/>
      <c r="AD233" s="43">
        <f t="shared" si="29"/>
        <v>0</v>
      </c>
      <c r="AE233" s="41"/>
      <c r="AF233" s="41"/>
      <c r="AG233" s="46"/>
      <c r="AH233" s="53">
        <f t="shared" si="30"/>
        <v>0</v>
      </c>
      <c r="AI233" s="41"/>
      <c r="AJ233" s="41"/>
    </row>
    <row r="234" spans="1:36" ht="60" hidden="1" outlineLevel="1" x14ac:dyDescent="0.25">
      <c r="A234" s="272"/>
      <c r="B234" s="187"/>
      <c r="C234" s="187"/>
      <c r="D234" s="269"/>
      <c r="E234" s="207"/>
      <c r="F234" s="207"/>
      <c r="G234" s="268"/>
      <c r="H234" s="157" t="s">
        <v>612</v>
      </c>
      <c r="I234" s="167" t="s">
        <v>707</v>
      </c>
      <c r="J234" s="4">
        <v>44228</v>
      </c>
      <c r="K234" s="4">
        <v>44530</v>
      </c>
      <c r="L234" s="4"/>
      <c r="M234" s="5">
        <f t="shared" si="31"/>
        <v>-146.4503311258278</v>
      </c>
      <c r="N234" s="5">
        <f t="shared" si="32"/>
        <v>0</v>
      </c>
      <c r="O234" s="10">
        <v>1</v>
      </c>
      <c r="P234" s="14"/>
      <c r="Q234" s="14"/>
      <c r="R234" s="14"/>
      <c r="S234" s="14"/>
      <c r="T234" s="61">
        <v>12000000</v>
      </c>
      <c r="U234" s="2"/>
      <c r="V234" s="11">
        <f t="shared" si="27"/>
        <v>0</v>
      </c>
      <c r="W234" s="10"/>
      <c r="X234" s="50"/>
      <c r="Y234" s="51"/>
      <c r="Z234" s="43">
        <f t="shared" si="28"/>
        <v>0</v>
      </c>
      <c r="AA234" s="41"/>
      <c r="AB234" s="48"/>
      <c r="AC234" s="46"/>
      <c r="AD234" s="43">
        <f t="shared" si="29"/>
        <v>0</v>
      </c>
      <c r="AE234" s="41"/>
      <c r="AF234" s="41"/>
      <c r="AG234" s="46"/>
      <c r="AH234" s="53">
        <f t="shared" si="30"/>
        <v>0</v>
      </c>
      <c r="AI234" s="41"/>
      <c r="AJ234" s="41"/>
    </row>
    <row r="235" spans="1:36" ht="62.4" hidden="1" outlineLevel="1" x14ac:dyDescent="0.25">
      <c r="A235" s="272"/>
      <c r="B235" s="187"/>
      <c r="C235" s="187"/>
      <c r="D235" s="269"/>
      <c r="E235" s="207"/>
      <c r="F235" s="207"/>
      <c r="G235" s="268"/>
      <c r="H235" s="157" t="s">
        <v>614</v>
      </c>
      <c r="I235" s="167" t="s">
        <v>665</v>
      </c>
      <c r="J235" s="4">
        <v>44228</v>
      </c>
      <c r="K235" s="4">
        <v>44530</v>
      </c>
      <c r="L235" s="4"/>
      <c r="M235" s="5">
        <f t="shared" si="31"/>
        <v>-146.4503311258278</v>
      </c>
      <c r="N235" s="5">
        <f t="shared" si="32"/>
        <v>0</v>
      </c>
      <c r="O235" s="10">
        <v>1</v>
      </c>
      <c r="P235" s="14"/>
      <c r="Q235" s="14"/>
      <c r="R235" s="14"/>
      <c r="S235" s="14"/>
      <c r="T235" s="61">
        <v>100000000</v>
      </c>
      <c r="U235" s="2"/>
      <c r="V235" s="11">
        <f t="shared" si="27"/>
        <v>0</v>
      </c>
      <c r="W235" s="10"/>
      <c r="X235" s="50"/>
      <c r="Y235" s="51"/>
      <c r="Z235" s="43">
        <f t="shared" si="28"/>
        <v>0</v>
      </c>
      <c r="AA235" s="41"/>
      <c r="AB235" s="48"/>
      <c r="AC235" s="46"/>
      <c r="AD235" s="43">
        <f t="shared" si="29"/>
        <v>0</v>
      </c>
      <c r="AE235" s="41"/>
      <c r="AF235" s="41"/>
      <c r="AG235" s="46"/>
      <c r="AH235" s="53">
        <f t="shared" si="30"/>
        <v>0</v>
      </c>
      <c r="AI235" s="41"/>
      <c r="AJ235" s="41"/>
    </row>
    <row r="236" spans="1:36" ht="60" hidden="1" outlineLevel="1" x14ac:dyDescent="0.25">
      <c r="A236" s="272"/>
      <c r="B236" s="187"/>
      <c r="C236" s="187"/>
      <c r="D236" s="269"/>
      <c r="E236" s="207"/>
      <c r="F236" s="207"/>
      <c r="G236" s="268"/>
      <c r="H236" s="158" t="s">
        <v>1011</v>
      </c>
      <c r="I236" s="167" t="s">
        <v>683</v>
      </c>
      <c r="J236" s="4">
        <v>44228</v>
      </c>
      <c r="K236" s="4">
        <v>44530</v>
      </c>
      <c r="L236" s="4"/>
      <c r="M236" s="5">
        <f t="shared" si="31"/>
        <v>-146.4503311258278</v>
      </c>
      <c r="N236" s="5">
        <f t="shared" si="32"/>
        <v>0</v>
      </c>
      <c r="O236" s="10">
        <v>1</v>
      </c>
      <c r="P236" s="14"/>
      <c r="Q236" s="14"/>
      <c r="R236" s="14"/>
      <c r="S236" s="14"/>
      <c r="T236" s="61">
        <v>15000000</v>
      </c>
      <c r="U236" s="2"/>
      <c r="V236" s="11">
        <f t="shared" si="27"/>
        <v>0</v>
      </c>
      <c r="W236" s="10"/>
      <c r="X236" s="50"/>
      <c r="Y236" s="51"/>
      <c r="Z236" s="43">
        <f t="shared" si="28"/>
        <v>0</v>
      </c>
      <c r="AA236" s="41"/>
      <c r="AB236" s="48"/>
      <c r="AC236" s="46"/>
      <c r="AD236" s="43">
        <f t="shared" si="29"/>
        <v>0</v>
      </c>
      <c r="AE236" s="41"/>
      <c r="AF236" s="41"/>
      <c r="AG236" s="46"/>
      <c r="AH236" s="53">
        <f t="shared" si="30"/>
        <v>0</v>
      </c>
      <c r="AI236" s="41"/>
      <c r="AJ236" s="41"/>
    </row>
    <row r="237" spans="1:36" ht="60" hidden="1" outlineLevel="1" x14ac:dyDescent="0.25">
      <c r="A237" s="272"/>
      <c r="B237" s="187"/>
      <c r="C237" s="187"/>
      <c r="D237" s="269"/>
      <c r="E237" s="207"/>
      <c r="F237" s="207"/>
      <c r="G237" s="268"/>
      <c r="H237" s="158" t="s">
        <v>1012</v>
      </c>
      <c r="I237" s="167" t="s">
        <v>709</v>
      </c>
      <c r="J237" s="4">
        <v>44228</v>
      </c>
      <c r="K237" s="4">
        <v>44530</v>
      </c>
      <c r="L237" s="4"/>
      <c r="M237" s="5">
        <f t="shared" si="31"/>
        <v>-146.4503311258278</v>
      </c>
      <c r="N237" s="5">
        <f t="shared" si="32"/>
        <v>0</v>
      </c>
      <c r="O237" s="10">
        <v>1</v>
      </c>
      <c r="P237" s="14"/>
      <c r="Q237" s="14"/>
      <c r="R237" s="14"/>
      <c r="S237" s="14"/>
      <c r="T237" s="61">
        <v>30000000</v>
      </c>
      <c r="U237" s="2"/>
      <c r="V237" s="11">
        <f t="shared" si="27"/>
        <v>0</v>
      </c>
      <c r="W237" s="10"/>
      <c r="X237" s="50"/>
      <c r="Y237" s="51"/>
      <c r="Z237" s="43">
        <f t="shared" si="28"/>
        <v>0</v>
      </c>
      <c r="AA237" s="41"/>
      <c r="AB237" s="48"/>
      <c r="AC237" s="46"/>
      <c r="AD237" s="43">
        <f t="shared" si="29"/>
        <v>0</v>
      </c>
      <c r="AE237" s="41"/>
      <c r="AF237" s="41"/>
      <c r="AG237" s="46"/>
      <c r="AH237" s="53">
        <f t="shared" si="30"/>
        <v>0</v>
      </c>
      <c r="AI237" s="41"/>
      <c r="AJ237" s="41"/>
    </row>
    <row r="238" spans="1:36" ht="60" hidden="1" outlineLevel="1" x14ac:dyDescent="0.25">
      <c r="A238" s="272"/>
      <c r="B238" s="187"/>
      <c r="C238" s="187"/>
      <c r="D238" s="269"/>
      <c r="E238" s="207"/>
      <c r="F238" s="207"/>
      <c r="G238" s="268"/>
      <c r="H238" s="157" t="s">
        <v>613</v>
      </c>
      <c r="I238" s="167" t="s">
        <v>683</v>
      </c>
      <c r="J238" s="4">
        <v>44228</v>
      </c>
      <c r="K238" s="4">
        <v>44530</v>
      </c>
      <c r="L238" s="4"/>
      <c r="M238" s="5">
        <f t="shared" si="31"/>
        <v>-146.4503311258278</v>
      </c>
      <c r="N238" s="5">
        <f t="shared" si="32"/>
        <v>0</v>
      </c>
      <c r="O238" s="10">
        <v>1</v>
      </c>
      <c r="P238" s="14"/>
      <c r="Q238" s="14"/>
      <c r="R238" s="14"/>
      <c r="S238" s="14"/>
      <c r="T238" s="61">
        <v>20000000</v>
      </c>
      <c r="U238" s="2"/>
      <c r="V238" s="11">
        <f t="shared" si="27"/>
        <v>0</v>
      </c>
      <c r="W238" s="10"/>
      <c r="X238" s="50"/>
      <c r="Y238" s="51"/>
      <c r="Z238" s="43">
        <f t="shared" si="28"/>
        <v>0</v>
      </c>
      <c r="AA238" s="41"/>
      <c r="AB238" s="48"/>
      <c r="AC238" s="46"/>
      <c r="AD238" s="43">
        <f t="shared" si="29"/>
        <v>0</v>
      </c>
      <c r="AE238" s="41"/>
      <c r="AF238" s="41"/>
      <c r="AG238" s="46"/>
      <c r="AH238" s="53">
        <f t="shared" si="30"/>
        <v>0</v>
      </c>
      <c r="AI238" s="41"/>
      <c r="AJ238" s="41"/>
    </row>
    <row r="239" spans="1:36" ht="60" hidden="1" outlineLevel="1" x14ac:dyDescent="0.25">
      <c r="A239" s="272"/>
      <c r="B239" s="187"/>
      <c r="C239" s="187"/>
      <c r="D239" s="269"/>
      <c r="E239" s="207"/>
      <c r="F239" s="207"/>
      <c r="G239" s="268"/>
      <c r="H239" s="158" t="s">
        <v>1013</v>
      </c>
      <c r="I239" s="167" t="s">
        <v>730</v>
      </c>
      <c r="J239" s="4">
        <v>44228</v>
      </c>
      <c r="K239" s="4">
        <v>44530</v>
      </c>
      <c r="L239" s="4"/>
      <c r="M239" s="5">
        <f t="shared" si="31"/>
        <v>-146.4503311258278</v>
      </c>
      <c r="N239" s="5">
        <f t="shared" si="32"/>
        <v>0</v>
      </c>
      <c r="O239" s="10">
        <v>1</v>
      </c>
      <c r="P239" s="14"/>
      <c r="Q239" s="14"/>
      <c r="R239" s="14"/>
      <c r="S239" s="14"/>
      <c r="T239" s="61">
        <v>7000000</v>
      </c>
      <c r="U239" s="2"/>
      <c r="V239" s="11">
        <f t="shared" si="27"/>
        <v>0</v>
      </c>
      <c r="W239" s="10"/>
      <c r="X239" s="50"/>
      <c r="Y239" s="51"/>
      <c r="Z239" s="43">
        <f t="shared" si="28"/>
        <v>0</v>
      </c>
      <c r="AA239" s="41"/>
      <c r="AB239" s="48"/>
      <c r="AC239" s="46"/>
      <c r="AD239" s="43">
        <f t="shared" si="29"/>
        <v>0</v>
      </c>
      <c r="AE239" s="41"/>
      <c r="AF239" s="41"/>
      <c r="AG239" s="46"/>
      <c r="AH239" s="53">
        <f t="shared" si="30"/>
        <v>0</v>
      </c>
      <c r="AI239" s="41"/>
      <c r="AJ239" s="41"/>
    </row>
    <row r="240" spans="1:36" ht="60" hidden="1" outlineLevel="1" x14ac:dyDescent="0.25">
      <c r="A240" s="272"/>
      <c r="B240" s="187"/>
      <c r="C240" s="187"/>
      <c r="D240" s="269"/>
      <c r="E240" s="207"/>
      <c r="F240" s="207"/>
      <c r="G240" s="268"/>
      <c r="H240" s="158" t="s">
        <v>1014</v>
      </c>
      <c r="I240" s="167" t="s">
        <v>520</v>
      </c>
      <c r="J240" s="4">
        <v>44228</v>
      </c>
      <c r="K240" s="4">
        <v>44530</v>
      </c>
      <c r="L240" s="4"/>
      <c r="M240" s="5">
        <f t="shared" si="31"/>
        <v>-146.4503311258278</v>
      </c>
      <c r="N240" s="5">
        <f t="shared" si="32"/>
        <v>0</v>
      </c>
      <c r="O240" s="10">
        <v>1</v>
      </c>
      <c r="P240" s="14"/>
      <c r="Q240" s="14"/>
      <c r="R240" s="14"/>
      <c r="S240" s="14"/>
      <c r="T240" s="61">
        <v>28000000</v>
      </c>
      <c r="U240" s="2"/>
      <c r="V240" s="11">
        <f t="shared" si="27"/>
        <v>0</v>
      </c>
      <c r="W240" s="10"/>
      <c r="X240" s="50"/>
      <c r="Y240" s="51"/>
      <c r="Z240" s="43">
        <f t="shared" si="28"/>
        <v>0</v>
      </c>
      <c r="AA240" s="41"/>
      <c r="AB240" s="48"/>
      <c r="AC240" s="46"/>
      <c r="AD240" s="43">
        <f t="shared" si="29"/>
        <v>0</v>
      </c>
      <c r="AE240" s="41"/>
      <c r="AF240" s="41"/>
      <c r="AG240" s="46"/>
      <c r="AH240" s="53">
        <f t="shared" si="30"/>
        <v>0</v>
      </c>
      <c r="AI240" s="41"/>
      <c r="AJ240" s="41"/>
    </row>
    <row r="241" spans="1:37" ht="104.4" hidden="1" customHeight="1" outlineLevel="1" x14ac:dyDescent="0.25">
      <c r="A241" s="272"/>
      <c r="B241" s="72" t="s">
        <v>324</v>
      </c>
      <c r="C241" s="72" t="s">
        <v>338</v>
      </c>
      <c r="D241" s="269"/>
      <c r="E241" s="25" t="s">
        <v>611</v>
      </c>
      <c r="F241" s="25" t="s">
        <v>820</v>
      </c>
      <c r="G241" s="119" t="s">
        <v>946</v>
      </c>
      <c r="H241" s="159" t="s">
        <v>615</v>
      </c>
      <c r="I241" s="167" t="s">
        <v>709</v>
      </c>
      <c r="J241" s="4">
        <v>44228</v>
      </c>
      <c r="K241" s="4">
        <v>44530</v>
      </c>
      <c r="L241" s="4"/>
      <c r="M241" s="5">
        <f t="shared" si="31"/>
        <v>-146.4503311258278</v>
      </c>
      <c r="N241" s="5">
        <f t="shared" si="32"/>
        <v>0</v>
      </c>
      <c r="O241" s="10">
        <v>1</v>
      </c>
      <c r="P241" s="14"/>
      <c r="Q241" s="14"/>
      <c r="R241" s="14"/>
      <c r="S241" s="14"/>
      <c r="T241" s="61">
        <v>30000000</v>
      </c>
      <c r="U241" s="2"/>
      <c r="V241" s="11">
        <f t="shared" si="27"/>
        <v>0</v>
      </c>
      <c r="W241" s="10"/>
      <c r="X241" s="50"/>
      <c r="Y241" s="51"/>
      <c r="Z241" s="43">
        <f t="shared" si="28"/>
        <v>0</v>
      </c>
      <c r="AA241" s="41"/>
      <c r="AB241" s="48"/>
      <c r="AC241" s="46"/>
      <c r="AD241" s="43">
        <f t="shared" si="29"/>
        <v>0</v>
      </c>
      <c r="AE241" s="41"/>
      <c r="AF241" s="41"/>
      <c r="AG241" s="46"/>
      <c r="AH241" s="53">
        <f t="shared" si="30"/>
        <v>0</v>
      </c>
      <c r="AI241" s="41"/>
      <c r="AJ241" s="41"/>
    </row>
    <row r="242" spans="1:37" ht="55.2" customHeight="1" collapsed="1" x14ac:dyDescent="0.25">
      <c r="A242" s="212" t="s">
        <v>285</v>
      </c>
      <c r="B242" s="212"/>
      <c r="C242" s="212"/>
      <c r="D242" s="212"/>
      <c r="E242" s="212"/>
      <c r="F242" s="212"/>
      <c r="G242" s="212"/>
      <c r="H242" s="212"/>
      <c r="I242" s="212"/>
      <c r="J242" s="212"/>
      <c r="K242" s="212"/>
      <c r="L242" s="101">
        <v>44285</v>
      </c>
      <c r="M242" s="105" cm="1">
        <f t="array" ref="M242">+AVERAGE((M141:M241)*100)</f>
        <v>-14355.03245688805</v>
      </c>
      <c r="N242" s="105" cm="1">
        <f t="array" ref="N242">+AVERAGE((N141:N241)*100)</f>
        <v>0</v>
      </c>
      <c r="O242" s="103">
        <v>100</v>
      </c>
      <c r="P242" s="15"/>
      <c r="Q242" s="15"/>
      <c r="R242" s="15"/>
      <c r="S242" s="15"/>
      <c r="T242" s="79">
        <f>+SUM(T141:T241)</f>
        <v>4303964959</v>
      </c>
      <c r="V242" s="11">
        <f t="shared" si="27"/>
        <v>0</v>
      </c>
      <c r="W242" s="10"/>
      <c r="X242" s="50"/>
      <c r="Y242" s="51"/>
      <c r="Z242" s="43">
        <f t="shared" si="28"/>
        <v>0</v>
      </c>
      <c r="AA242" s="41"/>
      <c r="AB242" s="48"/>
      <c r="AC242" s="46"/>
      <c r="AD242" s="43">
        <f t="shared" si="29"/>
        <v>0</v>
      </c>
      <c r="AE242" s="41"/>
      <c r="AF242" s="41"/>
      <c r="AG242" s="46"/>
      <c r="AH242" s="53">
        <f t="shared" si="30"/>
        <v>0</v>
      </c>
      <c r="AI242" s="41"/>
      <c r="AJ242" s="41"/>
      <c r="AK242" s="39">
        <f>+SUM(T141:T241)</f>
        <v>4303964959</v>
      </c>
    </row>
    <row r="243" spans="1:37" ht="60" hidden="1" outlineLevel="1" x14ac:dyDescent="0.25">
      <c r="A243" s="213"/>
      <c r="B243" s="188" t="s">
        <v>370</v>
      </c>
      <c r="C243" s="187" t="s">
        <v>676</v>
      </c>
      <c r="D243" s="191" t="s">
        <v>269</v>
      </c>
      <c r="E243" s="197" t="s">
        <v>840</v>
      </c>
      <c r="F243" s="223" t="s">
        <v>827</v>
      </c>
      <c r="G243" s="275" t="s">
        <v>953</v>
      </c>
      <c r="H243" s="160" t="s">
        <v>448</v>
      </c>
      <c r="I243" s="160" t="s">
        <v>494</v>
      </c>
      <c r="J243" s="4">
        <v>44228</v>
      </c>
      <c r="K243" s="4">
        <v>44530</v>
      </c>
      <c r="L243" s="4"/>
      <c r="M243" s="5">
        <f t="shared" ref="M243:M303" si="33">+(+_xlfn.DAYS(J243,L243))/(_xlfn.DAYS(J243,K243))</f>
        <v>-146.4503311258278</v>
      </c>
      <c r="N243" s="5">
        <f t="shared" ref="N243:N303" si="34">+IF(M243&gt;=100,100,IF(M243&lt;=0,0,M243))</f>
        <v>0</v>
      </c>
      <c r="O243" s="10">
        <v>1</v>
      </c>
      <c r="P243" s="14"/>
      <c r="Q243" s="14"/>
      <c r="R243" s="14"/>
      <c r="S243" s="14"/>
      <c r="T243" s="58">
        <v>20000000</v>
      </c>
      <c r="U243" s="2"/>
      <c r="V243" s="11">
        <f t="shared" si="27"/>
        <v>0</v>
      </c>
      <c r="W243" s="10"/>
      <c r="X243" s="50"/>
      <c r="Y243" s="51"/>
      <c r="Z243" s="43">
        <f t="shared" si="28"/>
        <v>0</v>
      </c>
      <c r="AA243" s="41"/>
      <c r="AB243" s="48"/>
      <c r="AC243" s="46"/>
      <c r="AD243" s="43">
        <f t="shared" si="29"/>
        <v>0</v>
      </c>
      <c r="AE243" s="41"/>
      <c r="AF243" s="41"/>
      <c r="AG243" s="46"/>
      <c r="AH243" s="53">
        <f t="shared" si="30"/>
        <v>0</v>
      </c>
      <c r="AI243" s="41"/>
      <c r="AJ243" s="41"/>
    </row>
    <row r="244" spans="1:37" ht="93.6" hidden="1" outlineLevel="1" x14ac:dyDescent="0.25">
      <c r="A244" s="213"/>
      <c r="B244" s="188"/>
      <c r="C244" s="187"/>
      <c r="D244" s="191"/>
      <c r="E244" s="198"/>
      <c r="F244" s="223"/>
      <c r="G244" s="275"/>
      <c r="H244" s="160" t="s">
        <v>450</v>
      </c>
      <c r="I244" s="160" t="s">
        <v>496</v>
      </c>
      <c r="J244" s="4"/>
      <c r="K244" s="4"/>
      <c r="L244" s="4"/>
      <c r="M244" s="5"/>
      <c r="N244" s="5"/>
      <c r="O244" s="10"/>
      <c r="P244" s="14"/>
      <c r="Q244" s="14"/>
      <c r="R244" s="14"/>
      <c r="S244" s="14"/>
      <c r="T244" s="58">
        <v>20000000</v>
      </c>
      <c r="U244" s="2"/>
      <c r="V244" s="11">
        <f t="shared" si="27"/>
        <v>0</v>
      </c>
      <c r="W244" s="10"/>
      <c r="X244" s="50"/>
      <c r="Y244" s="51"/>
      <c r="Z244" s="43">
        <f t="shared" si="28"/>
        <v>0</v>
      </c>
      <c r="AA244" s="41"/>
      <c r="AB244" s="48"/>
      <c r="AC244" s="46"/>
      <c r="AD244" s="43">
        <f t="shared" si="29"/>
        <v>0</v>
      </c>
      <c r="AE244" s="41"/>
      <c r="AF244" s="41"/>
      <c r="AG244" s="46"/>
      <c r="AH244" s="53">
        <f t="shared" si="30"/>
        <v>0</v>
      </c>
      <c r="AI244" s="41"/>
      <c r="AJ244" s="41"/>
    </row>
    <row r="245" spans="1:37" ht="62.4" hidden="1" outlineLevel="1" x14ac:dyDescent="0.25">
      <c r="A245" s="213"/>
      <c r="B245" s="188"/>
      <c r="C245" s="187"/>
      <c r="D245" s="191"/>
      <c r="E245" s="198"/>
      <c r="F245" s="223"/>
      <c r="G245" s="275"/>
      <c r="H245" s="160" t="s">
        <v>451</v>
      </c>
      <c r="I245" s="160" t="s">
        <v>497</v>
      </c>
      <c r="J245" s="4">
        <v>44228</v>
      </c>
      <c r="K245" s="4">
        <v>44530</v>
      </c>
      <c r="L245" s="4"/>
      <c r="M245" s="5">
        <f t="shared" si="33"/>
        <v>-146.4503311258278</v>
      </c>
      <c r="N245" s="5">
        <f t="shared" si="34"/>
        <v>0</v>
      </c>
      <c r="O245" s="10">
        <v>1</v>
      </c>
      <c r="P245" s="14"/>
      <c r="Q245" s="14"/>
      <c r="R245" s="14"/>
      <c r="S245" s="14"/>
      <c r="T245" s="58">
        <v>20000000</v>
      </c>
      <c r="U245" s="2"/>
      <c r="V245" s="11">
        <f t="shared" si="27"/>
        <v>0</v>
      </c>
      <c r="W245" s="10"/>
      <c r="X245" s="50"/>
      <c r="Y245" s="51"/>
      <c r="Z245" s="43">
        <f t="shared" si="28"/>
        <v>0</v>
      </c>
      <c r="AA245" s="41"/>
      <c r="AB245" s="48"/>
      <c r="AC245" s="46"/>
      <c r="AD245" s="43">
        <f t="shared" si="29"/>
        <v>0</v>
      </c>
      <c r="AE245" s="41"/>
      <c r="AF245" s="41"/>
      <c r="AG245" s="46"/>
      <c r="AH245" s="53">
        <f t="shared" si="30"/>
        <v>0</v>
      </c>
      <c r="AI245" s="41"/>
      <c r="AJ245" s="41"/>
    </row>
    <row r="246" spans="1:37" ht="62.4" hidden="1" outlineLevel="1" x14ac:dyDescent="0.25">
      <c r="A246" s="213"/>
      <c r="B246" s="188"/>
      <c r="C246" s="187"/>
      <c r="D246" s="191"/>
      <c r="E246" s="198"/>
      <c r="F246" s="200" t="s">
        <v>825</v>
      </c>
      <c r="G246" s="200" t="s">
        <v>952</v>
      </c>
      <c r="H246" s="160" t="s">
        <v>445</v>
      </c>
      <c r="I246" s="160" t="s">
        <v>491</v>
      </c>
      <c r="J246" s="4">
        <v>44228</v>
      </c>
      <c r="K246" s="4">
        <v>44530</v>
      </c>
      <c r="L246" s="4"/>
      <c r="M246" s="5">
        <f t="shared" si="33"/>
        <v>-146.4503311258278</v>
      </c>
      <c r="N246" s="5">
        <f t="shared" si="34"/>
        <v>0</v>
      </c>
      <c r="O246" s="10">
        <v>1</v>
      </c>
      <c r="P246" s="14"/>
      <c r="Q246" s="14"/>
      <c r="R246" s="14"/>
      <c r="S246" s="14"/>
      <c r="T246" s="58">
        <v>20000000</v>
      </c>
      <c r="U246" s="2"/>
      <c r="V246" s="11">
        <f t="shared" si="27"/>
        <v>0</v>
      </c>
      <c r="W246" s="10"/>
      <c r="X246" s="50"/>
      <c r="Y246" s="51"/>
      <c r="Z246" s="43">
        <f t="shared" si="28"/>
        <v>0</v>
      </c>
      <c r="AA246" s="41"/>
      <c r="AB246" s="48"/>
      <c r="AC246" s="46"/>
      <c r="AD246" s="43">
        <f t="shared" si="29"/>
        <v>0</v>
      </c>
      <c r="AE246" s="41"/>
      <c r="AF246" s="41"/>
      <c r="AG246" s="46"/>
      <c r="AH246" s="53">
        <f t="shared" si="30"/>
        <v>0</v>
      </c>
      <c r="AI246" s="41"/>
      <c r="AJ246" s="41"/>
    </row>
    <row r="247" spans="1:37" ht="62.4" hidden="1" outlineLevel="1" x14ac:dyDescent="0.25">
      <c r="A247" s="213"/>
      <c r="B247" s="188"/>
      <c r="C247" s="187"/>
      <c r="D247" s="191"/>
      <c r="E247" s="198"/>
      <c r="F247" s="201"/>
      <c r="G247" s="201"/>
      <c r="H247" s="160" t="s">
        <v>446</v>
      </c>
      <c r="I247" s="160" t="s">
        <v>492</v>
      </c>
      <c r="J247" s="4"/>
      <c r="K247" s="4"/>
      <c r="L247" s="4"/>
      <c r="M247" s="5"/>
      <c r="N247" s="5"/>
      <c r="O247" s="10"/>
      <c r="P247" s="14"/>
      <c r="Q247" s="14"/>
      <c r="R247" s="14"/>
      <c r="S247" s="14"/>
      <c r="T247" s="58">
        <v>20000000</v>
      </c>
      <c r="U247" s="2"/>
      <c r="V247" s="11">
        <f t="shared" si="27"/>
        <v>0</v>
      </c>
      <c r="W247" s="10"/>
      <c r="X247" s="50"/>
      <c r="Y247" s="51"/>
      <c r="Z247" s="43">
        <f t="shared" si="28"/>
        <v>0</v>
      </c>
      <c r="AA247" s="41"/>
      <c r="AB247" s="48"/>
      <c r="AC247" s="46"/>
      <c r="AD247" s="43">
        <f t="shared" si="29"/>
        <v>0</v>
      </c>
      <c r="AE247" s="41"/>
      <c r="AF247" s="41"/>
      <c r="AG247" s="46"/>
      <c r="AH247" s="53">
        <f t="shared" si="30"/>
        <v>0</v>
      </c>
      <c r="AI247" s="41"/>
      <c r="AJ247" s="41"/>
    </row>
    <row r="248" spans="1:37" ht="60" hidden="1" outlineLevel="1" x14ac:dyDescent="0.25">
      <c r="A248" s="213"/>
      <c r="B248" s="188"/>
      <c r="C248" s="187"/>
      <c r="D248" s="191"/>
      <c r="E248" s="198"/>
      <c r="F248" s="201"/>
      <c r="G248" s="201"/>
      <c r="H248" s="160" t="s">
        <v>447</v>
      </c>
      <c r="I248" s="160" t="s">
        <v>493</v>
      </c>
      <c r="J248" s="4"/>
      <c r="K248" s="4"/>
      <c r="L248" s="4"/>
      <c r="M248" s="5"/>
      <c r="N248" s="5"/>
      <c r="O248" s="10"/>
      <c r="P248" s="14"/>
      <c r="Q248" s="14"/>
      <c r="R248" s="14"/>
      <c r="S248" s="14"/>
      <c r="T248" s="58">
        <v>20000000</v>
      </c>
      <c r="U248" s="2"/>
      <c r="V248" s="11">
        <f t="shared" si="27"/>
        <v>0</v>
      </c>
      <c r="W248" s="10"/>
      <c r="X248" s="50"/>
      <c r="Y248" s="51"/>
      <c r="Z248" s="43">
        <f t="shared" si="28"/>
        <v>0</v>
      </c>
      <c r="AA248" s="41"/>
      <c r="AB248" s="48"/>
      <c r="AC248" s="46"/>
      <c r="AD248" s="43">
        <f t="shared" si="29"/>
        <v>0</v>
      </c>
      <c r="AE248" s="41"/>
      <c r="AF248" s="41"/>
      <c r="AG248" s="46"/>
      <c r="AH248" s="53">
        <f t="shared" si="30"/>
        <v>0</v>
      </c>
      <c r="AI248" s="41"/>
      <c r="AJ248" s="41"/>
    </row>
    <row r="249" spans="1:37" ht="62.4" hidden="1" outlineLevel="1" x14ac:dyDescent="0.25">
      <c r="A249" s="213"/>
      <c r="B249" s="188"/>
      <c r="C249" s="187"/>
      <c r="D249" s="191"/>
      <c r="E249" s="198"/>
      <c r="F249" s="201"/>
      <c r="G249" s="201"/>
      <c r="H249" s="137" t="s">
        <v>449</v>
      </c>
      <c r="I249" s="160" t="s">
        <v>495</v>
      </c>
      <c r="J249" s="4">
        <v>44228</v>
      </c>
      <c r="K249" s="4">
        <v>44530</v>
      </c>
      <c r="L249" s="4"/>
      <c r="M249" s="5">
        <f t="shared" si="33"/>
        <v>-146.4503311258278</v>
      </c>
      <c r="N249" s="5">
        <f t="shared" si="34"/>
        <v>0</v>
      </c>
      <c r="O249" s="10">
        <v>1</v>
      </c>
      <c r="P249" s="14"/>
      <c r="Q249" s="14"/>
      <c r="R249" s="14"/>
      <c r="S249" s="14"/>
      <c r="T249" s="58">
        <v>5000000</v>
      </c>
      <c r="U249" s="2"/>
      <c r="V249" s="11">
        <f t="shared" si="27"/>
        <v>0</v>
      </c>
      <c r="W249" s="10"/>
      <c r="X249" s="50"/>
      <c r="Y249" s="51"/>
      <c r="Z249" s="43">
        <f t="shared" si="28"/>
        <v>0</v>
      </c>
      <c r="AA249" s="41"/>
      <c r="AB249" s="48"/>
      <c r="AC249" s="46"/>
      <c r="AD249" s="43">
        <f t="shared" si="29"/>
        <v>0</v>
      </c>
      <c r="AE249" s="41"/>
      <c r="AF249" s="41"/>
      <c r="AG249" s="46"/>
      <c r="AH249" s="53">
        <f t="shared" si="30"/>
        <v>0</v>
      </c>
      <c r="AI249" s="41"/>
      <c r="AJ249" s="41"/>
    </row>
    <row r="250" spans="1:37" ht="72" hidden="1" customHeight="1" outlineLevel="1" x14ac:dyDescent="0.25">
      <c r="A250" s="213"/>
      <c r="B250" s="188"/>
      <c r="C250" s="187"/>
      <c r="D250" s="191"/>
      <c r="E250" s="198"/>
      <c r="F250" s="201"/>
      <c r="G250" s="201"/>
      <c r="H250" s="160" t="s">
        <v>452</v>
      </c>
      <c r="I250" s="160" t="s">
        <v>498</v>
      </c>
      <c r="J250" s="4">
        <v>44228</v>
      </c>
      <c r="K250" s="4">
        <v>44530</v>
      </c>
      <c r="L250" s="4"/>
      <c r="M250" s="5">
        <f t="shared" si="33"/>
        <v>-146.4503311258278</v>
      </c>
      <c r="N250" s="5">
        <f t="shared" si="34"/>
        <v>0</v>
      </c>
      <c r="O250" s="10">
        <v>1</v>
      </c>
      <c r="P250" s="14"/>
      <c r="Q250" s="14"/>
      <c r="R250" s="14"/>
      <c r="S250" s="14"/>
      <c r="T250" s="58">
        <v>20000000</v>
      </c>
      <c r="U250" s="2"/>
      <c r="V250" s="11">
        <f t="shared" si="27"/>
        <v>0</v>
      </c>
      <c r="W250" s="10"/>
      <c r="X250" s="50"/>
      <c r="Y250" s="51"/>
      <c r="Z250" s="43">
        <f t="shared" si="28"/>
        <v>0</v>
      </c>
      <c r="AA250" s="41"/>
      <c r="AB250" s="48"/>
      <c r="AC250" s="46"/>
      <c r="AD250" s="43">
        <f t="shared" si="29"/>
        <v>0</v>
      </c>
      <c r="AE250" s="41"/>
      <c r="AF250" s="41"/>
      <c r="AG250" s="46"/>
      <c r="AH250" s="53">
        <f t="shared" si="30"/>
        <v>0</v>
      </c>
      <c r="AI250" s="41"/>
      <c r="AJ250" s="41"/>
    </row>
    <row r="251" spans="1:37" ht="72" hidden="1" customHeight="1" outlineLevel="1" x14ac:dyDescent="0.25">
      <c r="A251" s="213"/>
      <c r="B251" s="188"/>
      <c r="C251" s="187"/>
      <c r="D251" s="191"/>
      <c r="E251" s="198"/>
      <c r="F251" s="201"/>
      <c r="G251" s="201"/>
      <c r="H251" s="160" t="s">
        <v>453</v>
      </c>
      <c r="I251" s="160" t="s">
        <v>839</v>
      </c>
      <c r="J251" s="4">
        <v>44228</v>
      </c>
      <c r="K251" s="4">
        <v>44530</v>
      </c>
      <c r="L251" s="4"/>
      <c r="M251" s="5">
        <f t="shared" si="33"/>
        <v>-146.4503311258278</v>
      </c>
      <c r="N251" s="5">
        <f t="shared" si="34"/>
        <v>0</v>
      </c>
      <c r="O251" s="10">
        <v>1</v>
      </c>
      <c r="P251" s="14"/>
      <c r="Q251" s="14"/>
      <c r="R251" s="14"/>
      <c r="S251" s="14"/>
      <c r="T251" s="58">
        <v>20000000</v>
      </c>
      <c r="U251" s="2"/>
      <c r="V251" s="11">
        <f t="shared" si="27"/>
        <v>0</v>
      </c>
      <c r="W251" s="10"/>
      <c r="X251" s="50"/>
      <c r="Y251" s="51"/>
      <c r="Z251" s="43">
        <f t="shared" si="28"/>
        <v>0</v>
      </c>
      <c r="AA251" s="41"/>
      <c r="AB251" s="48"/>
      <c r="AC251" s="46"/>
      <c r="AD251" s="43">
        <f t="shared" si="29"/>
        <v>0</v>
      </c>
      <c r="AE251" s="41"/>
      <c r="AF251" s="41"/>
      <c r="AG251" s="46"/>
      <c r="AH251" s="53">
        <f t="shared" si="30"/>
        <v>0</v>
      </c>
      <c r="AI251" s="41"/>
      <c r="AJ251" s="41"/>
    </row>
    <row r="252" spans="1:37" ht="60" hidden="1" outlineLevel="1" x14ac:dyDescent="0.25">
      <c r="A252" s="213"/>
      <c r="B252" s="188"/>
      <c r="C252" s="187"/>
      <c r="D252" s="191"/>
      <c r="E252" s="198"/>
      <c r="F252" s="201"/>
      <c r="G252" s="201"/>
      <c r="H252" s="160" t="s">
        <v>454</v>
      </c>
      <c r="I252" s="160" t="s">
        <v>499</v>
      </c>
      <c r="J252" s="4">
        <v>44228</v>
      </c>
      <c r="K252" s="4">
        <v>44530</v>
      </c>
      <c r="L252" s="4"/>
      <c r="M252" s="5">
        <f t="shared" si="33"/>
        <v>-146.4503311258278</v>
      </c>
      <c r="N252" s="5">
        <f t="shared" si="34"/>
        <v>0</v>
      </c>
      <c r="O252" s="10">
        <v>1</v>
      </c>
      <c r="P252" s="14"/>
      <c r="Q252" s="14"/>
      <c r="R252" s="14"/>
      <c r="S252" s="14"/>
      <c r="T252" s="58">
        <v>40000000</v>
      </c>
      <c r="U252" s="2"/>
      <c r="V252" s="11">
        <f t="shared" si="27"/>
        <v>0</v>
      </c>
      <c r="W252" s="10"/>
      <c r="X252" s="50"/>
      <c r="Y252" s="51"/>
      <c r="Z252" s="43">
        <f t="shared" si="28"/>
        <v>0</v>
      </c>
      <c r="AA252" s="41"/>
      <c r="AB252" s="48"/>
      <c r="AC252" s="46"/>
      <c r="AD252" s="43">
        <f t="shared" si="29"/>
        <v>0</v>
      </c>
      <c r="AE252" s="41"/>
      <c r="AF252" s="41"/>
      <c r="AG252" s="46"/>
      <c r="AH252" s="53">
        <f t="shared" si="30"/>
        <v>0</v>
      </c>
      <c r="AI252" s="41"/>
      <c r="AJ252" s="41"/>
    </row>
    <row r="253" spans="1:37" ht="60" hidden="1" outlineLevel="1" x14ac:dyDescent="0.25">
      <c r="A253" s="213"/>
      <c r="B253" s="188"/>
      <c r="C253" s="187"/>
      <c r="D253" s="191"/>
      <c r="E253" s="198"/>
      <c r="F253" s="201"/>
      <c r="G253" s="201"/>
      <c r="H253" s="160" t="s">
        <v>455</v>
      </c>
      <c r="I253" s="160" t="s">
        <v>500</v>
      </c>
      <c r="J253" s="4">
        <v>44228</v>
      </c>
      <c r="K253" s="4">
        <v>44530</v>
      </c>
      <c r="L253" s="4"/>
      <c r="M253" s="5">
        <f t="shared" si="33"/>
        <v>-146.4503311258278</v>
      </c>
      <c r="N253" s="5">
        <f t="shared" si="34"/>
        <v>0</v>
      </c>
      <c r="O253" s="10">
        <v>1</v>
      </c>
      <c r="P253" s="14"/>
      <c r="Q253" s="14"/>
      <c r="R253" s="14"/>
      <c r="S253" s="14"/>
      <c r="T253" s="58">
        <v>80000000</v>
      </c>
      <c r="U253" s="2"/>
      <c r="V253" s="11">
        <f t="shared" si="27"/>
        <v>0</v>
      </c>
      <c r="W253" s="10"/>
      <c r="X253" s="50"/>
      <c r="Y253" s="51"/>
      <c r="Z253" s="43">
        <f t="shared" si="28"/>
        <v>0</v>
      </c>
      <c r="AA253" s="41"/>
      <c r="AB253" s="48"/>
      <c r="AC253" s="46"/>
      <c r="AD253" s="43">
        <f t="shared" si="29"/>
        <v>0</v>
      </c>
      <c r="AE253" s="41"/>
      <c r="AF253" s="41"/>
      <c r="AG253" s="46"/>
      <c r="AH253" s="53">
        <f t="shared" si="30"/>
        <v>0</v>
      </c>
      <c r="AI253" s="41"/>
      <c r="AJ253" s="41"/>
    </row>
    <row r="254" spans="1:37" ht="60" hidden="1" outlineLevel="1" x14ac:dyDescent="0.25">
      <c r="A254" s="213"/>
      <c r="B254" s="188"/>
      <c r="C254" s="187"/>
      <c r="D254" s="191"/>
      <c r="E254" s="198"/>
      <c r="F254" s="201"/>
      <c r="G254" s="201"/>
      <c r="H254" s="160" t="s">
        <v>456</v>
      </c>
      <c r="I254" s="160" t="s">
        <v>501</v>
      </c>
      <c r="J254" s="4">
        <v>44228</v>
      </c>
      <c r="K254" s="4">
        <v>44530</v>
      </c>
      <c r="L254" s="4"/>
      <c r="M254" s="5">
        <f t="shared" si="33"/>
        <v>-146.4503311258278</v>
      </c>
      <c r="N254" s="5">
        <f t="shared" si="34"/>
        <v>0</v>
      </c>
      <c r="O254" s="10">
        <v>1</v>
      </c>
      <c r="P254" s="14"/>
      <c r="Q254" s="14"/>
      <c r="R254" s="14"/>
      <c r="S254" s="14"/>
      <c r="T254" s="58">
        <v>80000000</v>
      </c>
      <c r="U254" s="2"/>
      <c r="V254" s="11">
        <f t="shared" si="27"/>
        <v>0</v>
      </c>
      <c r="W254" s="10"/>
      <c r="X254" s="50"/>
      <c r="Y254" s="51"/>
      <c r="Z254" s="43">
        <f t="shared" si="28"/>
        <v>0</v>
      </c>
      <c r="AA254" s="41"/>
      <c r="AB254" s="48"/>
      <c r="AC254" s="46"/>
      <c r="AD254" s="43">
        <f t="shared" si="29"/>
        <v>0</v>
      </c>
      <c r="AE254" s="41"/>
      <c r="AF254" s="41"/>
      <c r="AG254" s="46"/>
      <c r="AH254" s="53">
        <f t="shared" si="30"/>
        <v>0</v>
      </c>
      <c r="AI254" s="41"/>
      <c r="AJ254" s="41"/>
    </row>
    <row r="255" spans="1:37" ht="28.8" hidden="1" customHeight="1" outlineLevel="1" x14ac:dyDescent="0.25">
      <c r="A255" s="213"/>
      <c r="B255" s="188"/>
      <c r="C255" s="187"/>
      <c r="D255" s="191"/>
      <c r="E255" s="198"/>
      <c r="F255" s="201"/>
      <c r="G255" s="201"/>
      <c r="H255" s="160" t="s">
        <v>457</v>
      </c>
      <c r="I255" s="160" t="s">
        <v>502</v>
      </c>
      <c r="J255" s="4">
        <v>44228</v>
      </c>
      <c r="K255" s="4">
        <v>44530</v>
      </c>
      <c r="L255" s="4"/>
      <c r="M255" s="5">
        <f t="shared" si="33"/>
        <v>-146.4503311258278</v>
      </c>
      <c r="N255" s="5">
        <f t="shared" si="34"/>
        <v>0</v>
      </c>
      <c r="O255" s="10">
        <v>1</v>
      </c>
      <c r="P255" s="14"/>
      <c r="Q255" s="14"/>
      <c r="R255" s="14"/>
      <c r="S255" s="14"/>
      <c r="T255" s="58">
        <v>25000000</v>
      </c>
      <c r="U255" s="2"/>
      <c r="V255" s="11">
        <f t="shared" si="27"/>
        <v>0</v>
      </c>
      <c r="W255" s="10"/>
      <c r="X255" s="50"/>
      <c r="Y255" s="51"/>
      <c r="Z255" s="43">
        <f t="shared" si="28"/>
        <v>0</v>
      </c>
      <c r="AA255" s="41"/>
      <c r="AB255" s="48"/>
      <c r="AC255" s="46"/>
      <c r="AD255" s="43">
        <f t="shared" si="29"/>
        <v>0</v>
      </c>
      <c r="AE255" s="41"/>
      <c r="AF255" s="41"/>
      <c r="AG255" s="46"/>
      <c r="AH255" s="53">
        <f t="shared" si="30"/>
        <v>0</v>
      </c>
      <c r="AI255" s="41"/>
      <c r="AJ255" s="41"/>
    </row>
    <row r="256" spans="1:37" ht="93.6" hidden="1" outlineLevel="1" x14ac:dyDescent="0.25">
      <c r="A256" s="213"/>
      <c r="B256" s="188"/>
      <c r="C256" s="187"/>
      <c r="D256" s="191"/>
      <c r="E256" s="198"/>
      <c r="F256" s="201"/>
      <c r="G256" s="201"/>
      <c r="H256" s="160" t="s">
        <v>458</v>
      </c>
      <c r="I256" s="160" t="s">
        <v>503</v>
      </c>
      <c r="J256" s="4">
        <v>44228</v>
      </c>
      <c r="K256" s="4">
        <v>44530</v>
      </c>
      <c r="L256" s="4"/>
      <c r="M256" s="5">
        <f t="shared" si="33"/>
        <v>-146.4503311258278</v>
      </c>
      <c r="N256" s="5">
        <f t="shared" si="34"/>
        <v>0</v>
      </c>
      <c r="O256" s="10">
        <v>1</v>
      </c>
      <c r="P256" s="14"/>
      <c r="Q256" s="14"/>
      <c r="R256" s="14"/>
      <c r="S256" s="14"/>
      <c r="T256" s="58">
        <v>50000000</v>
      </c>
      <c r="U256" s="2"/>
      <c r="V256" s="11">
        <f t="shared" si="27"/>
        <v>0</v>
      </c>
      <c r="W256" s="10"/>
      <c r="X256" s="50"/>
      <c r="Y256" s="51"/>
      <c r="Z256" s="43">
        <f t="shared" si="28"/>
        <v>0</v>
      </c>
      <c r="AA256" s="41"/>
      <c r="AB256" s="48"/>
      <c r="AC256" s="46"/>
      <c r="AD256" s="43">
        <f t="shared" si="29"/>
        <v>0</v>
      </c>
      <c r="AE256" s="41"/>
      <c r="AF256" s="41"/>
      <c r="AG256" s="46"/>
      <c r="AH256" s="53">
        <f t="shared" si="30"/>
        <v>0</v>
      </c>
      <c r="AI256" s="41"/>
      <c r="AJ256" s="41"/>
    </row>
    <row r="257" spans="1:36" ht="144" hidden="1" customHeight="1" outlineLevel="1" x14ac:dyDescent="0.25">
      <c r="A257" s="213"/>
      <c r="B257" s="188"/>
      <c r="C257" s="187"/>
      <c r="D257" s="191"/>
      <c r="E257" s="198"/>
      <c r="F257" s="201"/>
      <c r="G257" s="201"/>
      <c r="H257" s="160" t="s">
        <v>459</v>
      </c>
      <c r="I257" s="160" t="s">
        <v>504</v>
      </c>
      <c r="J257" s="4">
        <v>44228</v>
      </c>
      <c r="K257" s="4">
        <v>44530</v>
      </c>
      <c r="L257" s="4"/>
      <c r="M257" s="5">
        <f t="shared" si="33"/>
        <v>-146.4503311258278</v>
      </c>
      <c r="N257" s="5">
        <f t="shared" si="34"/>
        <v>0</v>
      </c>
      <c r="O257" s="10">
        <v>1</v>
      </c>
      <c r="P257" s="14"/>
      <c r="Q257" s="14"/>
      <c r="R257" s="14"/>
      <c r="S257" s="14"/>
      <c r="T257" s="58">
        <v>37324000</v>
      </c>
      <c r="U257" s="2"/>
      <c r="V257" s="11">
        <f t="shared" si="27"/>
        <v>0</v>
      </c>
      <c r="W257" s="10"/>
      <c r="X257" s="50"/>
      <c r="Y257" s="51"/>
      <c r="Z257" s="43">
        <f t="shared" si="28"/>
        <v>0</v>
      </c>
      <c r="AA257" s="41"/>
      <c r="AB257" s="48"/>
      <c r="AC257" s="46"/>
      <c r="AD257" s="43">
        <f t="shared" si="29"/>
        <v>0</v>
      </c>
      <c r="AE257" s="41"/>
      <c r="AF257" s="41"/>
      <c r="AG257" s="46"/>
      <c r="AH257" s="53">
        <f t="shared" si="30"/>
        <v>0</v>
      </c>
      <c r="AI257" s="41"/>
      <c r="AJ257" s="41"/>
    </row>
    <row r="258" spans="1:36" ht="43.2" hidden="1" customHeight="1" outlineLevel="1" x14ac:dyDescent="0.25">
      <c r="A258" s="213"/>
      <c r="B258" s="188"/>
      <c r="C258" s="187"/>
      <c r="D258" s="191"/>
      <c r="E258" s="198"/>
      <c r="F258" s="201"/>
      <c r="G258" s="201"/>
      <c r="H258" s="160" t="s">
        <v>460</v>
      </c>
      <c r="I258" s="160" t="s">
        <v>505</v>
      </c>
      <c r="J258" s="4">
        <v>44228</v>
      </c>
      <c r="K258" s="4">
        <v>44530</v>
      </c>
      <c r="L258" s="4"/>
      <c r="M258" s="5">
        <f t="shared" si="33"/>
        <v>-146.4503311258278</v>
      </c>
      <c r="N258" s="5">
        <f t="shared" si="34"/>
        <v>0</v>
      </c>
      <c r="O258" s="10">
        <v>1</v>
      </c>
      <c r="P258" s="14"/>
      <c r="Q258" s="14"/>
      <c r="R258" s="14"/>
      <c r="S258" s="14"/>
      <c r="T258" s="58">
        <v>10000000</v>
      </c>
      <c r="U258" s="2"/>
      <c r="V258" s="11">
        <f t="shared" si="27"/>
        <v>0</v>
      </c>
      <c r="W258" s="10"/>
      <c r="X258" s="50"/>
      <c r="Y258" s="51"/>
      <c r="Z258" s="43">
        <f t="shared" si="28"/>
        <v>0</v>
      </c>
      <c r="AA258" s="41"/>
      <c r="AB258" s="48"/>
      <c r="AC258" s="46"/>
      <c r="AD258" s="43">
        <f t="shared" si="29"/>
        <v>0</v>
      </c>
      <c r="AE258" s="41"/>
      <c r="AF258" s="41"/>
      <c r="AG258" s="46"/>
      <c r="AH258" s="53">
        <f t="shared" si="30"/>
        <v>0</v>
      </c>
      <c r="AI258" s="41"/>
      <c r="AJ258" s="41"/>
    </row>
    <row r="259" spans="1:36" ht="21" hidden="1" customHeight="1" outlineLevel="1" x14ac:dyDescent="0.25">
      <c r="A259" s="213"/>
      <c r="B259" s="188"/>
      <c r="C259" s="187"/>
      <c r="D259" s="191"/>
      <c r="E259" s="198"/>
      <c r="F259" s="201"/>
      <c r="G259" s="201"/>
      <c r="H259" s="160" t="s">
        <v>461</v>
      </c>
      <c r="I259" s="160" t="s">
        <v>506</v>
      </c>
      <c r="J259" s="4">
        <v>44228</v>
      </c>
      <c r="K259" s="4">
        <v>44530</v>
      </c>
      <c r="L259" s="4"/>
      <c r="M259" s="5">
        <f t="shared" si="33"/>
        <v>-146.4503311258278</v>
      </c>
      <c r="N259" s="5">
        <f t="shared" si="34"/>
        <v>0</v>
      </c>
      <c r="O259" s="10">
        <v>1</v>
      </c>
      <c r="P259" s="14"/>
      <c r="Q259" s="14"/>
      <c r="R259" s="14"/>
      <c r="S259" s="14"/>
      <c r="T259" s="58">
        <v>1000000</v>
      </c>
      <c r="U259" s="2"/>
      <c r="V259" s="11">
        <f t="shared" si="27"/>
        <v>0</v>
      </c>
      <c r="W259" s="10"/>
      <c r="X259" s="50"/>
      <c r="Y259" s="51"/>
      <c r="Z259" s="43">
        <f t="shared" si="28"/>
        <v>0</v>
      </c>
      <c r="AA259" s="41"/>
      <c r="AB259" s="48"/>
      <c r="AC259" s="46"/>
      <c r="AD259" s="43">
        <f t="shared" si="29"/>
        <v>0</v>
      </c>
      <c r="AE259" s="41"/>
      <c r="AF259" s="41"/>
      <c r="AG259" s="46"/>
      <c r="AH259" s="53">
        <f t="shared" si="30"/>
        <v>0</v>
      </c>
      <c r="AI259" s="41"/>
      <c r="AJ259" s="41"/>
    </row>
    <row r="260" spans="1:36" ht="28.8" hidden="1" customHeight="1" outlineLevel="1" x14ac:dyDescent="0.25">
      <c r="A260" s="213"/>
      <c r="B260" s="188"/>
      <c r="C260" s="187"/>
      <c r="D260" s="191"/>
      <c r="E260" s="198"/>
      <c r="F260" s="201"/>
      <c r="G260" s="201"/>
      <c r="H260" s="160" t="s">
        <v>462</v>
      </c>
      <c r="I260" s="160" t="s">
        <v>507</v>
      </c>
      <c r="J260" s="4">
        <v>44228</v>
      </c>
      <c r="K260" s="4">
        <v>44530</v>
      </c>
      <c r="L260" s="4"/>
      <c r="M260" s="5">
        <f t="shared" si="33"/>
        <v>-146.4503311258278</v>
      </c>
      <c r="N260" s="5">
        <f t="shared" si="34"/>
        <v>0</v>
      </c>
      <c r="O260" s="10">
        <v>1</v>
      </c>
      <c r="P260" s="14"/>
      <c r="Q260" s="14"/>
      <c r="R260" s="14"/>
      <c r="S260" s="14"/>
      <c r="T260" s="58">
        <v>1000000</v>
      </c>
      <c r="U260" s="2"/>
      <c r="V260" s="11">
        <f t="shared" si="27"/>
        <v>0</v>
      </c>
      <c r="W260" s="10"/>
      <c r="X260" s="50"/>
      <c r="Y260" s="51"/>
      <c r="Z260" s="43">
        <f t="shared" si="28"/>
        <v>0</v>
      </c>
      <c r="AA260" s="41"/>
      <c r="AB260" s="48"/>
      <c r="AC260" s="46"/>
      <c r="AD260" s="43">
        <f t="shared" si="29"/>
        <v>0</v>
      </c>
      <c r="AE260" s="41"/>
      <c r="AF260" s="41"/>
      <c r="AG260" s="46"/>
      <c r="AH260" s="53">
        <f t="shared" si="30"/>
        <v>0</v>
      </c>
      <c r="AI260" s="41"/>
      <c r="AJ260" s="41"/>
    </row>
    <row r="261" spans="1:36" ht="60" hidden="1" outlineLevel="1" x14ac:dyDescent="0.25">
      <c r="A261" s="213"/>
      <c r="B261" s="188"/>
      <c r="C261" s="187"/>
      <c r="D261" s="191"/>
      <c r="E261" s="198"/>
      <c r="F261" s="201"/>
      <c r="G261" s="201"/>
      <c r="H261" s="160" t="s">
        <v>463</v>
      </c>
      <c r="I261" s="160" t="s">
        <v>508</v>
      </c>
      <c r="J261" s="4">
        <v>44228</v>
      </c>
      <c r="K261" s="4">
        <v>44530</v>
      </c>
      <c r="L261" s="4"/>
      <c r="M261" s="5">
        <f t="shared" si="33"/>
        <v>-146.4503311258278</v>
      </c>
      <c r="N261" s="5">
        <f t="shared" si="34"/>
        <v>0</v>
      </c>
      <c r="O261" s="10">
        <v>1</v>
      </c>
      <c r="P261" s="14"/>
      <c r="Q261" s="14"/>
      <c r="R261" s="14"/>
      <c r="S261" s="14"/>
      <c r="T261" s="58">
        <v>40000000</v>
      </c>
      <c r="U261" s="2"/>
      <c r="V261" s="11">
        <f t="shared" si="27"/>
        <v>0</v>
      </c>
      <c r="W261" s="10"/>
      <c r="X261" s="50"/>
      <c r="Y261" s="51"/>
      <c r="Z261" s="43">
        <f t="shared" si="28"/>
        <v>0</v>
      </c>
      <c r="AA261" s="41"/>
      <c r="AB261" s="48"/>
      <c r="AC261" s="46"/>
      <c r="AD261" s="43">
        <f t="shared" si="29"/>
        <v>0</v>
      </c>
      <c r="AE261" s="41"/>
      <c r="AF261" s="41"/>
      <c r="AG261" s="46"/>
      <c r="AH261" s="53">
        <f t="shared" si="30"/>
        <v>0</v>
      </c>
      <c r="AI261" s="41"/>
      <c r="AJ261" s="41"/>
    </row>
    <row r="262" spans="1:36" ht="60" hidden="1" outlineLevel="1" x14ac:dyDescent="0.25">
      <c r="A262" s="213"/>
      <c r="B262" s="188"/>
      <c r="C262" s="187"/>
      <c r="D262" s="191"/>
      <c r="E262" s="198"/>
      <c r="F262" s="201"/>
      <c r="G262" s="201"/>
      <c r="H262" s="160" t="s">
        <v>464</v>
      </c>
      <c r="I262" s="160" t="s">
        <v>509</v>
      </c>
      <c r="J262" s="4">
        <v>44228</v>
      </c>
      <c r="K262" s="4">
        <v>44530</v>
      </c>
      <c r="L262" s="4"/>
      <c r="M262" s="5">
        <f t="shared" si="33"/>
        <v>-146.4503311258278</v>
      </c>
      <c r="N262" s="5">
        <f t="shared" si="34"/>
        <v>0</v>
      </c>
      <c r="O262" s="10">
        <v>1</v>
      </c>
      <c r="P262" s="14"/>
      <c r="Q262" s="14"/>
      <c r="R262" s="14"/>
      <c r="S262" s="14"/>
      <c r="T262" s="58">
        <v>15000000</v>
      </c>
      <c r="U262" s="2"/>
      <c r="V262" s="11">
        <f t="shared" si="27"/>
        <v>0</v>
      </c>
      <c r="W262" s="10"/>
      <c r="X262" s="50"/>
      <c r="Y262" s="51"/>
      <c r="Z262" s="43">
        <f t="shared" si="28"/>
        <v>0</v>
      </c>
      <c r="AA262" s="41"/>
      <c r="AB262" s="48"/>
      <c r="AC262" s="46"/>
      <c r="AD262" s="43">
        <f t="shared" si="29"/>
        <v>0</v>
      </c>
      <c r="AE262" s="41"/>
      <c r="AF262" s="41"/>
      <c r="AG262" s="46"/>
      <c r="AH262" s="53">
        <f t="shared" si="30"/>
        <v>0</v>
      </c>
      <c r="AI262" s="41"/>
      <c r="AJ262" s="41"/>
    </row>
    <row r="263" spans="1:36" ht="28.8" hidden="1" customHeight="1" outlineLevel="1" x14ac:dyDescent="0.25">
      <c r="A263" s="213"/>
      <c r="B263" s="188"/>
      <c r="C263" s="187"/>
      <c r="D263" s="191"/>
      <c r="E263" s="198"/>
      <c r="F263" s="201"/>
      <c r="G263" s="201"/>
      <c r="H263" s="160" t="s">
        <v>465</v>
      </c>
      <c r="I263" s="160" t="s">
        <v>510</v>
      </c>
      <c r="J263" s="4">
        <v>44228</v>
      </c>
      <c r="K263" s="4">
        <v>44530</v>
      </c>
      <c r="L263" s="4"/>
      <c r="M263" s="5">
        <f t="shared" si="33"/>
        <v>-146.4503311258278</v>
      </c>
      <c r="N263" s="5">
        <f t="shared" si="34"/>
        <v>0</v>
      </c>
      <c r="O263" s="10">
        <v>1</v>
      </c>
      <c r="P263" s="14"/>
      <c r="Q263" s="14"/>
      <c r="R263" s="14"/>
      <c r="S263" s="14"/>
      <c r="T263" s="58">
        <v>15000000</v>
      </c>
      <c r="U263" s="2"/>
      <c r="V263" s="11">
        <f t="shared" si="27"/>
        <v>0</v>
      </c>
      <c r="W263" s="10"/>
      <c r="X263" s="50"/>
      <c r="Y263" s="51"/>
      <c r="Z263" s="43">
        <f t="shared" si="28"/>
        <v>0</v>
      </c>
      <c r="AA263" s="41"/>
      <c r="AB263" s="48"/>
      <c r="AC263" s="46"/>
      <c r="AD263" s="43">
        <f t="shared" si="29"/>
        <v>0</v>
      </c>
      <c r="AE263" s="41"/>
      <c r="AF263" s="41"/>
      <c r="AG263" s="46"/>
      <c r="AH263" s="53">
        <f t="shared" si="30"/>
        <v>0</v>
      </c>
      <c r="AI263" s="41"/>
      <c r="AJ263" s="41"/>
    </row>
    <row r="264" spans="1:36" ht="60" hidden="1" outlineLevel="1" x14ac:dyDescent="0.25">
      <c r="A264" s="213"/>
      <c r="B264" s="188"/>
      <c r="C264" s="187"/>
      <c r="D264" s="191"/>
      <c r="E264" s="198"/>
      <c r="F264" s="201"/>
      <c r="G264" s="201"/>
      <c r="H264" s="160" t="s">
        <v>466</v>
      </c>
      <c r="I264" s="160" t="s">
        <v>511</v>
      </c>
      <c r="J264" s="4">
        <v>44228</v>
      </c>
      <c r="K264" s="4">
        <v>44530</v>
      </c>
      <c r="L264" s="4"/>
      <c r="M264" s="5">
        <f t="shared" si="33"/>
        <v>-146.4503311258278</v>
      </c>
      <c r="N264" s="5">
        <f t="shared" si="34"/>
        <v>0</v>
      </c>
      <c r="O264" s="10">
        <v>1</v>
      </c>
      <c r="P264" s="14"/>
      <c r="Q264" s="14"/>
      <c r="R264" s="14"/>
      <c r="S264" s="14"/>
      <c r="T264" s="58">
        <v>20000000</v>
      </c>
      <c r="U264" s="2"/>
      <c r="V264" s="11">
        <f t="shared" ref="V264:V314" si="35">+U264</f>
        <v>0</v>
      </c>
      <c r="W264" s="10"/>
      <c r="X264" s="50"/>
      <c r="Y264" s="51"/>
      <c r="Z264" s="43">
        <f t="shared" ref="Z264:Z314" si="36">+Y264</f>
        <v>0</v>
      </c>
      <c r="AA264" s="41"/>
      <c r="AB264" s="48"/>
      <c r="AC264" s="46"/>
      <c r="AD264" s="43">
        <f t="shared" ref="AD264:AD314" si="37">+AC264</f>
        <v>0</v>
      </c>
      <c r="AE264" s="41"/>
      <c r="AF264" s="41"/>
      <c r="AG264" s="46"/>
      <c r="AH264" s="53">
        <f t="shared" ref="AH264:AH314" si="38">+AG264</f>
        <v>0</v>
      </c>
      <c r="AI264" s="41"/>
      <c r="AJ264" s="41"/>
    </row>
    <row r="265" spans="1:36" ht="60" hidden="1" customHeight="1" outlineLevel="1" x14ac:dyDescent="0.25">
      <c r="A265" s="213"/>
      <c r="B265" s="188"/>
      <c r="C265" s="187"/>
      <c r="D265" s="191"/>
      <c r="E265" s="198"/>
      <c r="F265" s="201"/>
      <c r="G265" s="201"/>
      <c r="H265" s="160" t="s">
        <v>467</v>
      </c>
      <c r="I265" s="160" t="s">
        <v>512</v>
      </c>
      <c r="J265" s="4">
        <v>44228</v>
      </c>
      <c r="K265" s="4">
        <v>44530</v>
      </c>
      <c r="L265" s="4"/>
      <c r="M265" s="5">
        <f t="shared" si="33"/>
        <v>-146.4503311258278</v>
      </c>
      <c r="N265" s="5">
        <f t="shared" si="34"/>
        <v>0</v>
      </c>
      <c r="O265" s="10">
        <v>1</v>
      </c>
      <c r="P265" s="14"/>
      <c r="Q265" s="14"/>
      <c r="R265" s="14"/>
      <c r="S265" s="14"/>
      <c r="T265" s="58">
        <v>19000000</v>
      </c>
      <c r="U265" s="2"/>
      <c r="V265" s="11">
        <f t="shared" si="35"/>
        <v>0</v>
      </c>
      <c r="W265" s="10"/>
      <c r="X265" s="50"/>
      <c r="Y265" s="51"/>
      <c r="Z265" s="43">
        <f t="shared" si="36"/>
        <v>0</v>
      </c>
      <c r="AA265" s="41"/>
      <c r="AB265" s="48"/>
      <c r="AC265" s="46"/>
      <c r="AD265" s="43">
        <f t="shared" si="37"/>
        <v>0</v>
      </c>
      <c r="AE265" s="41"/>
      <c r="AF265" s="41"/>
      <c r="AG265" s="46"/>
      <c r="AH265" s="53">
        <f t="shared" si="38"/>
        <v>0</v>
      </c>
      <c r="AI265" s="41"/>
      <c r="AJ265" s="41"/>
    </row>
    <row r="266" spans="1:36" ht="119.4" hidden="1" customHeight="1" outlineLevel="1" x14ac:dyDescent="0.25">
      <c r="A266" s="213"/>
      <c r="B266" s="188"/>
      <c r="C266" s="187"/>
      <c r="D266" s="191"/>
      <c r="E266" s="199"/>
      <c r="F266" s="202"/>
      <c r="G266" s="202"/>
      <c r="H266" s="160" t="s">
        <v>905</v>
      </c>
      <c r="I266" s="160" t="s">
        <v>471</v>
      </c>
      <c r="J266" s="4">
        <v>44228</v>
      </c>
      <c r="K266" s="4">
        <v>44530</v>
      </c>
      <c r="L266" s="4"/>
      <c r="M266" s="5">
        <f t="shared" si="33"/>
        <v>-146.4503311258278</v>
      </c>
      <c r="N266" s="5">
        <f t="shared" si="34"/>
        <v>0</v>
      </c>
      <c r="O266" s="10">
        <v>1</v>
      </c>
      <c r="P266" s="12">
        <v>0.25</v>
      </c>
      <c r="Q266" s="12">
        <v>0.25</v>
      </c>
      <c r="R266" s="12">
        <v>0.25</v>
      </c>
      <c r="S266" s="12">
        <v>0.25</v>
      </c>
      <c r="T266" s="58">
        <v>146276000</v>
      </c>
      <c r="U266" s="80"/>
      <c r="V266" s="11">
        <f t="shared" si="35"/>
        <v>0</v>
      </c>
      <c r="W266" s="10"/>
      <c r="X266" s="50"/>
      <c r="Y266" s="51"/>
      <c r="Z266" s="43">
        <f t="shared" si="36"/>
        <v>0</v>
      </c>
      <c r="AA266" s="41"/>
      <c r="AB266" s="48"/>
      <c r="AC266" s="46"/>
      <c r="AD266" s="43">
        <f t="shared" si="37"/>
        <v>0</v>
      </c>
      <c r="AE266" s="41"/>
      <c r="AF266" s="41"/>
      <c r="AG266" s="46"/>
      <c r="AH266" s="53">
        <f t="shared" si="38"/>
        <v>0</v>
      </c>
      <c r="AI266" s="41"/>
      <c r="AJ266" s="41"/>
    </row>
    <row r="267" spans="1:36" ht="282" hidden="1" customHeight="1" outlineLevel="1" x14ac:dyDescent="0.25">
      <c r="A267" s="213"/>
      <c r="B267" s="220" t="s">
        <v>370</v>
      </c>
      <c r="C267" s="217" t="s">
        <v>513</v>
      </c>
      <c r="D267" s="216" t="s">
        <v>287</v>
      </c>
      <c r="E267" s="65" t="s">
        <v>468</v>
      </c>
      <c r="F267" s="65" t="s">
        <v>968</v>
      </c>
      <c r="G267" s="65" t="s">
        <v>969</v>
      </c>
      <c r="H267" s="161" t="s">
        <v>470</v>
      </c>
      <c r="I267" s="171" t="s">
        <v>471</v>
      </c>
      <c r="J267" s="4">
        <v>44228</v>
      </c>
      <c r="K267" s="4">
        <v>44530</v>
      </c>
      <c r="L267" s="4"/>
      <c r="M267" s="5">
        <f t="shared" si="33"/>
        <v>-146.4503311258278</v>
      </c>
      <c r="N267" s="5">
        <f t="shared" si="34"/>
        <v>0</v>
      </c>
      <c r="O267" s="10">
        <v>1</v>
      </c>
      <c r="P267" s="14"/>
      <c r="Q267" s="14"/>
      <c r="R267" s="14"/>
      <c r="S267" s="14"/>
      <c r="T267" s="58"/>
      <c r="U267" s="2"/>
      <c r="V267" s="11">
        <f t="shared" si="35"/>
        <v>0</v>
      </c>
      <c r="W267" s="10"/>
      <c r="X267" s="50"/>
      <c r="Y267" s="51"/>
      <c r="Z267" s="43">
        <f t="shared" si="36"/>
        <v>0</v>
      </c>
      <c r="AA267" s="41"/>
      <c r="AB267" s="48"/>
      <c r="AC267" s="46"/>
      <c r="AD267" s="43">
        <f t="shared" si="37"/>
        <v>0</v>
      </c>
      <c r="AE267" s="41"/>
      <c r="AF267" s="41"/>
      <c r="AG267" s="46"/>
      <c r="AH267" s="53">
        <f t="shared" si="38"/>
        <v>0</v>
      </c>
      <c r="AI267" s="41"/>
      <c r="AJ267" s="41"/>
    </row>
    <row r="268" spans="1:36" ht="195" hidden="1" customHeight="1" outlineLevel="1" x14ac:dyDescent="0.25">
      <c r="A268" s="213"/>
      <c r="B268" s="221"/>
      <c r="C268" s="218"/>
      <c r="D268" s="216"/>
      <c r="E268" s="215" t="s">
        <v>469</v>
      </c>
      <c r="F268" s="215" t="s">
        <v>828</v>
      </c>
      <c r="G268" s="276" t="s">
        <v>954</v>
      </c>
      <c r="H268" s="161" t="s">
        <v>472</v>
      </c>
      <c r="I268" s="171" t="s">
        <v>473</v>
      </c>
      <c r="J268" s="4">
        <v>44228</v>
      </c>
      <c r="K268" s="4">
        <v>44530</v>
      </c>
      <c r="L268" s="4"/>
      <c r="M268" s="5">
        <f t="shared" si="33"/>
        <v>-146.4503311258278</v>
      </c>
      <c r="N268" s="5">
        <f t="shared" si="34"/>
        <v>0</v>
      </c>
      <c r="O268" s="10">
        <v>1</v>
      </c>
      <c r="P268" s="14"/>
      <c r="Q268" s="14"/>
      <c r="R268" s="14"/>
      <c r="S268" s="14"/>
      <c r="T268" s="58">
        <v>25000000</v>
      </c>
      <c r="U268" s="2"/>
      <c r="V268" s="11">
        <f t="shared" si="35"/>
        <v>0</v>
      </c>
      <c r="W268" s="10"/>
      <c r="X268" s="50"/>
      <c r="Y268" s="51"/>
      <c r="Z268" s="43">
        <f t="shared" si="36"/>
        <v>0</v>
      </c>
      <c r="AA268" s="41"/>
      <c r="AB268" s="48"/>
      <c r="AC268" s="46"/>
      <c r="AD268" s="43">
        <f t="shared" si="37"/>
        <v>0</v>
      </c>
      <c r="AE268" s="41"/>
      <c r="AF268" s="41"/>
      <c r="AG268" s="46"/>
      <c r="AH268" s="53">
        <f t="shared" si="38"/>
        <v>0</v>
      </c>
      <c r="AI268" s="41"/>
      <c r="AJ268" s="41"/>
    </row>
    <row r="269" spans="1:36" ht="59.4" hidden="1" customHeight="1" outlineLevel="1" x14ac:dyDescent="0.25">
      <c r="A269" s="213"/>
      <c r="B269" s="221"/>
      <c r="C269" s="218"/>
      <c r="D269" s="216"/>
      <c r="E269" s="215"/>
      <c r="F269" s="215"/>
      <c r="G269" s="276"/>
      <c r="H269" s="161" t="s">
        <v>474</v>
      </c>
      <c r="I269" s="171" t="s">
        <v>475</v>
      </c>
      <c r="J269" s="4">
        <v>44228</v>
      </c>
      <c r="K269" s="4">
        <v>44530</v>
      </c>
      <c r="L269" s="4"/>
      <c r="M269" s="5">
        <f t="shared" si="33"/>
        <v>-146.4503311258278</v>
      </c>
      <c r="N269" s="5">
        <f t="shared" si="34"/>
        <v>0</v>
      </c>
      <c r="O269" s="10">
        <v>1</v>
      </c>
      <c r="P269" s="14"/>
      <c r="Q269" s="14"/>
      <c r="R269" s="14"/>
      <c r="S269" s="14"/>
      <c r="T269" s="58">
        <v>400000</v>
      </c>
      <c r="U269" s="2"/>
      <c r="V269" s="11">
        <f t="shared" si="35"/>
        <v>0</v>
      </c>
      <c r="W269" s="10"/>
      <c r="X269" s="50"/>
      <c r="Y269" s="51"/>
      <c r="Z269" s="43">
        <f t="shared" si="36"/>
        <v>0</v>
      </c>
      <c r="AA269" s="41"/>
      <c r="AB269" s="48"/>
      <c r="AC269" s="46"/>
      <c r="AD269" s="43">
        <f t="shared" si="37"/>
        <v>0</v>
      </c>
      <c r="AE269" s="41"/>
      <c r="AF269" s="41"/>
      <c r="AG269" s="46"/>
      <c r="AH269" s="53">
        <f t="shared" si="38"/>
        <v>0</v>
      </c>
      <c r="AI269" s="41"/>
      <c r="AJ269" s="41"/>
    </row>
    <row r="270" spans="1:36" ht="59.4" hidden="1" customHeight="1" outlineLevel="1" x14ac:dyDescent="0.25">
      <c r="A270" s="213"/>
      <c r="B270" s="221"/>
      <c r="C270" s="218"/>
      <c r="D270" s="216"/>
      <c r="E270" s="215"/>
      <c r="F270" s="215"/>
      <c r="G270" s="276"/>
      <c r="H270" s="161" t="s">
        <v>479</v>
      </c>
      <c r="I270" s="171" t="s">
        <v>480</v>
      </c>
      <c r="J270" s="4"/>
      <c r="K270" s="4"/>
      <c r="L270" s="4"/>
      <c r="M270" s="5"/>
      <c r="N270" s="5"/>
      <c r="O270" s="10"/>
      <c r="P270" s="14"/>
      <c r="Q270" s="14"/>
      <c r="R270" s="14"/>
      <c r="S270" s="14"/>
      <c r="T270" s="58">
        <v>50000000</v>
      </c>
      <c r="U270" s="2"/>
      <c r="V270" s="11">
        <f t="shared" si="35"/>
        <v>0</v>
      </c>
      <c r="W270" s="10"/>
      <c r="X270" s="50"/>
      <c r="Y270" s="51"/>
      <c r="Z270" s="43">
        <f t="shared" si="36"/>
        <v>0</v>
      </c>
      <c r="AA270" s="41"/>
      <c r="AB270" s="48"/>
      <c r="AC270" s="46"/>
      <c r="AD270" s="43">
        <f t="shared" si="37"/>
        <v>0</v>
      </c>
      <c r="AE270" s="41"/>
      <c r="AF270" s="41"/>
      <c r="AG270" s="46"/>
      <c r="AH270" s="53">
        <f t="shared" si="38"/>
        <v>0</v>
      </c>
      <c r="AI270" s="41"/>
      <c r="AJ270" s="41"/>
    </row>
    <row r="271" spans="1:36" ht="59.4" hidden="1" customHeight="1" outlineLevel="1" x14ac:dyDescent="0.25">
      <c r="A271" s="213"/>
      <c r="B271" s="221"/>
      <c r="C271" s="218"/>
      <c r="D271" s="216"/>
      <c r="E271" s="215"/>
      <c r="F271" s="215"/>
      <c r="G271" s="276"/>
      <c r="H271" s="161" t="s">
        <v>906</v>
      </c>
      <c r="I271" s="171" t="s">
        <v>485</v>
      </c>
      <c r="J271" s="4"/>
      <c r="K271" s="4"/>
      <c r="L271" s="4"/>
      <c r="M271" s="5"/>
      <c r="N271" s="5"/>
      <c r="O271" s="10"/>
      <c r="P271" s="14"/>
      <c r="Q271" s="14"/>
      <c r="R271" s="14"/>
      <c r="S271" s="14"/>
      <c r="T271" s="58">
        <v>30000000</v>
      </c>
      <c r="U271" s="2"/>
      <c r="V271" s="11">
        <f t="shared" si="35"/>
        <v>0</v>
      </c>
      <c r="W271" s="10"/>
      <c r="X271" s="50"/>
      <c r="Y271" s="51"/>
      <c r="Z271" s="43">
        <f t="shared" si="36"/>
        <v>0</v>
      </c>
      <c r="AA271" s="41"/>
      <c r="AB271" s="48"/>
      <c r="AC271" s="46"/>
      <c r="AD271" s="43">
        <f t="shared" si="37"/>
        <v>0</v>
      </c>
      <c r="AE271" s="41"/>
      <c r="AF271" s="41"/>
      <c r="AG271" s="46"/>
      <c r="AH271" s="53">
        <f t="shared" si="38"/>
        <v>0</v>
      </c>
      <c r="AI271" s="41"/>
      <c r="AJ271" s="41"/>
    </row>
    <row r="272" spans="1:36" ht="59.4" hidden="1" customHeight="1" outlineLevel="1" x14ac:dyDescent="0.25">
      <c r="A272" s="213"/>
      <c r="B272" s="221"/>
      <c r="C272" s="218"/>
      <c r="D272" s="216"/>
      <c r="E272" s="215"/>
      <c r="F272" s="215"/>
      <c r="G272" s="276"/>
      <c r="H272" s="161" t="s">
        <v>486</v>
      </c>
      <c r="I272" s="171" t="s">
        <v>487</v>
      </c>
      <c r="J272" s="4"/>
      <c r="K272" s="4"/>
      <c r="L272" s="4"/>
      <c r="M272" s="5"/>
      <c r="N272" s="5"/>
      <c r="O272" s="10"/>
      <c r="P272" s="14"/>
      <c r="Q272" s="14"/>
      <c r="R272" s="14"/>
      <c r="S272" s="14"/>
      <c r="T272" s="58">
        <v>30000000</v>
      </c>
      <c r="U272" s="2"/>
      <c r="V272" s="11">
        <f t="shared" si="35"/>
        <v>0</v>
      </c>
      <c r="W272" s="10"/>
      <c r="X272" s="50"/>
      <c r="Y272" s="51"/>
      <c r="Z272" s="43">
        <f t="shared" si="36"/>
        <v>0</v>
      </c>
      <c r="AA272" s="41"/>
      <c r="AB272" s="48"/>
      <c r="AC272" s="46"/>
      <c r="AD272" s="43">
        <f t="shared" si="37"/>
        <v>0</v>
      </c>
      <c r="AE272" s="41"/>
      <c r="AF272" s="41"/>
      <c r="AG272" s="46"/>
      <c r="AH272" s="53">
        <f t="shared" si="38"/>
        <v>0</v>
      </c>
      <c r="AI272" s="41"/>
      <c r="AJ272" s="41"/>
    </row>
    <row r="273" spans="1:36" ht="136.19999999999999" hidden="1" customHeight="1" outlineLevel="1" x14ac:dyDescent="0.25">
      <c r="A273" s="213"/>
      <c r="B273" s="221"/>
      <c r="C273" s="218"/>
      <c r="D273" s="216"/>
      <c r="E273" s="215"/>
      <c r="F273" s="56" t="s">
        <v>829</v>
      </c>
      <c r="G273" s="56" t="s">
        <v>955</v>
      </c>
      <c r="H273" s="161" t="s">
        <v>476</v>
      </c>
      <c r="I273" s="171" t="s">
        <v>471</v>
      </c>
      <c r="J273" s="4">
        <v>44228</v>
      </c>
      <c r="K273" s="4">
        <v>44530</v>
      </c>
      <c r="L273" s="4"/>
      <c r="M273" s="5">
        <f t="shared" si="33"/>
        <v>-146.4503311258278</v>
      </c>
      <c r="N273" s="5">
        <f t="shared" si="34"/>
        <v>0</v>
      </c>
      <c r="O273" s="10">
        <v>1</v>
      </c>
      <c r="P273" s="14"/>
      <c r="Q273" s="14"/>
      <c r="R273" s="14"/>
      <c r="S273" s="14"/>
      <c r="T273" s="58">
        <v>20000000</v>
      </c>
      <c r="U273" s="2"/>
      <c r="V273" s="11">
        <f t="shared" si="35"/>
        <v>0</v>
      </c>
      <c r="W273" s="10"/>
      <c r="X273" s="50"/>
      <c r="Y273" s="51"/>
      <c r="Z273" s="43">
        <f t="shared" si="36"/>
        <v>0</v>
      </c>
      <c r="AA273" s="41"/>
      <c r="AB273" s="48"/>
      <c r="AC273" s="46"/>
      <c r="AD273" s="43">
        <f t="shared" si="37"/>
        <v>0</v>
      </c>
      <c r="AE273" s="41"/>
      <c r="AF273" s="41"/>
      <c r="AG273" s="46"/>
      <c r="AH273" s="53">
        <f t="shared" si="38"/>
        <v>0</v>
      </c>
      <c r="AI273" s="41"/>
      <c r="AJ273" s="41"/>
    </row>
    <row r="274" spans="1:36" ht="106.2" hidden="1" customHeight="1" outlineLevel="1" x14ac:dyDescent="0.25">
      <c r="A274" s="213"/>
      <c r="B274" s="221"/>
      <c r="C274" s="218"/>
      <c r="D274" s="216"/>
      <c r="E274" s="215"/>
      <c r="F274" s="215" t="s">
        <v>830</v>
      </c>
      <c r="G274" s="276" t="s">
        <v>956</v>
      </c>
      <c r="H274" s="161" t="s">
        <v>477</v>
      </c>
      <c r="I274" s="171" t="s">
        <v>478</v>
      </c>
      <c r="J274" s="4">
        <v>44228</v>
      </c>
      <c r="K274" s="4">
        <v>44530</v>
      </c>
      <c r="L274" s="4"/>
      <c r="M274" s="5">
        <f t="shared" si="33"/>
        <v>-146.4503311258278</v>
      </c>
      <c r="N274" s="5">
        <f t="shared" si="34"/>
        <v>0</v>
      </c>
      <c r="O274" s="10">
        <v>1</v>
      </c>
      <c r="P274" s="14"/>
      <c r="Q274" s="14"/>
      <c r="R274" s="14"/>
      <c r="S274" s="14"/>
      <c r="T274" s="58">
        <v>30000000</v>
      </c>
      <c r="U274" s="2"/>
      <c r="V274" s="11">
        <f t="shared" si="35"/>
        <v>0</v>
      </c>
      <c r="W274" s="10"/>
      <c r="X274" s="50"/>
      <c r="Y274" s="51"/>
      <c r="Z274" s="43">
        <f t="shared" si="36"/>
        <v>0</v>
      </c>
      <c r="AA274" s="41"/>
      <c r="AB274" s="48"/>
      <c r="AC274" s="46"/>
      <c r="AD274" s="43">
        <f t="shared" si="37"/>
        <v>0</v>
      </c>
      <c r="AE274" s="41"/>
      <c r="AF274" s="41"/>
      <c r="AG274" s="46"/>
      <c r="AH274" s="53">
        <f t="shared" si="38"/>
        <v>0</v>
      </c>
      <c r="AI274" s="41"/>
      <c r="AJ274" s="41"/>
    </row>
    <row r="275" spans="1:36" ht="163.80000000000001" hidden="1" customHeight="1" outlineLevel="1" x14ac:dyDescent="0.25">
      <c r="A275" s="213"/>
      <c r="B275" s="221"/>
      <c r="C275" s="218"/>
      <c r="D275" s="216"/>
      <c r="E275" s="215"/>
      <c r="F275" s="215"/>
      <c r="G275" s="276"/>
      <c r="H275" s="161" t="s">
        <v>481</v>
      </c>
      <c r="I275" s="171" t="s">
        <v>471</v>
      </c>
      <c r="J275" s="4">
        <v>44228</v>
      </c>
      <c r="K275" s="4">
        <v>44530</v>
      </c>
      <c r="L275" s="4"/>
      <c r="M275" s="5">
        <f t="shared" si="33"/>
        <v>-146.4503311258278</v>
      </c>
      <c r="N275" s="5">
        <f t="shared" si="34"/>
        <v>0</v>
      </c>
      <c r="O275" s="10">
        <v>1</v>
      </c>
      <c r="P275" s="14"/>
      <c r="Q275" s="14"/>
      <c r="R275" s="14"/>
      <c r="S275" s="14"/>
      <c r="T275" s="58">
        <v>10000000</v>
      </c>
      <c r="U275" s="2"/>
      <c r="V275" s="11">
        <f t="shared" si="35"/>
        <v>0</v>
      </c>
      <c r="W275" s="10"/>
      <c r="X275" s="50"/>
      <c r="Y275" s="51"/>
      <c r="Z275" s="43">
        <f t="shared" si="36"/>
        <v>0</v>
      </c>
      <c r="AA275" s="41"/>
      <c r="AB275" s="48"/>
      <c r="AC275" s="46"/>
      <c r="AD275" s="43">
        <f t="shared" si="37"/>
        <v>0</v>
      </c>
      <c r="AE275" s="41"/>
      <c r="AF275" s="41"/>
      <c r="AG275" s="46"/>
      <c r="AH275" s="53">
        <f t="shared" si="38"/>
        <v>0</v>
      </c>
      <c r="AI275" s="41"/>
      <c r="AJ275" s="41"/>
    </row>
    <row r="276" spans="1:36" ht="60" hidden="1" outlineLevel="1" x14ac:dyDescent="0.25">
      <c r="A276" s="213"/>
      <c r="B276" s="221"/>
      <c r="C276" s="218"/>
      <c r="D276" s="216"/>
      <c r="E276" s="215"/>
      <c r="F276" s="215"/>
      <c r="G276" s="276"/>
      <c r="H276" s="161" t="s">
        <v>484</v>
      </c>
      <c r="I276" s="171" t="s">
        <v>471</v>
      </c>
      <c r="J276" s="4">
        <v>44228</v>
      </c>
      <c r="K276" s="4">
        <v>44530</v>
      </c>
      <c r="L276" s="4"/>
      <c r="M276" s="5">
        <f t="shared" si="33"/>
        <v>-146.4503311258278</v>
      </c>
      <c r="N276" s="5">
        <f t="shared" si="34"/>
        <v>0</v>
      </c>
      <c r="O276" s="10">
        <v>1</v>
      </c>
      <c r="P276" s="14"/>
      <c r="Q276" s="14"/>
      <c r="R276" s="14"/>
      <c r="S276" s="14"/>
      <c r="T276" s="58">
        <v>20000000</v>
      </c>
      <c r="U276" s="2"/>
      <c r="V276" s="11">
        <f t="shared" si="35"/>
        <v>0</v>
      </c>
      <c r="W276" s="10"/>
      <c r="X276" s="50"/>
      <c r="Y276" s="51"/>
      <c r="Z276" s="43">
        <f t="shared" si="36"/>
        <v>0</v>
      </c>
      <c r="AA276" s="41"/>
      <c r="AB276" s="48"/>
      <c r="AC276" s="46"/>
      <c r="AD276" s="43">
        <f t="shared" si="37"/>
        <v>0</v>
      </c>
      <c r="AE276" s="41"/>
      <c r="AF276" s="41"/>
      <c r="AG276" s="46"/>
      <c r="AH276" s="53">
        <f t="shared" si="38"/>
        <v>0</v>
      </c>
      <c r="AI276" s="41"/>
      <c r="AJ276" s="41"/>
    </row>
    <row r="277" spans="1:36" ht="59.4" hidden="1" customHeight="1" outlineLevel="1" x14ac:dyDescent="0.25">
      <c r="A277" s="213"/>
      <c r="B277" s="221"/>
      <c r="C277" s="218"/>
      <c r="D277" s="216"/>
      <c r="E277" s="215"/>
      <c r="F277" s="56" t="s">
        <v>831</v>
      </c>
      <c r="G277" s="56" t="s">
        <v>957</v>
      </c>
      <c r="H277" s="161" t="s">
        <v>482</v>
      </c>
      <c r="I277" s="171" t="s">
        <v>483</v>
      </c>
      <c r="J277" s="4">
        <v>44228</v>
      </c>
      <c r="K277" s="4">
        <v>44530</v>
      </c>
      <c r="L277" s="4"/>
      <c r="M277" s="5">
        <f t="shared" si="33"/>
        <v>-146.4503311258278</v>
      </c>
      <c r="N277" s="5">
        <f t="shared" si="34"/>
        <v>0</v>
      </c>
      <c r="O277" s="10">
        <v>1</v>
      </c>
      <c r="P277" s="14"/>
      <c r="Q277" s="14"/>
      <c r="R277" s="14"/>
      <c r="S277" s="14"/>
      <c r="T277" s="58">
        <v>10000000</v>
      </c>
      <c r="U277" s="2"/>
      <c r="V277" s="11">
        <f t="shared" si="35"/>
        <v>0</v>
      </c>
      <c r="W277" s="10"/>
      <c r="X277" s="50"/>
      <c r="Y277" s="51"/>
      <c r="Z277" s="43">
        <f t="shared" si="36"/>
        <v>0</v>
      </c>
      <c r="AA277" s="41"/>
      <c r="AB277" s="48"/>
      <c r="AC277" s="46"/>
      <c r="AD277" s="43">
        <f t="shared" si="37"/>
        <v>0</v>
      </c>
      <c r="AE277" s="41"/>
      <c r="AF277" s="41"/>
      <c r="AG277" s="46"/>
      <c r="AH277" s="53">
        <f t="shared" si="38"/>
        <v>0</v>
      </c>
      <c r="AI277" s="41"/>
      <c r="AJ277" s="41"/>
    </row>
    <row r="278" spans="1:36" ht="59.4" hidden="1" customHeight="1" outlineLevel="1" x14ac:dyDescent="0.25">
      <c r="A278" s="213"/>
      <c r="B278" s="221"/>
      <c r="C278" s="218"/>
      <c r="D278" s="216"/>
      <c r="E278" s="215"/>
      <c r="F278" s="215" t="s">
        <v>832</v>
      </c>
      <c r="G278" s="276" t="s">
        <v>958</v>
      </c>
      <c r="H278" s="161" t="s">
        <v>488</v>
      </c>
      <c r="I278" s="171" t="s">
        <v>489</v>
      </c>
      <c r="J278" s="4">
        <v>44228</v>
      </c>
      <c r="K278" s="4">
        <v>44530</v>
      </c>
      <c r="L278" s="4"/>
      <c r="M278" s="5">
        <f t="shared" si="33"/>
        <v>-146.4503311258278</v>
      </c>
      <c r="N278" s="5">
        <f t="shared" si="34"/>
        <v>0</v>
      </c>
      <c r="O278" s="10">
        <v>1</v>
      </c>
      <c r="P278" s="14"/>
      <c r="Q278" s="14"/>
      <c r="R278" s="14"/>
      <c r="S278" s="14"/>
      <c r="T278" s="58">
        <v>15000000</v>
      </c>
      <c r="U278" s="2"/>
      <c r="V278" s="11">
        <f t="shared" si="35"/>
        <v>0</v>
      </c>
      <c r="W278" s="10"/>
      <c r="X278" s="50"/>
      <c r="Y278" s="51"/>
      <c r="Z278" s="43">
        <f t="shared" si="36"/>
        <v>0</v>
      </c>
      <c r="AA278" s="41"/>
      <c r="AB278" s="48"/>
      <c r="AC278" s="46"/>
      <c r="AD278" s="43">
        <f t="shared" si="37"/>
        <v>0</v>
      </c>
      <c r="AE278" s="41"/>
      <c r="AF278" s="41"/>
      <c r="AG278" s="46"/>
      <c r="AH278" s="53">
        <f t="shared" si="38"/>
        <v>0</v>
      </c>
      <c r="AI278" s="41"/>
      <c r="AJ278" s="41"/>
    </row>
    <row r="279" spans="1:36" ht="59.4" hidden="1" customHeight="1" outlineLevel="1" x14ac:dyDescent="0.25">
      <c r="A279" s="213"/>
      <c r="B279" s="222"/>
      <c r="C279" s="219"/>
      <c r="D279" s="216"/>
      <c r="E279" s="215"/>
      <c r="F279" s="215"/>
      <c r="G279" s="276"/>
      <c r="H279" s="161" t="s">
        <v>490</v>
      </c>
      <c r="I279" s="171" t="s">
        <v>843</v>
      </c>
      <c r="J279" s="4">
        <v>44228</v>
      </c>
      <c r="K279" s="4">
        <v>44530</v>
      </c>
      <c r="L279" s="4"/>
      <c r="M279" s="5">
        <f t="shared" si="33"/>
        <v>-146.4503311258278</v>
      </c>
      <c r="N279" s="5">
        <f t="shared" si="34"/>
        <v>0</v>
      </c>
      <c r="O279" s="10">
        <v>1</v>
      </c>
      <c r="P279" s="14"/>
      <c r="Q279" s="14"/>
      <c r="R279" s="14"/>
      <c r="S279" s="14"/>
      <c r="T279" s="58">
        <v>15000000</v>
      </c>
      <c r="U279" s="2"/>
      <c r="V279" s="11">
        <f t="shared" si="35"/>
        <v>0</v>
      </c>
      <c r="W279" s="10"/>
      <c r="X279" s="50"/>
      <c r="Y279" s="51"/>
      <c r="Z279" s="43">
        <f t="shared" si="36"/>
        <v>0</v>
      </c>
      <c r="AA279" s="41"/>
      <c r="AB279" s="48"/>
      <c r="AC279" s="46"/>
      <c r="AD279" s="43">
        <f t="shared" si="37"/>
        <v>0</v>
      </c>
      <c r="AE279" s="41"/>
      <c r="AF279" s="41"/>
      <c r="AG279" s="46"/>
      <c r="AH279" s="53">
        <f t="shared" si="38"/>
        <v>0</v>
      </c>
      <c r="AI279" s="41"/>
      <c r="AJ279" s="41"/>
    </row>
    <row r="280" spans="1:36" ht="55.8" hidden="1" customHeight="1" outlineLevel="1" x14ac:dyDescent="0.25">
      <c r="A280" s="213"/>
      <c r="B280" s="217" t="s">
        <v>370</v>
      </c>
      <c r="C280" s="217" t="s">
        <v>696</v>
      </c>
      <c r="D280" s="214" t="s">
        <v>276</v>
      </c>
      <c r="E280" s="211" t="s">
        <v>755</v>
      </c>
      <c r="F280" s="211" t="s">
        <v>826</v>
      </c>
      <c r="G280" s="277" t="s">
        <v>959</v>
      </c>
      <c r="H280" s="162" t="s">
        <v>907</v>
      </c>
      <c r="I280" s="162" t="s">
        <v>471</v>
      </c>
      <c r="J280" s="4">
        <v>44228</v>
      </c>
      <c r="K280" s="4">
        <v>44530</v>
      </c>
      <c r="L280" s="4"/>
      <c r="M280" s="5">
        <f t="shared" si="33"/>
        <v>-146.4503311258278</v>
      </c>
      <c r="N280" s="5">
        <f t="shared" si="34"/>
        <v>0</v>
      </c>
      <c r="O280" s="10">
        <v>1</v>
      </c>
      <c r="P280" s="14"/>
      <c r="Q280" s="14"/>
      <c r="R280" s="14"/>
      <c r="S280" s="14"/>
      <c r="T280" s="58">
        <v>50320000</v>
      </c>
      <c r="U280" s="2"/>
      <c r="V280" s="11">
        <f t="shared" si="35"/>
        <v>0</v>
      </c>
      <c r="W280" s="10"/>
      <c r="X280" s="50"/>
      <c r="Y280" s="51"/>
      <c r="Z280" s="43">
        <f t="shared" si="36"/>
        <v>0</v>
      </c>
      <c r="AA280" s="41"/>
      <c r="AB280" s="48"/>
      <c r="AC280" s="46"/>
      <c r="AD280" s="43">
        <f t="shared" si="37"/>
        <v>0</v>
      </c>
      <c r="AE280" s="41"/>
      <c r="AF280" s="41"/>
      <c r="AG280" s="46"/>
      <c r="AH280" s="53">
        <f t="shared" si="38"/>
        <v>0</v>
      </c>
      <c r="AI280" s="41"/>
      <c r="AJ280" s="41"/>
    </row>
    <row r="281" spans="1:36" ht="90" hidden="1" customHeight="1" outlineLevel="1" x14ac:dyDescent="0.25">
      <c r="A281" s="213"/>
      <c r="B281" s="218"/>
      <c r="C281" s="218"/>
      <c r="D281" s="214"/>
      <c r="E281" s="211"/>
      <c r="F281" s="211"/>
      <c r="G281" s="277"/>
      <c r="H281" s="162" t="s">
        <v>735</v>
      </c>
      <c r="I281" s="162" t="s">
        <v>756</v>
      </c>
      <c r="J281" s="4">
        <v>44228</v>
      </c>
      <c r="K281" s="4">
        <v>44530</v>
      </c>
      <c r="L281" s="4"/>
      <c r="M281" s="5">
        <f t="shared" si="33"/>
        <v>-146.4503311258278</v>
      </c>
      <c r="N281" s="5">
        <f t="shared" si="34"/>
        <v>0</v>
      </c>
      <c r="O281" s="10">
        <v>1</v>
      </c>
      <c r="P281" s="14"/>
      <c r="Q281" s="14"/>
      <c r="R281" s="14"/>
      <c r="S281" s="14"/>
      <c r="T281" s="58">
        <v>5000000</v>
      </c>
      <c r="U281" s="2"/>
      <c r="V281" s="11">
        <f t="shared" si="35"/>
        <v>0</v>
      </c>
      <c r="W281" s="10"/>
      <c r="X281" s="50"/>
      <c r="Y281" s="51"/>
      <c r="Z281" s="43">
        <f t="shared" si="36"/>
        <v>0</v>
      </c>
      <c r="AA281" s="41"/>
      <c r="AB281" s="48"/>
      <c r="AC281" s="46"/>
      <c r="AD281" s="43">
        <f t="shared" si="37"/>
        <v>0</v>
      </c>
      <c r="AE281" s="41"/>
      <c r="AF281" s="41"/>
      <c r="AG281" s="46"/>
      <c r="AH281" s="53">
        <f t="shared" si="38"/>
        <v>0</v>
      </c>
      <c r="AI281" s="41"/>
      <c r="AJ281" s="41"/>
    </row>
    <row r="282" spans="1:36" ht="60" hidden="1" outlineLevel="1" x14ac:dyDescent="0.25">
      <c r="A282" s="213"/>
      <c r="B282" s="218"/>
      <c r="C282" s="218"/>
      <c r="D282" s="214"/>
      <c r="E282" s="211"/>
      <c r="F282" s="211"/>
      <c r="G282" s="277"/>
      <c r="H282" s="162" t="s">
        <v>736</v>
      </c>
      <c r="I282" s="162" t="s">
        <v>699</v>
      </c>
      <c r="J282" s="4">
        <v>44228</v>
      </c>
      <c r="K282" s="4">
        <v>44530</v>
      </c>
      <c r="L282" s="4"/>
      <c r="M282" s="5">
        <f t="shared" si="33"/>
        <v>-146.4503311258278</v>
      </c>
      <c r="N282" s="5">
        <f t="shared" si="34"/>
        <v>0</v>
      </c>
      <c r="O282" s="10">
        <v>1</v>
      </c>
      <c r="P282" s="14"/>
      <c r="Q282" s="14"/>
      <c r="R282" s="14"/>
      <c r="S282" s="14"/>
      <c r="T282" s="58">
        <v>4400000</v>
      </c>
      <c r="U282" s="2"/>
      <c r="V282" s="11">
        <f t="shared" si="35"/>
        <v>0</v>
      </c>
      <c r="W282" s="10"/>
      <c r="X282" s="50"/>
      <c r="Y282" s="51"/>
      <c r="Z282" s="43">
        <f t="shared" si="36"/>
        <v>0</v>
      </c>
      <c r="AA282" s="41"/>
      <c r="AB282" s="48"/>
      <c r="AC282" s="46"/>
      <c r="AD282" s="43">
        <f t="shared" si="37"/>
        <v>0</v>
      </c>
      <c r="AE282" s="41"/>
      <c r="AF282" s="41"/>
      <c r="AG282" s="46"/>
      <c r="AH282" s="53">
        <f t="shared" si="38"/>
        <v>0</v>
      </c>
      <c r="AI282" s="41"/>
      <c r="AJ282" s="41"/>
    </row>
    <row r="283" spans="1:36" ht="60" hidden="1" outlineLevel="1" x14ac:dyDescent="0.25">
      <c r="A283" s="213"/>
      <c r="B283" s="218"/>
      <c r="C283" s="218"/>
      <c r="D283" s="214"/>
      <c r="E283" s="211"/>
      <c r="F283" s="211"/>
      <c r="G283" s="277"/>
      <c r="H283" s="162" t="s">
        <v>737</v>
      </c>
      <c r="I283" s="162" t="s">
        <v>717</v>
      </c>
      <c r="J283" s="4">
        <v>44228</v>
      </c>
      <c r="K283" s="4">
        <v>44530</v>
      </c>
      <c r="L283" s="4"/>
      <c r="M283" s="5">
        <f t="shared" si="33"/>
        <v>-146.4503311258278</v>
      </c>
      <c r="N283" s="5">
        <f t="shared" si="34"/>
        <v>0</v>
      </c>
      <c r="O283" s="10">
        <v>1</v>
      </c>
      <c r="P283" s="14"/>
      <c r="Q283" s="14"/>
      <c r="R283" s="14"/>
      <c r="S283" s="14"/>
      <c r="T283" s="58">
        <v>10000000</v>
      </c>
      <c r="U283" s="2"/>
      <c r="V283" s="11">
        <f t="shared" si="35"/>
        <v>0</v>
      </c>
      <c r="W283" s="10"/>
      <c r="X283" s="50"/>
      <c r="Y283" s="51"/>
      <c r="Z283" s="43">
        <f t="shared" si="36"/>
        <v>0</v>
      </c>
      <c r="AA283" s="41"/>
      <c r="AB283" s="48"/>
      <c r="AC283" s="46"/>
      <c r="AD283" s="43">
        <f t="shared" si="37"/>
        <v>0</v>
      </c>
      <c r="AE283" s="41"/>
      <c r="AF283" s="41"/>
      <c r="AG283" s="46"/>
      <c r="AH283" s="53">
        <f t="shared" si="38"/>
        <v>0</v>
      </c>
      <c r="AI283" s="41"/>
      <c r="AJ283" s="41"/>
    </row>
    <row r="284" spans="1:36" ht="72" hidden="1" customHeight="1" outlineLevel="1" x14ac:dyDescent="0.25">
      <c r="A284" s="213"/>
      <c r="B284" s="218"/>
      <c r="C284" s="218"/>
      <c r="D284" s="214"/>
      <c r="E284" s="211"/>
      <c r="F284" s="211"/>
      <c r="G284" s="277"/>
      <c r="H284" s="162" t="s">
        <v>738</v>
      </c>
      <c r="I284" s="162" t="s">
        <v>757</v>
      </c>
      <c r="J284" s="4">
        <v>44228</v>
      </c>
      <c r="K284" s="4">
        <v>44530</v>
      </c>
      <c r="L284" s="4"/>
      <c r="M284" s="5">
        <f t="shared" si="33"/>
        <v>-146.4503311258278</v>
      </c>
      <c r="N284" s="5">
        <f t="shared" si="34"/>
        <v>0</v>
      </c>
      <c r="O284" s="10">
        <v>1</v>
      </c>
      <c r="P284" s="14"/>
      <c r="Q284" s="14"/>
      <c r="R284" s="14"/>
      <c r="S284" s="14"/>
      <c r="T284" s="58">
        <v>4000000</v>
      </c>
      <c r="U284" s="2"/>
      <c r="V284" s="11">
        <f t="shared" si="35"/>
        <v>0</v>
      </c>
      <c r="W284" s="10"/>
      <c r="X284" s="50"/>
      <c r="Y284" s="51"/>
      <c r="Z284" s="43">
        <f t="shared" si="36"/>
        <v>0</v>
      </c>
      <c r="AA284" s="41"/>
      <c r="AB284" s="48"/>
      <c r="AC284" s="46"/>
      <c r="AD284" s="43">
        <f t="shared" si="37"/>
        <v>0</v>
      </c>
      <c r="AE284" s="41"/>
      <c r="AF284" s="41"/>
      <c r="AG284" s="46"/>
      <c r="AH284" s="53">
        <f t="shared" si="38"/>
        <v>0</v>
      </c>
      <c r="AI284" s="41"/>
      <c r="AJ284" s="41"/>
    </row>
    <row r="285" spans="1:36" ht="60" hidden="1" outlineLevel="1" x14ac:dyDescent="0.25">
      <c r="A285" s="213"/>
      <c r="B285" s="218"/>
      <c r="C285" s="218"/>
      <c r="D285" s="214"/>
      <c r="E285" s="211"/>
      <c r="F285" s="211"/>
      <c r="G285" s="277"/>
      <c r="H285" s="162" t="s">
        <v>739</v>
      </c>
      <c r="I285" s="162" t="s">
        <v>758</v>
      </c>
      <c r="J285" s="4">
        <v>44228</v>
      </c>
      <c r="K285" s="4">
        <v>44530</v>
      </c>
      <c r="L285" s="4"/>
      <c r="M285" s="5">
        <f t="shared" si="33"/>
        <v>-146.4503311258278</v>
      </c>
      <c r="N285" s="5">
        <f t="shared" si="34"/>
        <v>0</v>
      </c>
      <c r="O285" s="10">
        <v>1</v>
      </c>
      <c r="P285" s="14"/>
      <c r="Q285" s="14"/>
      <c r="R285" s="14"/>
      <c r="S285" s="14"/>
      <c r="T285" s="60">
        <v>32000000</v>
      </c>
      <c r="U285" s="2"/>
      <c r="V285" s="11">
        <f t="shared" si="35"/>
        <v>0</v>
      </c>
      <c r="W285" s="10"/>
      <c r="X285" s="50"/>
      <c r="Y285" s="51"/>
      <c r="Z285" s="43">
        <f t="shared" si="36"/>
        <v>0</v>
      </c>
      <c r="AA285" s="41"/>
      <c r="AB285" s="48"/>
      <c r="AC285" s="46"/>
      <c r="AD285" s="43">
        <f t="shared" si="37"/>
        <v>0</v>
      </c>
      <c r="AE285" s="41"/>
      <c r="AF285" s="41"/>
      <c r="AG285" s="46"/>
      <c r="AH285" s="53">
        <f t="shared" si="38"/>
        <v>0</v>
      </c>
      <c r="AI285" s="41"/>
      <c r="AJ285" s="41"/>
    </row>
    <row r="286" spans="1:36" ht="60" hidden="1" outlineLevel="1" x14ac:dyDescent="0.25">
      <c r="A286" s="213"/>
      <c r="B286" s="218"/>
      <c r="C286" s="218"/>
      <c r="D286" s="214"/>
      <c r="E286" s="211"/>
      <c r="F286" s="211"/>
      <c r="G286" s="277"/>
      <c r="H286" s="162" t="s">
        <v>740</v>
      </c>
      <c r="I286" s="162" t="s">
        <v>758</v>
      </c>
      <c r="J286" s="4">
        <v>44228</v>
      </c>
      <c r="K286" s="4">
        <v>44530</v>
      </c>
      <c r="L286" s="4"/>
      <c r="M286" s="5">
        <f t="shared" si="33"/>
        <v>-146.4503311258278</v>
      </c>
      <c r="N286" s="5">
        <f t="shared" si="34"/>
        <v>0</v>
      </c>
      <c r="O286" s="10">
        <v>1</v>
      </c>
      <c r="P286" s="14"/>
      <c r="Q286" s="14"/>
      <c r="R286" s="14"/>
      <c r="S286" s="14"/>
      <c r="T286" s="58">
        <v>15000000</v>
      </c>
      <c r="U286" s="2"/>
      <c r="V286" s="11">
        <f t="shared" si="35"/>
        <v>0</v>
      </c>
      <c r="W286" s="10"/>
      <c r="X286" s="50"/>
      <c r="Y286" s="51"/>
      <c r="Z286" s="43">
        <f t="shared" si="36"/>
        <v>0</v>
      </c>
      <c r="AA286" s="41"/>
      <c r="AB286" s="48"/>
      <c r="AC286" s="46"/>
      <c r="AD286" s="43">
        <f t="shared" si="37"/>
        <v>0</v>
      </c>
      <c r="AE286" s="41"/>
      <c r="AF286" s="41"/>
      <c r="AG286" s="46"/>
      <c r="AH286" s="53">
        <f t="shared" si="38"/>
        <v>0</v>
      </c>
      <c r="AI286" s="41"/>
      <c r="AJ286" s="41"/>
    </row>
    <row r="287" spans="1:36" ht="60" hidden="1" outlineLevel="1" x14ac:dyDescent="0.25">
      <c r="A287" s="213"/>
      <c r="B287" s="218"/>
      <c r="C287" s="218"/>
      <c r="D287" s="214"/>
      <c r="E287" s="211"/>
      <c r="F287" s="211"/>
      <c r="G287" s="277"/>
      <c r="H287" s="162" t="s">
        <v>741</v>
      </c>
      <c r="I287" s="162" t="s">
        <v>758</v>
      </c>
      <c r="J287" s="4">
        <v>44228</v>
      </c>
      <c r="K287" s="4">
        <v>44530</v>
      </c>
      <c r="L287" s="4"/>
      <c r="M287" s="5">
        <f t="shared" si="33"/>
        <v>-146.4503311258278</v>
      </c>
      <c r="N287" s="5">
        <f t="shared" si="34"/>
        <v>0</v>
      </c>
      <c r="O287" s="10">
        <v>1</v>
      </c>
      <c r="P287" s="14"/>
      <c r="Q287" s="14"/>
      <c r="R287" s="14"/>
      <c r="S287" s="14"/>
      <c r="T287" s="58">
        <v>30000000</v>
      </c>
      <c r="U287" s="2"/>
      <c r="V287" s="11">
        <f t="shared" si="35"/>
        <v>0</v>
      </c>
      <c r="W287" s="10"/>
      <c r="X287" s="50"/>
      <c r="Y287" s="51"/>
      <c r="Z287" s="43">
        <f t="shared" si="36"/>
        <v>0</v>
      </c>
      <c r="AA287" s="41"/>
      <c r="AB287" s="48"/>
      <c r="AC287" s="46"/>
      <c r="AD287" s="43">
        <f t="shared" si="37"/>
        <v>0</v>
      </c>
      <c r="AE287" s="41"/>
      <c r="AF287" s="41"/>
      <c r="AG287" s="46"/>
      <c r="AH287" s="53">
        <f t="shared" si="38"/>
        <v>0</v>
      </c>
      <c r="AI287" s="41"/>
      <c r="AJ287" s="41"/>
    </row>
    <row r="288" spans="1:36" ht="60" hidden="1" outlineLevel="1" x14ac:dyDescent="0.25">
      <c r="A288" s="213"/>
      <c r="B288" s="218"/>
      <c r="C288" s="218"/>
      <c r="D288" s="214"/>
      <c r="E288" s="211"/>
      <c r="F288" s="211"/>
      <c r="G288" s="277"/>
      <c r="H288" s="162" t="s">
        <v>742</v>
      </c>
      <c r="I288" s="162" t="s">
        <v>758</v>
      </c>
      <c r="J288" s="4">
        <v>44228</v>
      </c>
      <c r="K288" s="4">
        <v>44530</v>
      </c>
      <c r="L288" s="4"/>
      <c r="M288" s="5">
        <f t="shared" si="33"/>
        <v>-146.4503311258278</v>
      </c>
      <c r="N288" s="5">
        <f t="shared" si="34"/>
        <v>0</v>
      </c>
      <c r="O288" s="10">
        <v>1</v>
      </c>
      <c r="P288" s="14"/>
      <c r="Q288" s="14"/>
      <c r="R288" s="14"/>
      <c r="S288" s="14"/>
      <c r="T288" s="58">
        <v>28000000</v>
      </c>
      <c r="U288" s="2"/>
      <c r="V288" s="11">
        <f t="shared" si="35"/>
        <v>0</v>
      </c>
      <c r="W288" s="10"/>
      <c r="X288" s="50"/>
      <c r="Y288" s="51"/>
      <c r="Z288" s="43">
        <f t="shared" si="36"/>
        <v>0</v>
      </c>
      <c r="AA288" s="41"/>
      <c r="AB288" s="48"/>
      <c r="AC288" s="46"/>
      <c r="AD288" s="43">
        <f t="shared" si="37"/>
        <v>0</v>
      </c>
      <c r="AE288" s="41"/>
      <c r="AF288" s="41"/>
      <c r="AG288" s="46"/>
      <c r="AH288" s="53">
        <f t="shared" si="38"/>
        <v>0</v>
      </c>
      <c r="AI288" s="41"/>
      <c r="AJ288" s="41"/>
    </row>
    <row r="289" spans="1:37" ht="60" hidden="1" outlineLevel="1" x14ac:dyDescent="0.25">
      <c r="A289" s="213"/>
      <c r="B289" s="218"/>
      <c r="C289" s="218"/>
      <c r="D289" s="214"/>
      <c r="E289" s="211"/>
      <c r="F289" s="211"/>
      <c r="G289" s="277"/>
      <c r="H289" s="162" t="s">
        <v>743</v>
      </c>
      <c r="I289" s="162" t="s">
        <v>758</v>
      </c>
      <c r="J289" s="4">
        <v>44228</v>
      </c>
      <c r="K289" s="4">
        <v>44530</v>
      </c>
      <c r="L289" s="4"/>
      <c r="M289" s="5">
        <f t="shared" si="33"/>
        <v>-146.4503311258278</v>
      </c>
      <c r="N289" s="5">
        <f t="shared" si="34"/>
        <v>0</v>
      </c>
      <c r="O289" s="10">
        <v>1</v>
      </c>
      <c r="P289" s="14"/>
      <c r="Q289" s="14"/>
      <c r="R289" s="14"/>
      <c r="S289" s="14"/>
      <c r="T289" s="58">
        <v>36000000</v>
      </c>
      <c r="U289" s="2"/>
      <c r="V289" s="11">
        <f t="shared" si="35"/>
        <v>0</v>
      </c>
      <c r="W289" s="10"/>
      <c r="X289" s="50"/>
      <c r="Y289" s="51"/>
      <c r="Z289" s="43">
        <f t="shared" si="36"/>
        <v>0</v>
      </c>
      <c r="AA289" s="41"/>
      <c r="AB289" s="48"/>
      <c r="AC289" s="46"/>
      <c r="AD289" s="43">
        <f t="shared" si="37"/>
        <v>0</v>
      </c>
      <c r="AE289" s="41"/>
      <c r="AF289" s="41"/>
      <c r="AG289" s="46"/>
      <c r="AH289" s="53">
        <f t="shared" si="38"/>
        <v>0</v>
      </c>
      <c r="AI289" s="41"/>
      <c r="AJ289" s="41"/>
    </row>
    <row r="290" spans="1:37" ht="60" hidden="1" outlineLevel="1" x14ac:dyDescent="0.25">
      <c r="A290" s="213"/>
      <c r="B290" s="218"/>
      <c r="C290" s="218"/>
      <c r="D290" s="214"/>
      <c r="E290" s="211"/>
      <c r="F290" s="211"/>
      <c r="G290" s="277"/>
      <c r="H290" s="162" t="s">
        <v>744</v>
      </c>
      <c r="I290" s="162" t="s">
        <v>760</v>
      </c>
      <c r="J290" s="4">
        <v>44228</v>
      </c>
      <c r="K290" s="4">
        <v>44530</v>
      </c>
      <c r="L290" s="4"/>
      <c r="M290" s="5">
        <f t="shared" si="33"/>
        <v>-146.4503311258278</v>
      </c>
      <c r="N290" s="5">
        <f t="shared" si="34"/>
        <v>0</v>
      </c>
      <c r="O290" s="10">
        <v>1</v>
      </c>
      <c r="P290" s="14"/>
      <c r="Q290" s="14"/>
      <c r="R290" s="14"/>
      <c r="S290" s="14"/>
      <c r="T290" s="58">
        <v>300000000</v>
      </c>
      <c r="U290" s="2"/>
      <c r="V290" s="11">
        <f t="shared" si="35"/>
        <v>0</v>
      </c>
      <c r="W290" s="10"/>
      <c r="X290" s="50"/>
      <c r="Y290" s="51"/>
      <c r="Z290" s="43">
        <f t="shared" si="36"/>
        <v>0</v>
      </c>
      <c r="AA290" s="41"/>
      <c r="AB290" s="48"/>
      <c r="AC290" s="46"/>
      <c r="AD290" s="43">
        <f t="shared" si="37"/>
        <v>0</v>
      </c>
      <c r="AE290" s="41"/>
      <c r="AF290" s="41"/>
      <c r="AG290" s="46"/>
      <c r="AH290" s="53">
        <f t="shared" si="38"/>
        <v>0</v>
      </c>
      <c r="AI290" s="41"/>
      <c r="AJ290" s="41"/>
    </row>
    <row r="291" spans="1:37" ht="60" hidden="1" outlineLevel="1" x14ac:dyDescent="0.25">
      <c r="A291" s="213"/>
      <c r="B291" s="218"/>
      <c r="C291" s="218"/>
      <c r="D291" s="214"/>
      <c r="E291" s="211"/>
      <c r="F291" s="211"/>
      <c r="G291" s="277"/>
      <c r="H291" s="162" t="s">
        <v>745</v>
      </c>
      <c r="I291" s="162" t="s">
        <v>760</v>
      </c>
      <c r="J291" s="4">
        <v>44228</v>
      </c>
      <c r="K291" s="4">
        <v>44530</v>
      </c>
      <c r="L291" s="4"/>
      <c r="M291" s="5">
        <f t="shared" si="33"/>
        <v>-146.4503311258278</v>
      </c>
      <c r="N291" s="5">
        <f t="shared" si="34"/>
        <v>0</v>
      </c>
      <c r="O291" s="10">
        <v>1</v>
      </c>
      <c r="P291" s="14"/>
      <c r="Q291" s="14"/>
      <c r="R291" s="14"/>
      <c r="S291" s="14"/>
      <c r="T291" s="58">
        <v>200000000</v>
      </c>
      <c r="U291" s="2"/>
      <c r="V291" s="11">
        <f t="shared" si="35"/>
        <v>0</v>
      </c>
      <c r="W291" s="10"/>
      <c r="X291" s="50"/>
      <c r="Y291" s="51"/>
      <c r="Z291" s="43">
        <f t="shared" si="36"/>
        <v>0</v>
      </c>
      <c r="AA291" s="41"/>
      <c r="AB291" s="48"/>
      <c r="AC291" s="46"/>
      <c r="AD291" s="43">
        <f t="shared" si="37"/>
        <v>0</v>
      </c>
      <c r="AE291" s="41"/>
      <c r="AF291" s="41"/>
      <c r="AG291" s="46"/>
      <c r="AH291" s="53">
        <f t="shared" si="38"/>
        <v>0</v>
      </c>
      <c r="AI291" s="41"/>
      <c r="AJ291" s="41"/>
    </row>
    <row r="292" spans="1:37" ht="60" hidden="1" outlineLevel="1" x14ac:dyDescent="0.25">
      <c r="A292" s="213"/>
      <c r="B292" s="218"/>
      <c r="C292" s="218"/>
      <c r="D292" s="214"/>
      <c r="E292" s="211"/>
      <c r="F292" s="211"/>
      <c r="G292" s="277"/>
      <c r="H292" s="162" t="s">
        <v>972</v>
      </c>
      <c r="I292" s="162" t="s">
        <v>762</v>
      </c>
      <c r="J292" s="4">
        <v>44228</v>
      </c>
      <c r="K292" s="4">
        <v>44530</v>
      </c>
      <c r="L292" s="4"/>
      <c r="M292" s="5">
        <f t="shared" si="33"/>
        <v>-146.4503311258278</v>
      </c>
      <c r="N292" s="5">
        <f t="shared" si="34"/>
        <v>0</v>
      </c>
      <c r="O292" s="10">
        <v>1</v>
      </c>
      <c r="P292" s="14"/>
      <c r="Q292" s="14"/>
      <c r="R292" s="14"/>
      <c r="S292" s="14"/>
      <c r="T292" s="58">
        <v>3000000</v>
      </c>
      <c r="U292" s="2"/>
      <c r="V292" s="11">
        <f t="shared" si="35"/>
        <v>0</v>
      </c>
      <c r="W292" s="10"/>
      <c r="X292" s="50"/>
      <c r="Y292" s="51"/>
      <c r="Z292" s="43">
        <f t="shared" si="36"/>
        <v>0</v>
      </c>
      <c r="AA292" s="41"/>
      <c r="AB292" s="48"/>
      <c r="AC292" s="46"/>
      <c r="AD292" s="43">
        <f t="shared" si="37"/>
        <v>0</v>
      </c>
      <c r="AE292" s="41"/>
      <c r="AF292" s="41"/>
      <c r="AG292" s="46"/>
      <c r="AH292" s="53">
        <f t="shared" si="38"/>
        <v>0</v>
      </c>
      <c r="AI292" s="41"/>
      <c r="AJ292" s="41"/>
    </row>
    <row r="293" spans="1:37" ht="60" hidden="1" outlineLevel="1" x14ac:dyDescent="0.25">
      <c r="A293" s="213"/>
      <c r="B293" s="218"/>
      <c r="C293" s="218"/>
      <c r="D293" s="214"/>
      <c r="E293" s="211"/>
      <c r="F293" s="211"/>
      <c r="G293" s="277"/>
      <c r="H293" s="162" t="s">
        <v>747</v>
      </c>
      <c r="I293" s="162" t="s">
        <v>763</v>
      </c>
      <c r="J293" s="4">
        <v>44228</v>
      </c>
      <c r="K293" s="4">
        <v>44530</v>
      </c>
      <c r="L293" s="4"/>
      <c r="M293" s="5">
        <f t="shared" si="33"/>
        <v>-146.4503311258278</v>
      </c>
      <c r="N293" s="5">
        <f t="shared" si="34"/>
        <v>0</v>
      </c>
      <c r="O293" s="10">
        <v>1</v>
      </c>
      <c r="P293" s="14"/>
      <c r="Q293" s="14"/>
      <c r="R293" s="14"/>
      <c r="S293" s="14"/>
      <c r="T293" s="58">
        <v>4000000</v>
      </c>
      <c r="U293" s="2"/>
      <c r="V293" s="11">
        <f t="shared" si="35"/>
        <v>0</v>
      </c>
      <c r="W293" s="10"/>
      <c r="X293" s="50"/>
      <c r="Y293" s="51"/>
      <c r="Z293" s="43">
        <f t="shared" si="36"/>
        <v>0</v>
      </c>
      <c r="AA293" s="41"/>
      <c r="AB293" s="48"/>
      <c r="AC293" s="46"/>
      <c r="AD293" s="43">
        <f t="shared" si="37"/>
        <v>0</v>
      </c>
      <c r="AE293" s="41"/>
      <c r="AF293" s="41"/>
      <c r="AG293" s="46"/>
      <c r="AH293" s="53">
        <f t="shared" si="38"/>
        <v>0</v>
      </c>
      <c r="AI293" s="41"/>
      <c r="AJ293" s="41"/>
    </row>
    <row r="294" spans="1:37" ht="60" hidden="1" outlineLevel="1" x14ac:dyDescent="0.25">
      <c r="A294" s="213"/>
      <c r="B294" s="218"/>
      <c r="C294" s="218"/>
      <c r="D294" s="214"/>
      <c r="E294" s="211"/>
      <c r="F294" s="211"/>
      <c r="G294" s="277"/>
      <c r="H294" s="162" t="s">
        <v>748</v>
      </c>
      <c r="I294" s="162" t="s">
        <v>763</v>
      </c>
      <c r="J294" s="4">
        <v>44228</v>
      </c>
      <c r="K294" s="4">
        <v>44530</v>
      </c>
      <c r="L294" s="4"/>
      <c r="M294" s="5">
        <f t="shared" si="33"/>
        <v>-146.4503311258278</v>
      </c>
      <c r="N294" s="5">
        <f t="shared" si="34"/>
        <v>0</v>
      </c>
      <c r="O294" s="10">
        <v>1</v>
      </c>
      <c r="P294" s="14"/>
      <c r="Q294" s="14"/>
      <c r="R294" s="14"/>
      <c r="S294" s="14"/>
      <c r="T294" s="58">
        <v>6000000</v>
      </c>
      <c r="U294" s="2"/>
      <c r="V294" s="11">
        <f t="shared" si="35"/>
        <v>0</v>
      </c>
      <c r="W294" s="10"/>
      <c r="X294" s="50"/>
      <c r="Y294" s="51"/>
      <c r="Z294" s="43">
        <f t="shared" si="36"/>
        <v>0</v>
      </c>
      <c r="AA294" s="41"/>
      <c r="AB294" s="48"/>
      <c r="AC294" s="46"/>
      <c r="AD294" s="43">
        <f t="shared" si="37"/>
        <v>0</v>
      </c>
      <c r="AE294" s="41"/>
      <c r="AF294" s="41"/>
      <c r="AG294" s="46"/>
      <c r="AH294" s="53">
        <f t="shared" si="38"/>
        <v>0</v>
      </c>
      <c r="AI294" s="41"/>
      <c r="AJ294" s="41"/>
    </row>
    <row r="295" spans="1:37" ht="60" hidden="1" outlineLevel="1" x14ac:dyDescent="0.25">
      <c r="A295" s="213"/>
      <c r="B295" s="218"/>
      <c r="C295" s="218"/>
      <c r="D295" s="214"/>
      <c r="E295" s="211"/>
      <c r="F295" s="211"/>
      <c r="G295" s="277"/>
      <c r="H295" s="162" t="s">
        <v>749</v>
      </c>
      <c r="I295" s="162" t="s">
        <v>763</v>
      </c>
      <c r="J295" s="4">
        <v>44228</v>
      </c>
      <c r="K295" s="4">
        <v>44530</v>
      </c>
      <c r="L295" s="4"/>
      <c r="M295" s="5">
        <f t="shared" si="33"/>
        <v>-146.4503311258278</v>
      </c>
      <c r="N295" s="5">
        <f t="shared" si="34"/>
        <v>0</v>
      </c>
      <c r="O295" s="10">
        <v>1</v>
      </c>
      <c r="P295" s="14"/>
      <c r="Q295" s="14"/>
      <c r="R295" s="14"/>
      <c r="S295" s="14"/>
      <c r="T295" s="58">
        <v>8000000</v>
      </c>
      <c r="U295" s="2"/>
      <c r="V295" s="11">
        <f t="shared" si="35"/>
        <v>0</v>
      </c>
      <c r="W295" s="10"/>
      <c r="X295" s="50"/>
      <c r="Y295" s="51"/>
      <c r="Z295" s="43">
        <f t="shared" si="36"/>
        <v>0</v>
      </c>
      <c r="AA295" s="41"/>
      <c r="AB295" s="48"/>
      <c r="AC295" s="46"/>
      <c r="AD295" s="43">
        <f t="shared" si="37"/>
        <v>0</v>
      </c>
      <c r="AE295" s="41"/>
      <c r="AF295" s="41"/>
      <c r="AG295" s="46"/>
      <c r="AH295" s="53">
        <f t="shared" si="38"/>
        <v>0</v>
      </c>
      <c r="AI295" s="41"/>
      <c r="AJ295" s="41"/>
    </row>
    <row r="296" spans="1:37" ht="60" hidden="1" outlineLevel="1" x14ac:dyDescent="0.25">
      <c r="A296" s="213"/>
      <c r="B296" s="218"/>
      <c r="C296" s="218"/>
      <c r="D296" s="214"/>
      <c r="E296" s="211"/>
      <c r="F296" s="211"/>
      <c r="G296" s="277"/>
      <c r="H296" s="162" t="s">
        <v>750</v>
      </c>
      <c r="I296" s="162" t="s">
        <v>763</v>
      </c>
      <c r="J296" s="4">
        <v>44228</v>
      </c>
      <c r="K296" s="4">
        <v>44530</v>
      </c>
      <c r="L296" s="4"/>
      <c r="M296" s="5">
        <f t="shared" si="33"/>
        <v>-146.4503311258278</v>
      </c>
      <c r="N296" s="5">
        <f t="shared" si="34"/>
        <v>0</v>
      </c>
      <c r="O296" s="10">
        <v>1</v>
      </c>
      <c r="P296" s="14"/>
      <c r="Q296" s="14"/>
      <c r="R296" s="14"/>
      <c r="S296" s="14"/>
      <c r="T296" s="58">
        <v>10000000</v>
      </c>
      <c r="U296" s="2"/>
      <c r="V296" s="11">
        <f t="shared" si="35"/>
        <v>0</v>
      </c>
      <c r="W296" s="10"/>
      <c r="X296" s="50"/>
      <c r="Y296" s="51"/>
      <c r="Z296" s="43">
        <f t="shared" si="36"/>
        <v>0</v>
      </c>
      <c r="AA296" s="41"/>
      <c r="AB296" s="48"/>
      <c r="AC296" s="46"/>
      <c r="AD296" s="43">
        <f t="shared" si="37"/>
        <v>0</v>
      </c>
      <c r="AE296" s="41"/>
      <c r="AF296" s="41"/>
      <c r="AG296" s="46"/>
      <c r="AH296" s="53">
        <f t="shared" si="38"/>
        <v>0</v>
      </c>
      <c r="AI296" s="41"/>
      <c r="AJ296" s="41"/>
    </row>
    <row r="297" spans="1:37" ht="60" hidden="1" outlineLevel="1" x14ac:dyDescent="0.25">
      <c r="A297" s="213"/>
      <c r="B297" s="218"/>
      <c r="C297" s="218"/>
      <c r="D297" s="214"/>
      <c r="E297" s="211"/>
      <c r="F297" s="211"/>
      <c r="G297" s="277"/>
      <c r="H297" s="162" t="s">
        <v>751</v>
      </c>
      <c r="I297" s="162" t="s">
        <v>763</v>
      </c>
      <c r="J297" s="4">
        <v>44228</v>
      </c>
      <c r="K297" s="4">
        <v>44530</v>
      </c>
      <c r="L297" s="4"/>
      <c r="M297" s="5">
        <f t="shared" si="33"/>
        <v>-146.4503311258278</v>
      </c>
      <c r="N297" s="5">
        <f t="shared" si="34"/>
        <v>0</v>
      </c>
      <c r="O297" s="10">
        <v>1</v>
      </c>
      <c r="P297" s="14"/>
      <c r="Q297" s="14"/>
      <c r="R297" s="14"/>
      <c r="S297" s="14"/>
      <c r="T297" s="58">
        <v>12000000</v>
      </c>
      <c r="U297" s="2"/>
      <c r="V297" s="11">
        <f t="shared" si="35"/>
        <v>0</v>
      </c>
      <c r="W297" s="10"/>
      <c r="X297" s="50"/>
      <c r="Y297" s="51"/>
      <c r="Z297" s="43">
        <f t="shared" si="36"/>
        <v>0</v>
      </c>
      <c r="AA297" s="41"/>
      <c r="AB297" s="48"/>
      <c r="AC297" s="46"/>
      <c r="AD297" s="43">
        <f t="shared" si="37"/>
        <v>0</v>
      </c>
      <c r="AE297" s="41"/>
      <c r="AF297" s="41"/>
      <c r="AG297" s="46"/>
      <c r="AH297" s="53">
        <f t="shared" si="38"/>
        <v>0</v>
      </c>
      <c r="AI297" s="41"/>
      <c r="AJ297" s="41"/>
    </row>
    <row r="298" spans="1:37" ht="60" hidden="1" outlineLevel="1" x14ac:dyDescent="0.25">
      <c r="A298" s="213"/>
      <c r="B298" s="218"/>
      <c r="C298" s="218"/>
      <c r="D298" s="214"/>
      <c r="E298" s="211"/>
      <c r="F298" s="211"/>
      <c r="G298" s="277"/>
      <c r="H298" s="162" t="s">
        <v>752</v>
      </c>
      <c r="I298" s="162" t="s">
        <v>764</v>
      </c>
      <c r="J298" s="4">
        <v>44228</v>
      </c>
      <c r="K298" s="4">
        <v>44530</v>
      </c>
      <c r="L298" s="4"/>
      <c r="M298" s="5">
        <f t="shared" si="33"/>
        <v>-146.4503311258278</v>
      </c>
      <c r="N298" s="5">
        <f t="shared" si="34"/>
        <v>0</v>
      </c>
      <c r="O298" s="10">
        <v>1</v>
      </c>
      <c r="P298" s="14"/>
      <c r="Q298" s="14"/>
      <c r="R298" s="14"/>
      <c r="S298" s="14"/>
      <c r="T298" s="58">
        <v>5000000</v>
      </c>
      <c r="U298" s="2"/>
      <c r="V298" s="11">
        <f t="shared" si="35"/>
        <v>0</v>
      </c>
      <c r="W298" s="10"/>
      <c r="X298" s="50"/>
      <c r="Y298" s="51"/>
      <c r="Z298" s="43">
        <f t="shared" si="36"/>
        <v>0</v>
      </c>
      <c r="AA298" s="41"/>
      <c r="AB298" s="48"/>
      <c r="AC298" s="46"/>
      <c r="AD298" s="43">
        <f t="shared" si="37"/>
        <v>0</v>
      </c>
      <c r="AE298" s="41"/>
      <c r="AF298" s="41"/>
      <c r="AG298" s="46"/>
      <c r="AH298" s="53">
        <f t="shared" si="38"/>
        <v>0</v>
      </c>
      <c r="AI298" s="41"/>
      <c r="AJ298" s="41"/>
    </row>
    <row r="299" spans="1:37" ht="60" hidden="1" outlineLevel="1" x14ac:dyDescent="0.25">
      <c r="A299" s="213"/>
      <c r="B299" s="218"/>
      <c r="C299" s="218"/>
      <c r="D299" s="214"/>
      <c r="E299" s="211"/>
      <c r="F299" s="211"/>
      <c r="G299" s="277"/>
      <c r="H299" s="162" t="s">
        <v>753</v>
      </c>
      <c r="I299" s="162" t="s">
        <v>765</v>
      </c>
      <c r="J299" s="4">
        <v>44228</v>
      </c>
      <c r="K299" s="4">
        <v>44530</v>
      </c>
      <c r="L299" s="4"/>
      <c r="M299" s="5">
        <f t="shared" si="33"/>
        <v>-146.4503311258278</v>
      </c>
      <c r="N299" s="5">
        <f t="shared" si="34"/>
        <v>0</v>
      </c>
      <c r="O299" s="10">
        <v>1</v>
      </c>
      <c r="P299" s="14"/>
      <c r="Q299" s="14"/>
      <c r="R299" s="14"/>
      <c r="S299" s="14"/>
      <c r="T299" s="58">
        <v>15000000</v>
      </c>
      <c r="U299" s="2"/>
      <c r="V299" s="11">
        <f t="shared" si="35"/>
        <v>0</v>
      </c>
      <c r="W299" s="10"/>
      <c r="X299" s="50"/>
      <c r="Y299" s="51"/>
      <c r="Z299" s="43">
        <f t="shared" si="36"/>
        <v>0</v>
      </c>
      <c r="AA299" s="41"/>
      <c r="AB299" s="48"/>
      <c r="AC299" s="46"/>
      <c r="AD299" s="43">
        <f t="shared" si="37"/>
        <v>0</v>
      </c>
      <c r="AE299" s="41"/>
      <c r="AF299" s="41"/>
      <c r="AG299" s="46"/>
      <c r="AH299" s="53">
        <f t="shared" si="38"/>
        <v>0</v>
      </c>
      <c r="AI299" s="41"/>
      <c r="AJ299" s="41"/>
      <c r="AK299" t="s">
        <v>291</v>
      </c>
    </row>
    <row r="300" spans="1:37" ht="96" hidden="1" customHeight="1" outlineLevel="1" x14ac:dyDescent="0.25">
      <c r="A300" s="213"/>
      <c r="B300" s="218"/>
      <c r="C300" s="218"/>
      <c r="D300" s="214"/>
      <c r="E300" s="211"/>
      <c r="F300" s="211"/>
      <c r="G300" s="277"/>
      <c r="H300" s="162" t="s">
        <v>754</v>
      </c>
      <c r="I300" s="162" t="s">
        <v>677</v>
      </c>
      <c r="J300" s="4"/>
      <c r="K300" s="4"/>
      <c r="L300" s="4"/>
      <c r="M300" s="5"/>
      <c r="N300" s="5"/>
      <c r="O300" s="10"/>
      <c r="P300" s="14"/>
      <c r="Q300" s="14"/>
      <c r="R300" s="14"/>
      <c r="S300" s="14"/>
      <c r="T300" s="58">
        <v>15000000</v>
      </c>
      <c r="U300" s="2"/>
      <c r="V300" s="11">
        <f t="shared" si="35"/>
        <v>0</v>
      </c>
      <c r="W300" s="10"/>
      <c r="X300" s="50"/>
      <c r="Y300" s="51"/>
      <c r="Z300" s="43">
        <f t="shared" si="36"/>
        <v>0</v>
      </c>
      <c r="AA300" s="41"/>
      <c r="AB300" s="48"/>
      <c r="AC300" s="46"/>
      <c r="AD300" s="43">
        <f t="shared" si="37"/>
        <v>0</v>
      </c>
      <c r="AE300" s="41"/>
      <c r="AF300" s="41"/>
      <c r="AG300" s="46"/>
      <c r="AH300" s="53">
        <f t="shared" si="38"/>
        <v>0</v>
      </c>
      <c r="AI300" s="41"/>
      <c r="AJ300" s="41"/>
    </row>
    <row r="301" spans="1:37" ht="96" hidden="1" customHeight="1" outlineLevel="1" x14ac:dyDescent="0.25">
      <c r="A301" s="213"/>
      <c r="B301" s="218"/>
      <c r="C301" s="218"/>
      <c r="D301" s="109"/>
      <c r="E301" s="280" t="s">
        <v>970</v>
      </c>
      <c r="F301" s="110" t="s">
        <v>974</v>
      </c>
      <c r="G301" s="111" t="s">
        <v>973</v>
      </c>
      <c r="H301" s="162" t="s">
        <v>975</v>
      </c>
      <c r="I301" s="162" t="s">
        <v>976</v>
      </c>
      <c r="J301" s="4"/>
      <c r="K301" s="4"/>
      <c r="L301" s="4"/>
      <c r="M301" s="5"/>
      <c r="N301" s="5"/>
      <c r="O301" s="10"/>
      <c r="P301" s="14"/>
      <c r="Q301" s="14"/>
      <c r="R301" s="14"/>
      <c r="S301" s="14"/>
      <c r="T301" s="58"/>
      <c r="U301" s="2"/>
      <c r="V301" s="11">
        <f t="shared" si="35"/>
        <v>0</v>
      </c>
      <c r="W301" s="10"/>
      <c r="X301" s="50"/>
      <c r="Y301" s="51"/>
      <c r="Z301" s="43">
        <f t="shared" si="36"/>
        <v>0</v>
      </c>
      <c r="AA301" s="41"/>
      <c r="AB301" s="48"/>
      <c r="AC301" s="46"/>
      <c r="AD301" s="43">
        <f t="shared" si="37"/>
        <v>0</v>
      </c>
      <c r="AE301" s="41"/>
      <c r="AF301" s="41"/>
      <c r="AG301" s="46"/>
      <c r="AH301" s="53">
        <f t="shared" si="38"/>
        <v>0</v>
      </c>
      <c r="AI301" s="41"/>
      <c r="AJ301" s="41"/>
    </row>
    <row r="302" spans="1:37" ht="96" hidden="1" customHeight="1" outlineLevel="1" x14ac:dyDescent="0.25">
      <c r="A302" s="213"/>
      <c r="B302" s="219"/>
      <c r="C302" s="219"/>
      <c r="D302" s="109"/>
      <c r="E302" s="281"/>
      <c r="F302" s="112" t="s">
        <v>977</v>
      </c>
      <c r="G302" s="122" t="s">
        <v>971</v>
      </c>
      <c r="H302" s="162" t="s">
        <v>746</v>
      </c>
      <c r="I302" s="162" t="s">
        <v>761</v>
      </c>
      <c r="J302" s="4"/>
      <c r="K302" s="4"/>
      <c r="L302" s="4"/>
      <c r="M302" s="5"/>
      <c r="N302" s="5"/>
      <c r="O302" s="10"/>
      <c r="P302" s="14"/>
      <c r="Q302" s="14"/>
      <c r="R302" s="14"/>
      <c r="S302" s="14"/>
      <c r="T302" s="58">
        <v>4000000</v>
      </c>
      <c r="U302" s="2"/>
      <c r="V302" s="11">
        <f t="shared" si="35"/>
        <v>0</v>
      </c>
      <c r="W302" s="10"/>
      <c r="X302" s="50"/>
      <c r="Y302" s="51"/>
      <c r="Z302" s="43">
        <f t="shared" si="36"/>
        <v>0</v>
      </c>
      <c r="AA302" s="41"/>
      <c r="AB302" s="48"/>
      <c r="AC302" s="46"/>
      <c r="AD302" s="43">
        <f t="shared" si="37"/>
        <v>0</v>
      </c>
      <c r="AE302" s="41"/>
      <c r="AF302" s="41"/>
      <c r="AG302" s="46"/>
      <c r="AH302" s="53">
        <f t="shared" si="38"/>
        <v>0</v>
      </c>
      <c r="AI302" s="41"/>
      <c r="AJ302" s="41"/>
    </row>
    <row r="303" spans="1:37" ht="60" hidden="1" customHeight="1" outlineLevel="1" x14ac:dyDescent="0.25">
      <c r="A303" s="213"/>
      <c r="B303" s="72" t="s">
        <v>370</v>
      </c>
      <c r="C303" s="72" t="s">
        <v>696</v>
      </c>
      <c r="D303" s="208" t="s">
        <v>273</v>
      </c>
      <c r="E303" s="107" t="s">
        <v>755</v>
      </c>
      <c r="F303" s="107" t="s">
        <v>826</v>
      </c>
      <c r="G303" s="107" t="s">
        <v>959</v>
      </c>
      <c r="H303" s="163" t="s">
        <v>908</v>
      </c>
      <c r="I303" s="163" t="s">
        <v>331</v>
      </c>
      <c r="J303" s="4">
        <v>44228</v>
      </c>
      <c r="K303" s="4">
        <v>44499</v>
      </c>
      <c r="L303" s="4"/>
      <c r="M303" s="5">
        <f t="shared" si="33"/>
        <v>-163.2029520295203</v>
      </c>
      <c r="N303" s="5">
        <f t="shared" si="34"/>
        <v>0</v>
      </c>
      <c r="O303" s="10">
        <v>1</v>
      </c>
      <c r="P303" s="14"/>
      <c r="Q303" s="14"/>
      <c r="R303" s="14"/>
      <c r="S303" s="14"/>
      <c r="T303" s="58">
        <v>56200000</v>
      </c>
      <c r="U303" s="80"/>
      <c r="V303" s="11">
        <f t="shared" si="35"/>
        <v>0</v>
      </c>
      <c r="W303" s="10"/>
      <c r="X303" s="50"/>
      <c r="Y303" s="51"/>
      <c r="Z303" s="43">
        <f t="shared" si="36"/>
        <v>0</v>
      </c>
      <c r="AA303" s="41"/>
      <c r="AB303" s="48"/>
      <c r="AC303" s="46"/>
      <c r="AD303" s="43">
        <f t="shared" si="37"/>
        <v>0</v>
      </c>
      <c r="AE303" s="41"/>
      <c r="AF303" s="41"/>
      <c r="AG303" s="46"/>
      <c r="AH303" s="53">
        <f t="shared" si="38"/>
        <v>0</v>
      </c>
      <c r="AI303" s="41"/>
      <c r="AJ303" s="41"/>
    </row>
    <row r="304" spans="1:37" ht="60" hidden="1" outlineLevel="1" x14ac:dyDescent="0.25">
      <c r="A304" s="213"/>
      <c r="B304" s="187" t="s">
        <v>324</v>
      </c>
      <c r="C304" s="187" t="s">
        <v>338</v>
      </c>
      <c r="D304" s="208"/>
      <c r="E304" s="210" t="s">
        <v>838</v>
      </c>
      <c r="F304" s="210" t="s">
        <v>837</v>
      </c>
      <c r="G304" s="278" t="s">
        <v>960</v>
      </c>
      <c r="H304" s="163" t="s">
        <v>909</v>
      </c>
      <c r="I304" s="163" t="s">
        <v>766</v>
      </c>
      <c r="J304" s="4">
        <v>44228</v>
      </c>
      <c r="K304" s="4">
        <v>44499</v>
      </c>
      <c r="L304" s="4"/>
      <c r="M304" s="5">
        <f t="shared" ref="M304:M313" si="39">+(+_xlfn.DAYS(J304,L304))/(_xlfn.DAYS(J304,K304))</f>
        <v>-163.2029520295203</v>
      </c>
      <c r="N304" s="5">
        <f t="shared" ref="N304:N313" si="40">+IF(M304&gt;=100,100,IF(M304&lt;=0,0,M304))</f>
        <v>0</v>
      </c>
      <c r="O304" s="10">
        <v>1</v>
      </c>
      <c r="P304" s="14"/>
      <c r="Q304" s="14"/>
      <c r="R304" s="14"/>
      <c r="S304" s="14"/>
      <c r="T304" s="58">
        <v>10000000</v>
      </c>
      <c r="U304" s="2"/>
      <c r="V304" s="11">
        <f t="shared" si="35"/>
        <v>0</v>
      </c>
      <c r="W304" s="10"/>
      <c r="X304" s="50"/>
      <c r="Y304" s="51"/>
      <c r="Z304" s="43">
        <f t="shared" si="36"/>
        <v>0</v>
      </c>
      <c r="AA304" s="41"/>
      <c r="AB304" s="48"/>
      <c r="AC304" s="46"/>
      <c r="AD304" s="43">
        <f t="shared" si="37"/>
        <v>0</v>
      </c>
      <c r="AE304" s="41"/>
      <c r="AF304" s="41"/>
      <c r="AG304" s="46"/>
      <c r="AH304" s="53">
        <f t="shared" si="38"/>
        <v>0</v>
      </c>
      <c r="AI304" s="41"/>
      <c r="AJ304" s="41"/>
    </row>
    <row r="305" spans="1:36" ht="60" hidden="1" outlineLevel="1" x14ac:dyDescent="0.25">
      <c r="A305" s="213"/>
      <c r="B305" s="187"/>
      <c r="C305" s="187"/>
      <c r="D305" s="208"/>
      <c r="E305" s="210"/>
      <c r="F305" s="210"/>
      <c r="G305" s="278"/>
      <c r="H305" s="163" t="s">
        <v>759</v>
      </c>
      <c r="I305" s="163" t="s">
        <v>767</v>
      </c>
      <c r="J305" s="4">
        <v>44228</v>
      </c>
      <c r="K305" s="4">
        <v>44499</v>
      </c>
      <c r="L305" s="4"/>
      <c r="M305" s="5">
        <f t="shared" si="39"/>
        <v>-163.2029520295203</v>
      </c>
      <c r="N305" s="5">
        <f t="shared" si="40"/>
        <v>0</v>
      </c>
      <c r="O305" s="10">
        <v>1</v>
      </c>
      <c r="P305" s="14"/>
      <c r="Q305" s="14"/>
      <c r="R305" s="14"/>
      <c r="S305" s="14"/>
      <c r="T305" s="58">
        <v>20000000</v>
      </c>
      <c r="U305" s="2"/>
      <c r="V305" s="11">
        <f t="shared" si="35"/>
        <v>0</v>
      </c>
      <c r="W305" s="10"/>
      <c r="X305" s="50"/>
      <c r="Y305" s="51"/>
      <c r="Z305" s="43">
        <f t="shared" si="36"/>
        <v>0</v>
      </c>
      <c r="AA305" s="41"/>
      <c r="AB305" s="48"/>
      <c r="AC305" s="46"/>
      <c r="AD305" s="43">
        <f t="shared" si="37"/>
        <v>0</v>
      </c>
      <c r="AE305" s="41"/>
      <c r="AF305" s="41"/>
      <c r="AG305" s="46"/>
      <c r="AH305" s="53">
        <f t="shared" si="38"/>
        <v>0</v>
      </c>
      <c r="AI305" s="41"/>
      <c r="AJ305" s="41"/>
    </row>
    <row r="306" spans="1:36" ht="90" hidden="1" outlineLevel="1" x14ac:dyDescent="0.25">
      <c r="A306" s="213"/>
      <c r="B306" s="217" t="s">
        <v>324</v>
      </c>
      <c r="C306" s="72" t="s">
        <v>338</v>
      </c>
      <c r="D306" s="321" t="s">
        <v>277</v>
      </c>
      <c r="E306" s="57" t="s">
        <v>772</v>
      </c>
      <c r="F306" s="57" t="s">
        <v>823</v>
      </c>
      <c r="G306" s="57" t="s">
        <v>950</v>
      </c>
      <c r="H306" s="164" t="s">
        <v>768</v>
      </c>
      <c r="I306" s="164" t="s">
        <v>550</v>
      </c>
      <c r="J306" s="4">
        <v>44228</v>
      </c>
      <c r="K306" s="4">
        <v>44499</v>
      </c>
      <c r="L306" s="4"/>
      <c r="M306" s="5">
        <f t="shared" si="39"/>
        <v>-163.2029520295203</v>
      </c>
      <c r="N306" s="5">
        <f t="shared" si="40"/>
        <v>0</v>
      </c>
      <c r="O306" s="10">
        <v>1</v>
      </c>
      <c r="P306" s="14"/>
      <c r="Q306" s="14"/>
      <c r="R306" s="14"/>
      <c r="S306" s="14"/>
      <c r="T306" s="58">
        <v>5000000</v>
      </c>
      <c r="U306" s="2"/>
      <c r="V306" s="11">
        <f t="shared" si="35"/>
        <v>0</v>
      </c>
      <c r="W306" s="10"/>
      <c r="X306" s="50"/>
      <c r="Y306" s="51"/>
      <c r="Z306" s="43">
        <f t="shared" si="36"/>
        <v>0</v>
      </c>
      <c r="AA306" s="41"/>
      <c r="AB306" s="48"/>
      <c r="AC306" s="46"/>
      <c r="AD306" s="43">
        <f t="shared" si="37"/>
        <v>0</v>
      </c>
      <c r="AE306" s="41"/>
      <c r="AF306" s="41"/>
      <c r="AG306" s="46"/>
      <c r="AH306" s="53">
        <f t="shared" si="38"/>
        <v>0</v>
      </c>
      <c r="AI306" s="41"/>
      <c r="AJ306" s="41"/>
    </row>
    <row r="307" spans="1:36" ht="78" hidden="1" outlineLevel="1" x14ac:dyDescent="0.25">
      <c r="A307" s="213"/>
      <c r="B307" s="218"/>
      <c r="C307" s="72" t="s">
        <v>418</v>
      </c>
      <c r="D307" s="321"/>
      <c r="E307" s="57" t="s">
        <v>734</v>
      </c>
      <c r="F307" s="57" t="s">
        <v>808</v>
      </c>
      <c r="G307" s="57" t="s">
        <v>937</v>
      </c>
      <c r="H307" s="164" t="s">
        <v>910</v>
      </c>
      <c r="I307" s="164" t="s">
        <v>331</v>
      </c>
      <c r="J307" s="4">
        <v>44228</v>
      </c>
      <c r="K307" s="4">
        <v>44499</v>
      </c>
      <c r="L307" s="4"/>
      <c r="M307" s="5">
        <f t="shared" si="39"/>
        <v>-163.2029520295203</v>
      </c>
      <c r="N307" s="5">
        <f t="shared" si="40"/>
        <v>0</v>
      </c>
      <c r="O307" s="10">
        <v>1</v>
      </c>
      <c r="P307" s="14"/>
      <c r="Q307" s="14"/>
      <c r="R307" s="14"/>
      <c r="S307" s="14"/>
      <c r="T307" s="58">
        <v>18600000</v>
      </c>
      <c r="U307" s="2"/>
      <c r="V307" s="11">
        <f t="shared" si="35"/>
        <v>0</v>
      </c>
      <c r="W307" s="10"/>
      <c r="X307" s="50"/>
      <c r="Y307" s="51"/>
      <c r="Z307" s="43">
        <f t="shared" si="36"/>
        <v>0</v>
      </c>
      <c r="AA307" s="41"/>
      <c r="AB307" s="48"/>
      <c r="AC307" s="46"/>
      <c r="AD307" s="43">
        <f t="shared" si="37"/>
        <v>0</v>
      </c>
      <c r="AE307" s="41"/>
      <c r="AF307" s="41"/>
      <c r="AG307" s="46"/>
      <c r="AH307" s="53">
        <f t="shared" si="38"/>
        <v>0</v>
      </c>
      <c r="AI307" s="41"/>
      <c r="AJ307" s="41"/>
    </row>
    <row r="308" spans="1:36" ht="72" hidden="1" customHeight="1" outlineLevel="1" x14ac:dyDescent="0.25">
      <c r="A308" s="213"/>
      <c r="B308" s="218"/>
      <c r="C308" s="187" t="s">
        <v>388</v>
      </c>
      <c r="D308" s="321"/>
      <c r="E308" s="209" t="s">
        <v>408</v>
      </c>
      <c r="F308" s="209" t="s">
        <v>782</v>
      </c>
      <c r="G308" s="279" t="s">
        <v>920</v>
      </c>
      <c r="H308" s="164" t="s">
        <v>769</v>
      </c>
      <c r="I308" s="164" t="s">
        <v>774</v>
      </c>
      <c r="J308" s="4">
        <v>44228</v>
      </c>
      <c r="K308" s="4">
        <v>44530</v>
      </c>
      <c r="L308" s="4"/>
      <c r="M308" s="5">
        <f t="shared" si="39"/>
        <v>-146.4503311258278</v>
      </c>
      <c r="N308" s="5">
        <f t="shared" si="40"/>
        <v>0</v>
      </c>
      <c r="O308" s="10">
        <v>1</v>
      </c>
      <c r="P308" s="14"/>
      <c r="Q308" s="14"/>
      <c r="R308" s="14"/>
      <c r="S308" s="14"/>
      <c r="T308" s="58">
        <v>2000000</v>
      </c>
      <c r="U308" s="2"/>
      <c r="V308" s="11">
        <f t="shared" si="35"/>
        <v>0</v>
      </c>
      <c r="W308" s="10"/>
      <c r="X308" s="50"/>
      <c r="Y308" s="51"/>
      <c r="Z308" s="43">
        <f t="shared" si="36"/>
        <v>0</v>
      </c>
      <c r="AA308" s="41"/>
      <c r="AB308" s="48"/>
      <c r="AC308" s="46"/>
      <c r="AD308" s="43">
        <f t="shared" si="37"/>
        <v>0</v>
      </c>
      <c r="AE308" s="41"/>
      <c r="AF308" s="41"/>
      <c r="AG308" s="46"/>
      <c r="AH308" s="53">
        <f t="shared" si="38"/>
        <v>0</v>
      </c>
      <c r="AI308" s="41"/>
      <c r="AJ308" s="41"/>
    </row>
    <row r="309" spans="1:36" ht="60" hidden="1" outlineLevel="1" x14ac:dyDescent="0.25">
      <c r="A309" s="213"/>
      <c r="B309" s="218"/>
      <c r="C309" s="187"/>
      <c r="D309" s="321"/>
      <c r="E309" s="209"/>
      <c r="F309" s="209"/>
      <c r="G309" s="279"/>
      <c r="H309" s="164" t="s">
        <v>770</v>
      </c>
      <c r="I309" s="164" t="s">
        <v>520</v>
      </c>
      <c r="J309" s="4">
        <v>44228</v>
      </c>
      <c r="K309" s="4">
        <v>44530</v>
      </c>
      <c r="L309" s="4"/>
      <c r="M309" s="5">
        <f t="shared" si="39"/>
        <v>-146.4503311258278</v>
      </c>
      <c r="N309" s="5">
        <f t="shared" si="40"/>
        <v>0</v>
      </c>
      <c r="O309" s="10">
        <v>1</v>
      </c>
      <c r="P309" s="14"/>
      <c r="Q309" s="14"/>
      <c r="R309" s="14"/>
      <c r="S309" s="14"/>
      <c r="T309" s="58">
        <v>5000000</v>
      </c>
      <c r="U309" s="2"/>
      <c r="V309" s="11">
        <f t="shared" si="35"/>
        <v>0</v>
      </c>
      <c r="W309" s="10"/>
      <c r="X309" s="50"/>
      <c r="Y309" s="51"/>
      <c r="Z309" s="43">
        <f t="shared" si="36"/>
        <v>0</v>
      </c>
      <c r="AA309" s="41"/>
      <c r="AB309" s="48"/>
      <c r="AC309" s="46"/>
      <c r="AD309" s="43">
        <f t="shared" si="37"/>
        <v>0</v>
      </c>
      <c r="AE309" s="41"/>
      <c r="AF309" s="41"/>
      <c r="AG309" s="46"/>
      <c r="AH309" s="53">
        <f t="shared" si="38"/>
        <v>0</v>
      </c>
      <c r="AI309" s="41"/>
      <c r="AJ309" s="41"/>
    </row>
    <row r="310" spans="1:36" ht="90" hidden="1" customHeight="1" outlineLevel="1" x14ac:dyDescent="0.25">
      <c r="A310" s="213"/>
      <c r="B310" s="218"/>
      <c r="C310" s="217" t="s">
        <v>338</v>
      </c>
      <c r="D310" s="321"/>
      <c r="E310" s="209" t="s">
        <v>773</v>
      </c>
      <c r="F310" s="279" t="s">
        <v>823</v>
      </c>
      <c r="G310" s="279" t="s">
        <v>950</v>
      </c>
      <c r="H310" s="164" t="s">
        <v>780</v>
      </c>
      <c r="I310" s="164" t="s">
        <v>719</v>
      </c>
      <c r="J310" s="4">
        <v>44228</v>
      </c>
      <c r="K310" s="4">
        <v>44530</v>
      </c>
      <c r="L310" s="4"/>
      <c r="M310" s="5">
        <f t="shared" si="39"/>
        <v>-146.4503311258278</v>
      </c>
      <c r="N310" s="5">
        <f t="shared" si="40"/>
        <v>0</v>
      </c>
      <c r="O310" s="10">
        <v>1</v>
      </c>
      <c r="P310" s="14"/>
      <c r="Q310" s="14"/>
      <c r="R310" s="14"/>
      <c r="S310" s="14"/>
      <c r="T310" s="58">
        <v>5000000</v>
      </c>
      <c r="U310" s="2"/>
      <c r="V310" s="11">
        <f t="shared" si="35"/>
        <v>0</v>
      </c>
      <c r="W310" s="10"/>
      <c r="X310" s="50"/>
      <c r="Y310" s="51"/>
      <c r="Z310" s="43">
        <f t="shared" si="36"/>
        <v>0</v>
      </c>
      <c r="AA310" s="41"/>
      <c r="AB310" s="48"/>
      <c r="AC310" s="46"/>
      <c r="AD310" s="43">
        <f t="shared" si="37"/>
        <v>0</v>
      </c>
      <c r="AE310" s="41"/>
      <c r="AF310" s="41"/>
      <c r="AG310" s="46"/>
      <c r="AH310" s="53">
        <f t="shared" si="38"/>
        <v>0</v>
      </c>
      <c r="AI310" s="41"/>
      <c r="AJ310" s="41"/>
    </row>
    <row r="311" spans="1:36" ht="62.4" hidden="1" outlineLevel="1" x14ac:dyDescent="0.25">
      <c r="A311" s="213"/>
      <c r="B311" s="218"/>
      <c r="C311" s="218"/>
      <c r="D311" s="321"/>
      <c r="E311" s="209"/>
      <c r="F311" s="279"/>
      <c r="G311" s="279"/>
      <c r="H311" s="164" t="s">
        <v>771</v>
      </c>
      <c r="I311" s="164" t="s">
        <v>777</v>
      </c>
      <c r="J311" s="4"/>
      <c r="K311" s="4"/>
      <c r="L311" s="4"/>
      <c r="M311" s="5"/>
      <c r="N311" s="5"/>
      <c r="O311" s="10"/>
      <c r="P311" s="14"/>
      <c r="Q311" s="14"/>
      <c r="R311" s="14"/>
      <c r="S311" s="14"/>
      <c r="T311" s="58">
        <v>10000000</v>
      </c>
      <c r="U311" s="2"/>
      <c r="V311" s="11">
        <f t="shared" si="35"/>
        <v>0</v>
      </c>
      <c r="W311" s="10"/>
      <c r="X311" s="50"/>
      <c r="Y311" s="51"/>
      <c r="Z311" s="43">
        <f t="shared" si="36"/>
        <v>0</v>
      </c>
      <c r="AA311" s="41"/>
      <c r="AB311" s="48"/>
      <c r="AC311" s="46"/>
      <c r="AD311" s="43">
        <f t="shared" si="37"/>
        <v>0</v>
      </c>
      <c r="AE311" s="41"/>
      <c r="AF311" s="41"/>
      <c r="AG311" s="46"/>
      <c r="AH311" s="53">
        <f t="shared" si="38"/>
        <v>0</v>
      </c>
      <c r="AI311" s="41"/>
      <c r="AJ311" s="41"/>
    </row>
    <row r="312" spans="1:36" ht="60" hidden="1" outlineLevel="1" x14ac:dyDescent="0.25">
      <c r="A312" s="213"/>
      <c r="B312" s="218"/>
      <c r="C312" s="218"/>
      <c r="D312" s="321"/>
      <c r="E312" s="209"/>
      <c r="F312" s="279"/>
      <c r="G312" s="279"/>
      <c r="H312" s="164" t="s">
        <v>778</v>
      </c>
      <c r="I312" s="164" t="s">
        <v>719</v>
      </c>
      <c r="J312" s="4"/>
      <c r="K312" s="4"/>
      <c r="L312" s="4"/>
      <c r="M312" s="5"/>
      <c r="N312" s="5"/>
      <c r="O312" s="10"/>
      <c r="P312" s="14"/>
      <c r="Q312" s="14"/>
      <c r="R312" s="14"/>
      <c r="S312" s="14"/>
      <c r="T312" s="58">
        <v>1000000</v>
      </c>
      <c r="U312" s="2"/>
      <c r="V312" s="11">
        <f t="shared" si="35"/>
        <v>0</v>
      </c>
      <c r="W312" s="10"/>
      <c r="X312" s="50"/>
      <c r="Y312" s="51"/>
      <c r="Z312" s="43">
        <f t="shared" si="36"/>
        <v>0</v>
      </c>
      <c r="AA312" s="41"/>
      <c r="AB312" s="48"/>
      <c r="AC312" s="46"/>
      <c r="AD312" s="43">
        <f t="shared" si="37"/>
        <v>0</v>
      </c>
      <c r="AE312" s="41"/>
      <c r="AF312" s="41"/>
      <c r="AG312" s="46"/>
      <c r="AH312" s="53">
        <f t="shared" si="38"/>
        <v>0</v>
      </c>
      <c r="AI312" s="41"/>
      <c r="AJ312" s="41"/>
    </row>
    <row r="313" spans="1:36" ht="46.95" hidden="1" customHeight="1" outlineLevel="1" x14ac:dyDescent="0.25">
      <c r="A313" s="213"/>
      <c r="B313" s="219"/>
      <c r="C313" s="219"/>
      <c r="D313" s="321"/>
      <c r="E313" s="57" t="s">
        <v>611</v>
      </c>
      <c r="F313" s="57" t="s">
        <v>820</v>
      </c>
      <c r="G313" s="57" t="s">
        <v>946</v>
      </c>
      <c r="H313" s="164" t="s">
        <v>775</v>
      </c>
      <c r="I313" s="164" t="s">
        <v>776</v>
      </c>
      <c r="J313" s="4">
        <v>44228</v>
      </c>
      <c r="K313" s="4">
        <v>44530</v>
      </c>
      <c r="L313" s="4"/>
      <c r="M313" s="5">
        <f t="shared" si="39"/>
        <v>-146.4503311258278</v>
      </c>
      <c r="N313" s="5">
        <f t="shared" si="40"/>
        <v>0</v>
      </c>
      <c r="O313" s="10">
        <v>1</v>
      </c>
      <c r="P313" s="14"/>
      <c r="Q313" s="14"/>
      <c r="R313" s="14"/>
      <c r="S313" s="14"/>
      <c r="T313" s="58">
        <v>4000000</v>
      </c>
      <c r="U313" s="2"/>
      <c r="V313" s="11">
        <f t="shared" si="35"/>
        <v>0</v>
      </c>
      <c r="W313" s="10"/>
      <c r="X313" s="50"/>
      <c r="Y313" s="51"/>
      <c r="Z313" s="43">
        <f t="shared" si="36"/>
        <v>0</v>
      </c>
      <c r="AA313" s="41"/>
      <c r="AB313" s="48"/>
      <c r="AC313" s="46"/>
      <c r="AD313" s="43">
        <f t="shared" si="37"/>
        <v>0</v>
      </c>
      <c r="AE313" s="41"/>
      <c r="AF313" s="41"/>
      <c r="AG313" s="46"/>
      <c r="AH313" s="53">
        <f t="shared" si="38"/>
        <v>0</v>
      </c>
      <c r="AI313" s="41"/>
      <c r="AJ313" s="41"/>
    </row>
    <row r="314" spans="1:36" ht="57" customHeight="1" collapsed="1" thickBot="1" x14ac:dyDescent="0.3">
      <c r="A314" s="249" t="s">
        <v>290</v>
      </c>
      <c r="B314" s="250"/>
      <c r="C314" s="250"/>
      <c r="D314" s="250"/>
      <c r="E314" s="250"/>
      <c r="F314" s="250"/>
      <c r="G314" s="250"/>
      <c r="H314" s="250"/>
      <c r="I314" s="250"/>
      <c r="J314" s="250"/>
      <c r="K314" s="251"/>
      <c r="L314" s="83">
        <v>44285</v>
      </c>
      <c r="M314" s="84" cm="1">
        <f t="array" ref="M314">+AVERAGE((M243:M313)*100)</f>
        <v>-12494.060524039603</v>
      </c>
      <c r="N314" s="84" cm="1">
        <f t="array" ref="N314">+AVERAGE((N243:N313)*100)</f>
        <v>0</v>
      </c>
      <c r="O314" s="85">
        <v>100</v>
      </c>
      <c r="P314" s="86"/>
      <c r="Q314" s="86"/>
      <c r="R314" s="86"/>
      <c r="S314" s="86"/>
      <c r="T314" s="87">
        <f>+SUM(T243:T313)</f>
        <v>1933520000</v>
      </c>
      <c r="U314" s="88"/>
      <c r="V314" s="11">
        <f t="shared" si="35"/>
        <v>0</v>
      </c>
      <c r="W314" s="89"/>
      <c r="X314" s="90"/>
      <c r="Y314" s="91"/>
      <c r="Z314" s="43">
        <f t="shared" si="36"/>
        <v>0</v>
      </c>
      <c r="AA314" s="92"/>
      <c r="AB314" s="93"/>
      <c r="AC314" s="94"/>
      <c r="AD314" s="43">
        <f t="shared" si="37"/>
        <v>0</v>
      </c>
      <c r="AE314" s="92"/>
      <c r="AF314" s="92"/>
      <c r="AG314" s="94"/>
      <c r="AH314" s="53">
        <f t="shared" si="38"/>
        <v>0</v>
      </c>
      <c r="AI314" s="92"/>
      <c r="AJ314" s="92"/>
    </row>
    <row r="315" spans="1:36" x14ac:dyDescent="0.3">
      <c r="F315" s="63"/>
      <c r="I315" s="173" t="s">
        <v>1027</v>
      </c>
      <c r="T315" s="174">
        <f>+T314+T242+T140+T45</f>
        <v>22404871485.68</v>
      </c>
    </row>
    <row r="316" spans="1:36" ht="18" thickBot="1" x14ac:dyDescent="0.3">
      <c r="F316" s="63"/>
    </row>
    <row r="317" spans="1:36" ht="13.8" customHeight="1" thickTop="1" thickBot="1" x14ac:dyDescent="0.3">
      <c r="A317" s="175" t="s">
        <v>318</v>
      </c>
      <c r="B317" s="176"/>
      <c r="C317" s="176"/>
      <c r="D317" s="176"/>
      <c r="E317" s="176"/>
      <c r="F317" s="176"/>
      <c r="G317" s="177"/>
      <c r="H317" s="252" t="s">
        <v>319</v>
      </c>
      <c r="I317" s="253" t="s">
        <v>320</v>
      </c>
      <c r="J317" s="253"/>
      <c r="K317" s="253"/>
      <c r="L317" s="253"/>
      <c r="M317" s="253"/>
      <c r="N317" s="253"/>
      <c r="O317" s="253"/>
      <c r="P317" s="253" t="s">
        <v>321</v>
      </c>
      <c r="Q317" s="254"/>
      <c r="R317" s="255" t="s">
        <v>322</v>
      </c>
      <c r="S317" s="256"/>
      <c r="T317" s="256"/>
      <c r="U317" s="256"/>
      <c r="V317" s="256"/>
      <c r="W317" s="257"/>
      <c r="X317" s="261">
        <v>1</v>
      </c>
    </row>
    <row r="318" spans="1:36" ht="13.2" customHeight="1" thickTop="1" thickBot="1" x14ac:dyDescent="0.3">
      <c r="A318" s="178"/>
      <c r="B318" s="179"/>
      <c r="C318" s="179"/>
      <c r="D318" s="179"/>
      <c r="E318" s="179"/>
      <c r="F318" s="179"/>
      <c r="G318" s="180"/>
      <c r="H318" s="252"/>
      <c r="I318" s="253"/>
      <c r="J318" s="253"/>
      <c r="K318" s="253"/>
      <c r="L318" s="253"/>
      <c r="M318" s="253"/>
      <c r="N318" s="253"/>
      <c r="O318" s="253"/>
      <c r="P318" s="253"/>
      <c r="Q318" s="254"/>
      <c r="R318" s="258"/>
      <c r="S318" s="259"/>
      <c r="T318" s="259"/>
      <c r="U318" s="259"/>
      <c r="V318" s="259"/>
      <c r="W318" s="260"/>
      <c r="X318" s="261"/>
    </row>
    <row r="319" spans="1:36" ht="1.8" customHeight="1" x14ac:dyDescent="0.25">
      <c r="F319" s="63"/>
      <c r="H319" s="166"/>
    </row>
    <row r="320" spans="1:36" x14ac:dyDescent="0.25">
      <c r="F320" s="63"/>
    </row>
    <row r="321" spans="6:6" x14ac:dyDescent="0.25">
      <c r="F321" s="63"/>
    </row>
    <row r="322" spans="6:6" x14ac:dyDescent="0.25">
      <c r="F322" s="63"/>
    </row>
    <row r="323" spans="6:6" x14ac:dyDescent="0.25">
      <c r="F323" s="63"/>
    </row>
    <row r="324" spans="6:6" x14ac:dyDescent="0.25">
      <c r="F324" s="63"/>
    </row>
    <row r="325" spans="6:6" x14ac:dyDescent="0.25">
      <c r="F325" s="63"/>
    </row>
    <row r="326" spans="6:6" x14ac:dyDescent="0.25">
      <c r="F326" s="63"/>
    </row>
    <row r="327" spans="6:6" x14ac:dyDescent="0.25">
      <c r="F327" s="63"/>
    </row>
    <row r="328" spans="6:6" x14ac:dyDescent="0.25">
      <c r="F328" s="63"/>
    </row>
    <row r="329" spans="6:6" x14ac:dyDescent="0.25">
      <c r="F329" s="63"/>
    </row>
    <row r="330" spans="6:6" x14ac:dyDescent="0.25">
      <c r="F330" s="63"/>
    </row>
    <row r="331" spans="6:6" x14ac:dyDescent="0.25">
      <c r="F331" s="63"/>
    </row>
    <row r="332" spans="6:6" x14ac:dyDescent="0.25">
      <c r="F332" s="63"/>
    </row>
    <row r="333" spans="6:6" x14ac:dyDescent="0.25">
      <c r="F333" s="63"/>
    </row>
    <row r="334" spans="6:6" x14ac:dyDescent="0.25">
      <c r="F334" s="63"/>
    </row>
    <row r="335" spans="6:6" x14ac:dyDescent="0.25">
      <c r="F335" s="63"/>
    </row>
    <row r="336" spans="6:6" x14ac:dyDescent="0.25">
      <c r="F336" s="63"/>
    </row>
    <row r="337" spans="6:6" x14ac:dyDescent="0.25">
      <c r="F337" s="63"/>
    </row>
    <row r="338" spans="6:6" x14ac:dyDescent="0.25">
      <c r="F338" s="63"/>
    </row>
    <row r="339" spans="6:6" x14ac:dyDescent="0.25">
      <c r="F339" s="63"/>
    </row>
    <row r="340" spans="6:6" x14ac:dyDescent="0.25">
      <c r="F340" s="63"/>
    </row>
    <row r="341" spans="6:6" x14ac:dyDescent="0.25">
      <c r="F341" s="63"/>
    </row>
    <row r="342" spans="6:6" x14ac:dyDescent="0.25">
      <c r="F342" s="63"/>
    </row>
    <row r="343" spans="6:6" x14ac:dyDescent="0.25">
      <c r="F343" s="63"/>
    </row>
    <row r="344" spans="6:6" x14ac:dyDescent="0.25">
      <c r="F344" s="63"/>
    </row>
    <row r="345" spans="6:6" x14ac:dyDescent="0.25">
      <c r="F345" s="63"/>
    </row>
    <row r="346" spans="6:6" x14ac:dyDescent="0.25">
      <c r="F346" s="63"/>
    </row>
    <row r="347" spans="6:6" x14ac:dyDescent="0.25">
      <c r="F347" s="63"/>
    </row>
    <row r="348" spans="6:6" x14ac:dyDescent="0.25">
      <c r="F348" s="63"/>
    </row>
    <row r="349" spans="6:6" x14ac:dyDescent="0.25">
      <c r="F349" s="63"/>
    </row>
    <row r="350" spans="6:6" x14ac:dyDescent="0.25">
      <c r="F350" s="63"/>
    </row>
    <row r="351" spans="6:6" x14ac:dyDescent="0.25">
      <c r="F351" s="63"/>
    </row>
    <row r="352" spans="6:6" x14ac:dyDescent="0.25">
      <c r="F352" s="63"/>
    </row>
    <row r="353" spans="6:6" x14ac:dyDescent="0.25">
      <c r="F353" s="63"/>
    </row>
    <row r="354" spans="6:6" x14ac:dyDescent="0.25">
      <c r="F354" s="63"/>
    </row>
    <row r="355" spans="6:6" x14ac:dyDescent="0.25">
      <c r="F355" s="63"/>
    </row>
    <row r="356" spans="6:6" x14ac:dyDescent="0.25">
      <c r="F356" s="63"/>
    </row>
    <row r="357" spans="6:6" x14ac:dyDescent="0.25">
      <c r="F357" s="63"/>
    </row>
    <row r="358" spans="6:6" x14ac:dyDescent="0.25">
      <c r="F358" s="63"/>
    </row>
    <row r="359" spans="6:6" x14ac:dyDescent="0.25">
      <c r="F359" s="63"/>
    </row>
    <row r="360" spans="6:6" x14ac:dyDescent="0.25">
      <c r="F360" s="63"/>
    </row>
    <row r="361" spans="6:6" x14ac:dyDescent="0.25">
      <c r="F361" s="63"/>
    </row>
    <row r="362" spans="6:6" x14ac:dyDescent="0.25">
      <c r="F362" s="63"/>
    </row>
    <row r="363" spans="6:6" x14ac:dyDescent="0.25">
      <c r="F363" s="63"/>
    </row>
    <row r="364" spans="6:6" x14ac:dyDescent="0.25">
      <c r="F364" s="63"/>
    </row>
    <row r="365" spans="6:6" x14ac:dyDescent="0.25">
      <c r="F365" s="63"/>
    </row>
    <row r="366" spans="6:6" x14ac:dyDescent="0.25">
      <c r="F366" s="63"/>
    </row>
    <row r="367" spans="6:6" x14ac:dyDescent="0.25">
      <c r="F367" s="63"/>
    </row>
    <row r="368" spans="6:6" x14ac:dyDescent="0.25">
      <c r="F368" s="63"/>
    </row>
    <row r="369" spans="6:6" x14ac:dyDescent="0.25">
      <c r="F369" s="63"/>
    </row>
    <row r="370" spans="6:6" x14ac:dyDescent="0.25">
      <c r="F370" s="63"/>
    </row>
    <row r="371" spans="6:6" x14ac:dyDescent="0.25">
      <c r="F371" s="63"/>
    </row>
    <row r="372" spans="6:6" x14ac:dyDescent="0.25">
      <c r="F372" s="63"/>
    </row>
    <row r="373" spans="6:6" x14ac:dyDescent="0.25">
      <c r="F373" s="63"/>
    </row>
    <row r="374" spans="6:6" x14ac:dyDescent="0.25">
      <c r="F374" s="63"/>
    </row>
    <row r="375" spans="6:6" x14ac:dyDescent="0.25">
      <c r="F375" s="63"/>
    </row>
    <row r="376" spans="6:6" x14ac:dyDescent="0.25">
      <c r="F376" s="63"/>
    </row>
    <row r="377" spans="6:6" x14ac:dyDescent="0.25">
      <c r="F377" s="63"/>
    </row>
    <row r="378" spans="6:6" x14ac:dyDescent="0.25">
      <c r="F378" s="63"/>
    </row>
    <row r="379" spans="6:6" x14ac:dyDescent="0.25">
      <c r="F379" s="63"/>
    </row>
    <row r="380" spans="6:6" x14ac:dyDescent="0.25">
      <c r="F380" s="63"/>
    </row>
    <row r="381" spans="6:6" x14ac:dyDescent="0.25">
      <c r="F381" s="63"/>
    </row>
    <row r="382" spans="6:6" x14ac:dyDescent="0.25">
      <c r="F382" s="63"/>
    </row>
    <row r="383" spans="6:6" x14ac:dyDescent="0.25">
      <c r="F383" s="63"/>
    </row>
    <row r="384" spans="6:6" x14ac:dyDescent="0.25">
      <c r="F384" s="63"/>
    </row>
    <row r="385" spans="6:6" x14ac:dyDescent="0.25">
      <c r="F385" s="63"/>
    </row>
    <row r="386" spans="6:6" x14ac:dyDescent="0.25">
      <c r="F386" s="63"/>
    </row>
    <row r="387" spans="6:6" x14ac:dyDescent="0.25">
      <c r="F387" s="63"/>
    </row>
    <row r="388" spans="6:6" x14ac:dyDescent="0.25">
      <c r="F388" s="63"/>
    </row>
    <row r="389" spans="6:6" x14ac:dyDescent="0.25">
      <c r="F389" s="63"/>
    </row>
    <row r="390" spans="6:6" x14ac:dyDescent="0.25">
      <c r="F390" s="63"/>
    </row>
    <row r="391" spans="6:6" x14ac:dyDescent="0.25">
      <c r="F391" s="63"/>
    </row>
    <row r="392" spans="6:6" x14ac:dyDescent="0.25">
      <c r="F392" s="63"/>
    </row>
    <row r="393" spans="6:6" x14ac:dyDescent="0.25">
      <c r="F393" s="63"/>
    </row>
    <row r="394" spans="6:6" x14ac:dyDescent="0.25">
      <c r="F394" s="63"/>
    </row>
    <row r="395" spans="6:6" x14ac:dyDescent="0.25">
      <c r="F395" s="63"/>
    </row>
    <row r="396" spans="6:6" x14ac:dyDescent="0.25">
      <c r="F396" s="63"/>
    </row>
    <row r="397" spans="6:6" x14ac:dyDescent="0.25">
      <c r="F397" s="63"/>
    </row>
    <row r="398" spans="6:6" x14ac:dyDescent="0.25">
      <c r="F398" s="63"/>
    </row>
    <row r="399" spans="6:6" x14ac:dyDescent="0.25">
      <c r="F399" s="63"/>
    </row>
    <row r="400" spans="6:6" x14ac:dyDescent="0.25">
      <c r="F400" s="63"/>
    </row>
    <row r="401" spans="6:6" x14ac:dyDescent="0.25">
      <c r="F401" s="63"/>
    </row>
    <row r="402" spans="6:6" x14ac:dyDescent="0.25">
      <c r="F402" s="63"/>
    </row>
    <row r="403" spans="6:6" x14ac:dyDescent="0.25">
      <c r="F403" s="63"/>
    </row>
    <row r="404" spans="6:6" x14ac:dyDescent="0.25">
      <c r="F404" s="63"/>
    </row>
  </sheetData>
  <dataConsolidate/>
  <mergeCells count="278">
    <mergeCell ref="C310:C313"/>
    <mergeCell ref="B306:B313"/>
    <mergeCell ref="D30:D40"/>
    <mergeCell ref="B96:B106"/>
    <mergeCell ref="B30:B40"/>
    <mergeCell ref="C41:C43"/>
    <mergeCell ref="B61:B63"/>
    <mergeCell ref="C61:C63"/>
    <mergeCell ref="C55:C60"/>
    <mergeCell ref="B55:B60"/>
    <mergeCell ref="C69:C71"/>
    <mergeCell ref="C75:C76"/>
    <mergeCell ref="B75:B82"/>
    <mergeCell ref="C77:C82"/>
    <mergeCell ref="C88:C93"/>
    <mergeCell ref="C96:C106"/>
    <mergeCell ref="D69:D82"/>
    <mergeCell ref="D306:D313"/>
    <mergeCell ref="D243:D266"/>
    <mergeCell ref="D179:D186"/>
    <mergeCell ref="D148:D168"/>
    <mergeCell ref="D169:D171"/>
    <mergeCell ref="D141:D147"/>
    <mergeCell ref="C73:C74"/>
    <mergeCell ref="T81:T82"/>
    <mergeCell ref="T105:T106"/>
    <mergeCell ref="G115:G138"/>
    <mergeCell ref="F115:F138"/>
    <mergeCell ref="E41:E43"/>
    <mergeCell ref="E96:E105"/>
    <mergeCell ref="F62:F63"/>
    <mergeCell ref="F55:F58"/>
    <mergeCell ref="F59:F60"/>
    <mergeCell ref="G55:G58"/>
    <mergeCell ref="G62:G63"/>
    <mergeCell ref="G64:G67"/>
    <mergeCell ref="H81:H82"/>
    <mergeCell ref="G83:G86"/>
    <mergeCell ref="G88:G89"/>
    <mergeCell ref="G96:G98"/>
    <mergeCell ref="G99:G104"/>
    <mergeCell ref="G107:G114"/>
    <mergeCell ref="F83:F86"/>
    <mergeCell ref="F107:F114"/>
    <mergeCell ref="H105:H106"/>
    <mergeCell ref="G8:G10"/>
    <mergeCell ref="G13:G14"/>
    <mergeCell ref="G15:G19"/>
    <mergeCell ref="G21:G22"/>
    <mergeCell ref="G24:G28"/>
    <mergeCell ref="E148:E168"/>
    <mergeCell ref="E141:E147"/>
    <mergeCell ref="E73:E74"/>
    <mergeCell ref="A45:K45"/>
    <mergeCell ref="E61:E67"/>
    <mergeCell ref="E55:E60"/>
    <mergeCell ref="I81:I82"/>
    <mergeCell ref="I105:I106"/>
    <mergeCell ref="G148:G156"/>
    <mergeCell ref="G159:G168"/>
    <mergeCell ref="E37:E39"/>
    <mergeCell ref="F37:F38"/>
    <mergeCell ref="G37:G38"/>
    <mergeCell ref="G30:G36"/>
    <mergeCell ref="F30:F36"/>
    <mergeCell ref="E30:E36"/>
    <mergeCell ref="G141:G147"/>
    <mergeCell ref="G75:G76"/>
    <mergeCell ref="F81:F82"/>
    <mergeCell ref="G243:G245"/>
    <mergeCell ref="G246:G266"/>
    <mergeCell ref="G268:G272"/>
    <mergeCell ref="G274:G276"/>
    <mergeCell ref="G278:G279"/>
    <mergeCell ref="G280:G300"/>
    <mergeCell ref="G304:G305"/>
    <mergeCell ref="G308:G309"/>
    <mergeCell ref="E310:E312"/>
    <mergeCell ref="F310:F312"/>
    <mergeCell ref="G310:G312"/>
    <mergeCell ref="E301:E302"/>
    <mergeCell ref="F268:F272"/>
    <mergeCell ref="B148:B168"/>
    <mergeCell ref="C148:C168"/>
    <mergeCell ref="A140:K140"/>
    <mergeCell ref="B141:B147"/>
    <mergeCell ref="A141:A241"/>
    <mergeCell ref="G177:G178"/>
    <mergeCell ref="G183:G184"/>
    <mergeCell ref="G190:G199"/>
    <mergeCell ref="G206:G207"/>
    <mergeCell ref="G212:G214"/>
    <mergeCell ref="G215:G216"/>
    <mergeCell ref="F170:F171"/>
    <mergeCell ref="F148:F168"/>
    <mergeCell ref="F177:F178"/>
    <mergeCell ref="G220:G221"/>
    <mergeCell ref="G227:G229"/>
    <mergeCell ref="G230:G231"/>
    <mergeCell ref="G233:G240"/>
    <mergeCell ref="B169:B171"/>
    <mergeCell ref="C169:C171"/>
    <mergeCell ref="B174:B178"/>
    <mergeCell ref="B179:B184"/>
    <mergeCell ref="C179:C180"/>
    <mergeCell ref="C181:C182"/>
    <mergeCell ref="B187:B203"/>
    <mergeCell ref="C190:C200"/>
    <mergeCell ref="C201:C202"/>
    <mergeCell ref="C183:C184"/>
    <mergeCell ref="D223:D224"/>
    <mergeCell ref="B227:B229"/>
    <mergeCell ref="C227:C229"/>
    <mergeCell ref="B230:B231"/>
    <mergeCell ref="C230:C231"/>
    <mergeCell ref="D232:D241"/>
    <mergeCell ref="F206:F207"/>
    <mergeCell ref="F212:F214"/>
    <mergeCell ref="F220:F221"/>
    <mergeCell ref="B233:B240"/>
    <mergeCell ref="Y5:AB5"/>
    <mergeCell ref="AC5:AF5"/>
    <mergeCell ref="AG5:AJ5"/>
    <mergeCell ref="A1:AI4"/>
    <mergeCell ref="A314:K314"/>
    <mergeCell ref="H317:H318"/>
    <mergeCell ref="I317:O318"/>
    <mergeCell ref="P317:Q318"/>
    <mergeCell ref="R317:W318"/>
    <mergeCell ref="X317:X318"/>
    <mergeCell ref="O5:O6"/>
    <mergeCell ref="U5:X5"/>
    <mergeCell ref="P5:S5"/>
    <mergeCell ref="T5:T6"/>
    <mergeCell ref="A5:A6"/>
    <mergeCell ref="B5:B6"/>
    <mergeCell ref="C5:C6"/>
    <mergeCell ref="D5:D6"/>
    <mergeCell ref="E5:E6"/>
    <mergeCell ref="H5:H6"/>
    <mergeCell ref="F64:F67"/>
    <mergeCell ref="N5:N6"/>
    <mergeCell ref="E70:E71"/>
    <mergeCell ref="G218:G219"/>
    <mergeCell ref="L5:L6"/>
    <mergeCell ref="D13:D14"/>
    <mergeCell ref="D8:D10"/>
    <mergeCell ref="D15:D19"/>
    <mergeCell ref="E15:E19"/>
    <mergeCell ref="E24:E28"/>
    <mergeCell ref="E13:E14"/>
    <mergeCell ref="E20:E23"/>
    <mergeCell ref="F46:F54"/>
    <mergeCell ref="F8:F10"/>
    <mergeCell ref="F21:F22"/>
    <mergeCell ref="I5:I6"/>
    <mergeCell ref="J5:J6"/>
    <mergeCell ref="K5:K6"/>
    <mergeCell ref="G46:G54"/>
    <mergeCell ref="E46:E54"/>
    <mergeCell ref="F24:F28"/>
    <mergeCell ref="F5:F6"/>
    <mergeCell ref="F13:F14"/>
    <mergeCell ref="F15:F19"/>
    <mergeCell ref="E8:E10"/>
    <mergeCell ref="G5:G6"/>
    <mergeCell ref="F41:F43"/>
    <mergeCell ref="G41:G43"/>
    <mergeCell ref="A7:A44"/>
    <mergeCell ref="C15:C19"/>
    <mergeCell ref="B15:B19"/>
    <mergeCell ref="D20:D23"/>
    <mergeCell ref="C20:C23"/>
    <mergeCell ref="B20:B23"/>
    <mergeCell ref="D24:D28"/>
    <mergeCell ref="D41:D44"/>
    <mergeCell ref="D11:D12"/>
    <mergeCell ref="B7:B11"/>
    <mergeCell ref="C7:C10"/>
    <mergeCell ref="C30:C39"/>
    <mergeCell ref="C13:C14"/>
    <mergeCell ref="C24:C28"/>
    <mergeCell ref="B13:B14"/>
    <mergeCell ref="B24:B28"/>
    <mergeCell ref="B41:B44"/>
    <mergeCell ref="B220:B221"/>
    <mergeCell ref="C220:C221"/>
    <mergeCell ref="D204:D207"/>
    <mergeCell ref="E206:E207"/>
    <mergeCell ref="B206:B207"/>
    <mergeCell ref="C206:C207"/>
    <mergeCell ref="B218:B219"/>
    <mergeCell ref="C218:C219"/>
    <mergeCell ref="B204:B205"/>
    <mergeCell ref="C211:C214"/>
    <mergeCell ref="B208:B216"/>
    <mergeCell ref="C215:C216"/>
    <mergeCell ref="E211:E214"/>
    <mergeCell ref="E215:E216"/>
    <mergeCell ref="E218:E219"/>
    <mergeCell ref="D208:D221"/>
    <mergeCell ref="E220:E221"/>
    <mergeCell ref="D303:D305"/>
    <mergeCell ref="E308:E309"/>
    <mergeCell ref="C308:C309"/>
    <mergeCell ref="E304:E305"/>
    <mergeCell ref="B304:B305"/>
    <mergeCell ref="C304:C305"/>
    <mergeCell ref="E280:E300"/>
    <mergeCell ref="A242:K242"/>
    <mergeCell ref="A243:A313"/>
    <mergeCell ref="D280:D300"/>
    <mergeCell ref="E268:E279"/>
    <mergeCell ref="D267:D279"/>
    <mergeCell ref="B243:B266"/>
    <mergeCell ref="C243:C266"/>
    <mergeCell ref="C267:C279"/>
    <mergeCell ref="B267:B279"/>
    <mergeCell ref="B280:B302"/>
    <mergeCell ref="C280:C302"/>
    <mergeCell ref="F308:F309"/>
    <mergeCell ref="F280:F300"/>
    <mergeCell ref="F278:F279"/>
    <mergeCell ref="F304:F305"/>
    <mergeCell ref="F243:F245"/>
    <mergeCell ref="F274:F276"/>
    <mergeCell ref="C115:C139"/>
    <mergeCell ref="C107:C114"/>
    <mergeCell ref="D88:D114"/>
    <mergeCell ref="E183:E184"/>
    <mergeCell ref="D187:D203"/>
    <mergeCell ref="E233:E240"/>
    <mergeCell ref="F233:F240"/>
    <mergeCell ref="F141:F147"/>
    <mergeCell ref="F183:F184"/>
    <mergeCell ref="F215:F216"/>
    <mergeCell ref="C233:C240"/>
    <mergeCell ref="E230:E231"/>
    <mergeCell ref="D225:D231"/>
    <mergeCell ref="E107:E114"/>
    <mergeCell ref="E177:E178"/>
    <mergeCell ref="D172:D178"/>
    <mergeCell ref="E170:E171"/>
    <mergeCell ref="C141:C147"/>
    <mergeCell ref="E227:E229"/>
    <mergeCell ref="E77:E82"/>
    <mergeCell ref="F218:F219"/>
    <mergeCell ref="E243:E266"/>
    <mergeCell ref="F246:F266"/>
    <mergeCell ref="F96:F98"/>
    <mergeCell ref="F99:F104"/>
    <mergeCell ref="F227:F229"/>
    <mergeCell ref="F230:F231"/>
    <mergeCell ref="E115:E138"/>
    <mergeCell ref="A317:G318"/>
    <mergeCell ref="A46:A139"/>
    <mergeCell ref="D115:D139"/>
    <mergeCell ref="E190:E199"/>
    <mergeCell ref="F190:F199"/>
    <mergeCell ref="F75:F76"/>
    <mergeCell ref="E75:E76"/>
    <mergeCell ref="F88:F89"/>
    <mergeCell ref="E88:E93"/>
    <mergeCell ref="C177:C178"/>
    <mergeCell ref="B115:B139"/>
    <mergeCell ref="D83:D86"/>
    <mergeCell ref="E83:E86"/>
    <mergeCell ref="C83:C86"/>
    <mergeCell ref="B83:B86"/>
    <mergeCell ref="D46:D54"/>
    <mergeCell ref="D55:D67"/>
    <mergeCell ref="C46:C54"/>
    <mergeCell ref="C64:C67"/>
    <mergeCell ref="B69:B74"/>
    <mergeCell ref="B64:B67"/>
    <mergeCell ref="B46:B54"/>
    <mergeCell ref="B107:B114"/>
    <mergeCell ref="B88:B94"/>
  </mergeCells>
  <conditionalFormatting sqref="M140">
    <cfRule type="colorScale" priority="163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42">
    <cfRule type="colorScale" priority="155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14">
    <cfRule type="colorScale" priority="150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14">
    <cfRule type="colorScale" priority="118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40">
    <cfRule type="colorScale" priority="112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2">
    <cfRule type="colorScale" priority="110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14:S314">
    <cfRule type="colorScale" priority="95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2:S242">
    <cfRule type="colorScale" priority="93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0:S140">
    <cfRule type="colorScale" priority="91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5:S45">
    <cfRule type="colorScale" priority="395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3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5:N45">
    <cfRule type="colorScale" priority="397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0">
    <cfRule type="colorScale" priority="50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Y136:Y137">
    <cfRule type="iconSet" priority="38">
      <iconSet iconSet="3Symbols" showValue="0">
        <cfvo type="percent" val="0"/>
        <cfvo type="num" val="65"/>
        <cfvo type="num" val="90"/>
      </iconSet>
    </cfRule>
  </conditionalFormatting>
  <conditionalFormatting sqref="Y130:Y131 Y124:Y127">
    <cfRule type="iconSet" priority="33">
      <iconSet iconSet="3Symbols" showValue="0">
        <cfvo type="percent" val="0"/>
        <cfvo type="num" val="65"/>
        <cfvo type="num" val="90"/>
      </iconSet>
    </cfRule>
  </conditionalFormatting>
  <conditionalFormatting sqref="Y128:Y129">
    <cfRule type="iconSet" priority="28">
      <iconSet iconSet="3Symbols" showValue="0">
        <cfvo type="percent" val="0"/>
        <cfvo type="num" val="65"/>
        <cfvo type="num" val="90"/>
      </iconSet>
    </cfRule>
  </conditionalFormatting>
  <conditionalFormatting sqref="Y122:Y123 Y117:Y119">
    <cfRule type="iconSet" priority="23">
      <iconSet iconSet="3Symbols" showValue="0">
        <cfvo type="percent" val="0"/>
        <cfvo type="num" val="65"/>
        <cfvo type="num" val="90"/>
      </iconSet>
    </cfRule>
  </conditionalFormatting>
  <conditionalFormatting sqref="Y120:Y121">
    <cfRule type="iconSet" priority="18">
      <iconSet iconSet="3Symbols" showValue="0">
        <cfvo type="percent" val="0"/>
        <cfvo type="num" val="65"/>
        <cfvo type="num" val="90"/>
      </iconSet>
    </cfRule>
  </conditionalFormatting>
  <conditionalFormatting sqref="Y32:Y36">
    <cfRule type="iconSet" priority="3">
      <iconSet iconSet="3Symbols" showValue="0">
        <cfvo type="percent" val="0"/>
        <cfvo type="num" val="65"/>
        <cfvo type="num" val="90"/>
      </iconSet>
    </cfRule>
  </conditionalFormatting>
  <conditionalFormatting sqref="V7:V314">
    <cfRule type="iconSet" priority="1398">
      <iconSet iconSet="3Symbols">
        <cfvo type="percent" val="0"/>
        <cfvo type="num" val="65"/>
        <cfvo type="num" val="90"/>
      </iconSet>
    </cfRule>
  </conditionalFormatting>
  <conditionalFormatting sqref="Z7:Z314">
    <cfRule type="iconSet" priority="1403">
      <iconSet iconSet="3Symbols" showValue="0">
        <cfvo type="percent" val="0"/>
        <cfvo type="num" val="65"/>
        <cfvo type="num" val="90"/>
      </iconSet>
    </cfRule>
  </conditionalFormatting>
  <conditionalFormatting sqref="Y138:Y314 Y7:Y31 Y132:Y135 Y37:Y114">
    <cfRule type="iconSet" priority="1408">
      <iconSet iconSet="3Symbols" showValue="0">
        <cfvo type="percent" val="0"/>
        <cfvo type="num" val="65"/>
        <cfvo type="num" val="90"/>
      </iconSet>
    </cfRule>
  </conditionalFormatting>
  <conditionalFormatting sqref="AD7:AD314">
    <cfRule type="iconSet" priority="1413">
      <iconSet iconSet="3Symbols" showValue="0">
        <cfvo type="percent" val="0"/>
        <cfvo type="num" val="65"/>
        <cfvo type="num" val="90"/>
      </iconSet>
    </cfRule>
  </conditionalFormatting>
  <conditionalFormatting sqref="AH7:AH314">
    <cfRule type="iconSet" priority="1418">
      <iconSet iconSet="3Symbols" showValue="0">
        <cfvo type="percent" val="0"/>
        <cfvo type="num" val="65"/>
        <cfvo type="num" val="90"/>
      </iconSet>
    </cfRule>
  </conditionalFormatting>
  <conditionalFormatting sqref="Y115:Y116">
    <cfRule type="iconSet" priority="1432">
      <iconSet iconSet="3Symbols" showValue="0">
        <cfvo type="percent" val="0"/>
        <cfvo type="num" val="65"/>
        <cfvo type="num" val="90"/>
      </iconSet>
    </cfRule>
  </conditionalFormatting>
  <printOptions gridLinesSet="0"/>
  <pageMargins left="0.75" right="0.75" top="1" bottom="1" header="0.5" footer="0.5"/>
  <pageSetup fitToWidth="0" fitToHeight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A7677-3123-494D-B1FA-3679747B5CC8}">
  <dimension ref="A1"/>
  <sheetViews>
    <sheetView topLeftCell="A8" workbookViewId="0">
      <selection activeCell="C8" sqref="C8:D8"/>
    </sheetView>
  </sheetViews>
  <sheetFormatPr baseColWidth="10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726CED12EE6C4DA72313C57F0D11B6" ma:contentTypeVersion="13" ma:contentTypeDescription="Create a new document." ma:contentTypeScope="" ma:versionID="5b84e9f4043e43034093e05401e848e9">
  <xsd:schema xmlns:xsd="http://www.w3.org/2001/XMLSchema" xmlns:xs="http://www.w3.org/2001/XMLSchema" xmlns:p="http://schemas.microsoft.com/office/2006/metadata/properties" xmlns:ns3="969894f1-c9c0-4d50-8a0a-9ccee5b03c2f" xmlns:ns4="926a8a4a-afcc-43ec-bde3-e1208bc272bd" targetNamespace="http://schemas.microsoft.com/office/2006/metadata/properties" ma:root="true" ma:fieldsID="f2b66fcb1641a0f701c61922cbcc4c04" ns3:_="" ns4:_="">
    <xsd:import namespace="969894f1-c9c0-4d50-8a0a-9ccee5b03c2f"/>
    <xsd:import namespace="926a8a4a-afcc-43ec-bde3-e1208bc272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894f1-c9c0-4d50-8a0a-9ccee5b03c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8a4a-afcc-43ec-bde3-e1208bc27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05077B-6F11-4B50-8A07-BF3892F6F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9894f1-c9c0-4d50-8a0a-9ccee5b03c2f"/>
    <ds:schemaRef ds:uri="926a8a4a-afcc-43ec-bde3-e1208bc2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AB121C-0D54-449E-A3C1-DCD06D27E3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63305D-6236-4C56-A7F5-E7F5B2DCAA6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Area</vt:lpstr>
      <vt:lpstr>Plan de Acción 2021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FERNANDO PINZON GALVIS</dc:creator>
  <cp:keywords/>
  <dc:description/>
  <cp:lastModifiedBy>mylife</cp:lastModifiedBy>
  <cp:revision/>
  <dcterms:created xsi:type="dcterms:W3CDTF">2019-12-26T17:32:37Z</dcterms:created>
  <dcterms:modified xsi:type="dcterms:W3CDTF">2021-02-22T18:31:46Z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0x01010043726CED12EE6C4DA72313C57F0D11B6</vt:lpwstr>
  </property>
</Properties>
</file>