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tceduco-my.sharepoint.com/personal/gestionambiental_itc_edu_co/Documents/Gestión Ambiental/2024/DOCUMENTOS DEL SGA 2024/"/>
    </mc:Choice>
  </mc:AlternateContent>
  <xr:revisionPtr revIDLastSave="1181" documentId="8_{1F682FE6-D089-43B8-906A-AFCF6C10A06F}" xr6:coauthVersionLast="47" xr6:coauthVersionMax="47" xr10:uidLastSave="{66D2038C-B7E2-4F28-98DE-1160AE11A6F0}"/>
  <bookViews>
    <workbookView xWindow="-120" yWindow="-120" windowWidth="29040" windowHeight="15840" tabRatio="673" activeTab="2" xr2:uid="{00000000-000D-0000-FFFF-FFFF00000000}"/>
  </bookViews>
  <sheets>
    <sheet name="PORTADA " sheetId="9" r:id="rId1"/>
    <sheet name="Análisis_Procesos" sheetId="5" r:id="rId2"/>
    <sheet name="Matriz AIA" sheetId="1" r:id="rId3"/>
    <sheet name="Riesgos Ambientales" sheetId="6" r:id="rId4"/>
    <sheet name="Valoración" sheetId="2" r:id="rId5"/>
    <sheet name="Control de Cambios Formato " sheetId="7" state="hidden" r:id="rId6"/>
    <sheet name="CONTROL DE CAMBIOS Registro " sheetId="8" r:id="rId7"/>
    <sheet name="Nota ACERCAR" sheetId="3"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6" l="1"/>
  <c r="K40" i="6"/>
  <c r="K38" i="6"/>
  <c r="H35" i="6"/>
  <c r="K35" i="6"/>
  <c r="K32" i="6"/>
  <c r="K31" i="6"/>
  <c r="K30" i="6"/>
  <c r="K25" i="6"/>
  <c r="K18" i="6"/>
  <c r="K9" i="6"/>
  <c r="H10" i="6"/>
  <c r="H11" i="6"/>
  <c r="H12" i="6"/>
  <c r="H13" i="6"/>
  <c r="H14" i="6"/>
  <c r="H15" i="6"/>
  <c r="H16" i="6"/>
  <c r="H17" i="6"/>
  <c r="H18" i="6"/>
  <c r="H19" i="6"/>
  <c r="H20" i="6"/>
  <c r="H21" i="6"/>
  <c r="H22" i="6"/>
  <c r="H23" i="6"/>
  <c r="H24" i="6"/>
  <c r="H25" i="6"/>
  <c r="H26" i="6"/>
  <c r="H27" i="6"/>
  <c r="H28" i="6"/>
  <c r="H29" i="6"/>
  <c r="H30" i="6"/>
  <c r="H31" i="6"/>
  <c r="H32" i="6"/>
  <c r="H33" i="6"/>
  <c r="H34" i="6"/>
  <c r="H36" i="6"/>
  <c r="H37" i="6"/>
  <c r="H38" i="6"/>
  <c r="H39" i="6"/>
  <c r="H40" i="6"/>
  <c r="H41" i="6"/>
  <c r="H42" i="6"/>
  <c r="H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9" i="6"/>
  <c r="D10" i="6"/>
  <c r="D11" i="6"/>
  <c r="D12" i="6"/>
  <c r="D13" i="6"/>
  <c r="D14" i="6"/>
  <c r="D19" i="6"/>
  <c r="D25" i="6"/>
  <c r="D26" i="6"/>
  <c r="D27" i="6"/>
  <c r="D28" i="6"/>
  <c r="D29" i="6"/>
  <c r="D30" i="6"/>
  <c r="D31" i="6"/>
  <c r="D32" i="6"/>
  <c r="D33" i="6"/>
  <c r="D34" i="6"/>
  <c r="D35" i="6"/>
  <c r="D36" i="6"/>
  <c r="D37" i="6"/>
  <c r="D38" i="6"/>
  <c r="D39" i="6"/>
  <c r="D40" i="6"/>
  <c r="D41" i="6"/>
  <c r="D42" i="6"/>
  <c r="D9" i="6"/>
  <c r="C10" i="6"/>
  <c r="C11" i="6"/>
  <c r="C13" i="6"/>
  <c r="C14" i="6"/>
  <c r="C19" i="6"/>
  <c r="C25" i="6"/>
  <c r="C26" i="6"/>
  <c r="C27" i="6"/>
  <c r="C28" i="6"/>
  <c r="C29" i="6"/>
  <c r="C30" i="6"/>
  <c r="C31" i="6"/>
  <c r="C32" i="6"/>
  <c r="C33" i="6"/>
  <c r="C34" i="6"/>
  <c r="C35" i="6"/>
  <c r="C36" i="6"/>
  <c r="C37" i="6"/>
  <c r="C38" i="6"/>
  <c r="C39" i="6"/>
  <c r="C40" i="6"/>
  <c r="C41" i="6"/>
  <c r="C42" i="6"/>
  <c r="C9" i="6"/>
  <c r="B39" i="6"/>
  <c r="K39" i="6"/>
  <c r="B40" i="6"/>
  <c r="B41" i="6"/>
  <c r="B42" i="6"/>
  <c r="K42" i="6"/>
  <c r="B10" i="6"/>
  <c r="B11" i="6"/>
  <c r="B13" i="6"/>
  <c r="B14" i="6"/>
  <c r="B19" i="6"/>
  <c r="B25" i="6"/>
  <c r="B26" i="6"/>
  <c r="B27" i="6"/>
  <c r="B28" i="6"/>
  <c r="B29" i="6"/>
  <c r="B30" i="6"/>
  <c r="B31" i="6"/>
  <c r="B32" i="6"/>
  <c r="B33" i="6"/>
  <c r="B34" i="6"/>
  <c r="B35" i="6"/>
  <c r="B36" i="6"/>
  <c r="B37" i="6"/>
  <c r="B38" i="6"/>
  <c r="B9" i="6"/>
  <c r="AQ41" i="1"/>
  <c r="Z40" i="1"/>
  <c r="Z41" i="1"/>
  <c r="Z43" i="1"/>
  <c r="AN43" i="1"/>
  <c r="AJ43" i="1"/>
  <c r="AF43" i="1"/>
  <c r="X43" i="1"/>
  <c r="U43" i="1"/>
  <c r="Q43" i="1"/>
  <c r="AN42" i="1"/>
  <c r="AJ42" i="1"/>
  <c r="AF42" i="1"/>
  <c r="X42" i="1"/>
  <c r="U42" i="1"/>
  <c r="Q42" i="1"/>
  <c r="AN41" i="1"/>
  <c r="AJ41" i="1"/>
  <c r="AF41" i="1"/>
  <c r="AO41" i="1" s="1"/>
  <c r="X41" i="1"/>
  <c r="U41" i="1"/>
  <c r="Q41" i="1"/>
  <c r="AN40" i="1"/>
  <c r="AJ40" i="1"/>
  <c r="AF40" i="1"/>
  <c r="X40" i="1"/>
  <c r="U40" i="1"/>
  <c r="Q40" i="1"/>
  <c r="Z39" i="1"/>
  <c r="AN39" i="1"/>
  <c r="AJ39" i="1"/>
  <c r="AF39" i="1"/>
  <c r="X39" i="1"/>
  <c r="U39" i="1"/>
  <c r="Q39" i="1"/>
  <c r="AN38" i="1"/>
  <c r="AJ38" i="1"/>
  <c r="AF38" i="1"/>
  <c r="X38" i="1"/>
  <c r="U38" i="1"/>
  <c r="Q38" i="1"/>
  <c r="AN37" i="1"/>
  <c r="AJ37" i="1"/>
  <c r="AF37" i="1"/>
  <c r="AO37" i="1" s="1"/>
  <c r="X37" i="1"/>
  <c r="U37" i="1"/>
  <c r="Q37" i="1"/>
  <c r="AN36" i="1"/>
  <c r="AJ36" i="1"/>
  <c r="AF36" i="1"/>
  <c r="X36" i="1"/>
  <c r="Y36" i="1" s="1"/>
  <c r="Z36" i="1" s="1"/>
  <c r="U36" i="1"/>
  <c r="Q36" i="1"/>
  <c r="AN25" i="1"/>
  <c r="AJ25" i="1"/>
  <c r="AF25" i="1"/>
  <c r="AO25" i="1" s="1"/>
  <c r="X25" i="1"/>
  <c r="U25" i="1"/>
  <c r="Q25" i="1"/>
  <c r="AN31" i="1"/>
  <c r="AJ31" i="1"/>
  <c r="AF31" i="1"/>
  <c r="X31" i="1"/>
  <c r="U31" i="1"/>
  <c r="Q31" i="1"/>
  <c r="AN35" i="1"/>
  <c r="AJ35" i="1"/>
  <c r="AF35" i="1"/>
  <c r="AO35" i="1" s="1"/>
  <c r="X35" i="1"/>
  <c r="U35" i="1"/>
  <c r="Q35" i="1"/>
  <c r="AN34" i="1"/>
  <c r="AJ34" i="1"/>
  <c r="AF34" i="1"/>
  <c r="X34" i="1"/>
  <c r="U34" i="1"/>
  <c r="Q34" i="1"/>
  <c r="AN33" i="1"/>
  <c r="AJ33" i="1"/>
  <c r="AF33" i="1"/>
  <c r="AO33" i="1" s="1"/>
  <c r="X33" i="1"/>
  <c r="U33" i="1"/>
  <c r="Q33" i="1"/>
  <c r="AN32" i="1"/>
  <c r="AJ32" i="1"/>
  <c r="AF32" i="1"/>
  <c r="X32" i="1"/>
  <c r="U32" i="1"/>
  <c r="Q32" i="1"/>
  <c r="AN30" i="1"/>
  <c r="AJ30" i="1"/>
  <c r="AF30" i="1"/>
  <c r="X30" i="1"/>
  <c r="U30" i="1"/>
  <c r="Q30" i="1"/>
  <c r="AN29" i="1"/>
  <c r="AJ29" i="1"/>
  <c r="AF29" i="1"/>
  <c r="X29" i="1"/>
  <c r="U29" i="1"/>
  <c r="Q29" i="1"/>
  <c r="AN28" i="1"/>
  <c r="AJ28" i="1"/>
  <c r="AF28" i="1"/>
  <c r="X28" i="1"/>
  <c r="U28" i="1"/>
  <c r="Q28" i="1"/>
  <c r="AN27" i="1"/>
  <c r="AJ27" i="1"/>
  <c r="AF27" i="1"/>
  <c r="X27" i="1"/>
  <c r="U27" i="1"/>
  <c r="Q27" i="1"/>
  <c r="AJ26" i="1"/>
  <c r="AF26" i="1"/>
  <c r="X26" i="1"/>
  <c r="U26" i="1"/>
  <c r="Q26" i="1"/>
  <c r="Q23" i="1"/>
  <c r="U23" i="1"/>
  <c r="X23" i="1"/>
  <c r="AF23" i="1"/>
  <c r="AJ23" i="1"/>
  <c r="AN23" i="1"/>
  <c r="AO43" i="1" l="1"/>
  <c r="AP43" i="1" s="1"/>
  <c r="AQ43" i="1" s="1"/>
  <c r="AO40" i="1"/>
  <c r="Y42" i="1"/>
  <c r="Z42" i="1" s="1"/>
  <c r="AO42" i="1"/>
  <c r="Y40" i="1"/>
  <c r="Y41" i="1"/>
  <c r="Y43" i="1"/>
  <c r="AO39" i="1"/>
  <c r="AP39" i="1" s="1"/>
  <c r="AQ39" i="1" s="1"/>
  <c r="Y39" i="1"/>
  <c r="AO36" i="1"/>
  <c r="AP36" i="1" s="1"/>
  <c r="AQ36" i="1" s="1"/>
  <c r="Y37" i="1"/>
  <c r="Z37" i="1" s="1"/>
  <c r="Y25" i="1"/>
  <c r="Y38" i="1"/>
  <c r="Z38" i="1" s="1"/>
  <c r="AO31" i="1"/>
  <c r="AO38" i="1"/>
  <c r="AP25" i="1"/>
  <c r="AQ25" i="1" s="1"/>
  <c r="Z25" i="1"/>
  <c r="Y31" i="1"/>
  <c r="Z31" i="1" s="1"/>
  <c r="AO34" i="1"/>
  <c r="Y33" i="1"/>
  <c r="Z33" i="1" s="1"/>
  <c r="AO26" i="1"/>
  <c r="AO29" i="1"/>
  <c r="Y35" i="1"/>
  <c r="Z35" i="1" s="1"/>
  <c r="Y26" i="1"/>
  <c r="Z26" i="1" s="1"/>
  <c r="Y29" i="1"/>
  <c r="Z29" i="1" s="1"/>
  <c r="AO32" i="1"/>
  <c r="Y28" i="1"/>
  <c r="Z28" i="1" s="1"/>
  <c r="Y30" i="1"/>
  <c r="Z30" i="1" s="1"/>
  <c r="AO23" i="1"/>
  <c r="AO28" i="1"/>
  <c r="Y23" i="1"/>
  <c r="AO30" i="1"/>
  <c r="Y27" i="1"/>
  <c r="Z27" i="1" s="1"/>
  <c r="Y32" i="1"/>
  <c r="Z32" i="1" s="1"/>
  <c r="AO27" i="1"/>
  <c r="Y34" i="1"/>
  <c r="Z34" i="1" s="1"/>
  <c r="AP42" i="1" l="1"/>
  <c r="AQ42" i="1" s="1"/>
  <c r="AP40" i="1"/>
  <c r="AQ40" i="1" s="1"/>
  <c r="AP41" i="1"/>
  <c r="AP37" i="1"/>
  <c r="AQ37" i="1" s="1"/>
  <c r="AP33" i="1"/>
  <c r="AQ33" i="1" s="1"/>
  <c r="AP38" i="1"/>
  <c r="AQ38" i="1" s="1"/>
  <c r="AP35" i="1"/>
  <c r="AQ35" i="1" s="1"/>
  <c r="AP31" i="1"/>
  <c r="AQ31" i="1" s="1"/>
  <c r="AP29" i="1"/>
  <c r="AQ29" i="1" s="1"/>
  <c r="AP28" i="1"/>
  <c r="AQ28" i="1" s="1"/>
  <c r="AP30" i="1"/>
  <c r="AQ30" i="1" s="1"/>
  <c r="AP26" i="1"/>
  <c r="AQ26" i="1" s="1"/>
  <c r="AP23" i="1"/>
  <c r="AQ23" i="1" s="1"/>
  <c r="Z23" i="1"/>
  <c r="AP34" i="1"/>
  <c r="AQ34" i="1" s="1"/>
  <c r="AP27" i="1"/>
  <c r="AQ27" i="1" s="1"/>
  <c r="AP32" i="1"/>
  <c r="AQ32" i="1" s="1"/>
  <c r="AF18" i="1" l="1"/>
  <c r="AJ18" i="1"/>
  <c r="AN18" i="1"/>
  <c r="X18" i="1"/>
  <c r="Q18" i="1"/>
  <c r="U18" i="1"/>
  <c r="AN22" i="1"/>
  <c r="AJ22" i="1"/>
  <c r="AF22" i="1"/>
  <c r="X22" i="1"/>
  <c r="U22" i="1"/>
  <c r="Q22" i="1"/>
  <c r="AN21" i="1"/>
  <c r="AJ21" i="1"/>
  <c r="AF21" i="1"/>
  <c r="X21" i="1"/>
  <c r="U21" i="1"/>
  <c r="Q21" i="1"/>
  <c r="AN20" i="1"/>
  <c r="AJ20" i="1"/>
  <c r="AF20" i="1"/>
  <c r="X20" i="1"/>
  <c r="U20" i="1"/>
  <c r="Q20" i="1"/>
  <c r="AF19" i="1"/>
  <c r="AJ19" i="1"/>
  <c r="AN19" i="1"/>
  <c r="Q19" i="1"/>
  <c r="U19" i="1"/>
  <c r="X19" i="1"/>
  <c r="AF17" i="1"/>
  <c r="AJ17" i="1"/>
  <c r="AN17" i="1"/>
  <c r="U17" i="1"/>
  <c r="X17" i="1"/>
  <c r="Q17" i="1"/>
  <c r="AJ16" i="1"/>
  <c r="AN16" i="1"/>
  <c r="AF16" i="1"/>
  <c r="X16" i="1"/>
  <c r="U16" i="1"/>
  <c r="Q16" i="1"/>
  <c r="AF15" i="1"/>
  <c r="AO18" i="1" l="1"/>
  <c r="AO16" i="1"/>
  <c r="AO17" i="1"/>
  <c r="Y22" i="1"/>
  <c r="Z22" i="1" s="1"/>
  <c r="Y20" i="1"/>
  <c r="Z20" i="1" s="1"/>
  <c r="Y21" i="1"/>
  <c r="Z21" i="1" s="1"/>
  <c r="Y18" i="1"/>
  <c r="Z18" i="1" s="1"/>
  <c r="AO20" i="1"/>
  <c r="AO22" i="1"/>
  <c r="AO21" i="1"/>
  <c r="Y16" i="1"/>
  <c r="Z16" i="1" s="1"/>
  <c r="Y17" i="1"/>
  <c r="Z17" i="1" s="1"/>
  <c r="AO19" i="1"/>
  <c r="Y19" i="1"/>
  <c r="Z19" i="1" s="1"/>
  <c r="AP20" i="1" l="1"/>
  <c r="AQ20" i="1" s="1"/>
  <c r="AP22" i="1"/>
  <c r="AQ22" i="1" s="1"/>
  <c r="AP21" i="1"/>
  <c r="AQ21" i="1" s="1"/>
  <c r="AP16" i="1"/>
  <c r="AQ16" i="1" s="1"/>
  <c r="AP18" i="1"/>
  <c r="AQ18" i="1" s="1"/>
  <c r="AP17" i="1"/>
  <c r="AQ17" i="1" s="1"/>
  <c r="AP19" i="1"/>
  <c r="AQ19" i="1" s="1"/>
  <c r="AJ14" i="1" l="1"/>
  <c r="AN14" i="1"/>
  <c r="AF14" i="1"/>
  <c r="X14" i="1"/>
  <c r="U14" i="1"/>
  <c r="Q14" i="1"/>
  <c r="X11" i="1"/>
  <c r="X12" i="1"/>
  <c r="X13" i="1"/>
  <c r="X15" i="1"/>
  <c r="X24" i="1"/>
  <c r="U11" i="1"/>
  <c r="U12" i="1"/>
  <c r="U13" i="1"/>
  <c r="U15" i="1"/>
  <c r="U24" i="1"/>
  <c r="Q11" i="1"/>
  <c r="Q12" i="1"/>
  <c r="Q13" i="1"/>
  <c r="Q15" i="1"/>
  <c r="Q24" i="1"/>
  <c r="AN11" i="1"/>
  <c r="AN12" i="1"/>
  <c r="AN13" i="1"/>
  <c r="AN15" i="1"/>
  <c r="AN24" i="1"/>
  <c r="AJ11" i="1"/>
  <c r="AJ12" i="1"/>
  <c r="AJ13" i="1"/>
  <c r="AJ15" i="1"/>
  <c r="AJ24" i="1"/>
  <c r="AF11" i="1"/>
  <c r="AF12" i="1"/>
  <c r="AF13" i="1"/>
  <c r="AF24" i="1"/>
  <c r="Y14" i="1" l="1"/>
  <c r="Z14" i="1" s="1"/>
  <c r="Y12" i="1"/>
  <c r="Z12" i="1" s="1"/>
  <c r="AO14" i="1"/>
  <c r="AO15" i="1"/>
  <c r="AO12" i="1"/>
  <c r="AO24" i="1"/>
  <c r="Y24" i="1"/>
  <c r="Z24" i="1" s="1"/>
  <c r="AO13" i="1"/>
  <c r="Y15" i="1"/>
  <c r="Z15" i="1" s="1"/>
  <c r="Y13" i="1"/>
  <c r="Z13" i="1" s="1"/>
  <c r="AO11" i="1"/>
  <c r="Y11" i="1"/>
  <c r="Z11" i="1" s="1"/>
  <c r="AP14" i="1" l="1"/>
  <c r="AQ14" i="1" s="1"/>
  <c r="AP12" i="1"/>
  <c r="AQ12" i="1" s="1"/>
  <c r="AP13" i="1"/>
  <c r="AQ13" i="1" s="1"/>
  <c r="AP15" i="1"/>
  <c r="AQ15" i="1" s="1"/>
  <c r="AP11" i="1"/>
  <c r="AQ11" i="1" s="1"/>
  <c r="K11" i="6" l="1"/>
  <c r="K12" i="6"/>
  <c r="K13" i="6"/>
  <c r="K14" i="6"/>
  <c r="K15" i="6"/>
  <c r="K16" i="6"/>
  <c r="K17" i="6"/>
  <c r="K19" i="6"/>
  <c r="K20" i="6"/>
  <c r="K21" i="6"/>
  <c r="K22" i="6"/>
  <c r="K23" i="6"/>
  <c r="K24" i="6"/>
  <c r="K26" i="6"/>
  <c r="K27" i="6"/>
  <c r="K28" i="6"/>
  <c r="K29" i="6"/>
  <c r="K33" i="6"/>
  <c r="K34" i="6"/>
  <c r="K36" i="6"/>
  <c r="K37" i="6"/>
  <c r="K10" i="6"/>
  <c r="AN10" i="1" l="1"/>
  <c r="AJ10" i="1"/>
  <c r="AF10" i="1"/>
  <c r="X10" i="1"/>
  <c r="U10" i="1"/>
  <c r="Q10" i="1"/>
  <c r="AO10" i="1" l="1"/>
  <c r="Y10" i="1"/>
  <c r="Z10" i="1" s="1"/>
  <c r="AP24" i="1" l="1"/>
  <c r="AQ24" i="1" s="1"/>
  <c r="AP10" i="1"/>
  <c r="AQ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000-000001000000}">
      <text>
        <r>
          <rPr>
            <sz val="11"/>
            <color theme="1"/>
            <rFont val="Arial"/>
            <family val="2"/>
          </rPr>
          <t>Marisol Cáceres Miranda:
Etapas consecutivas e interrelacionadas de un sistema de producto o servicio desde la adquisición de la materia prima o su generación a partir de recursos naturales hasta la disposición final</t>
        </r>
      </text>
    </comment>
    <comment ref="O7" authorId="0" shapeId="0" xr:uid="{00000000-0006-0000-0000-000002000000}">
      <text>
        <r>
          <rPr>
            <sz val="11"/>
            <color theme="1"/>
            <rFont val="Arial"/>
            <family val="2"/>
          </rPr>
          <t>Marisol Cáceres Miranda:
ACERCAR sugiere estos criterios. Puede adicionar más.</t>
        </r>
      </text>
    </comment>
    <comment ref="AA7" authorId="0" shapeId="0" xr:uid="{00000000-0006-0000-0000-000003000000}">
      <text>
        <r>
          <rPr>
            <sz val="11"/>
            <color theme="1"/>
            <rFont val="Arial"/>
            <family val="2"/>
          </rPr>
          <t>Marisol PC:
Medidas de control que gestionan o regulan la forma en que se comporta el aspecto para eliminar o disminuir el impacto.</t>
        </r>
      </text>
    </comment>
    <comment ref="F8" authorId="0" shapeId="0" xr:uid="{00000000-0006-0000-0000-000004000000}">
      <text>
        <r>
          <rPr>
            <sz val="11"/>
            <color theme="1"/>
            <rFont val="Arial"/>
            <family val="2"/>
          </rPr>
          <t xml:space="preserve">Marisol Cáceres Miranda. 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G8" authorId="0" shapeId="0" xr:uid="{00000000-0006-0000-0000-000005000000}">
      <text>
        <r>
          <rPr>
            <sz val="11"/>
            <color theme="1"/>
            <rFont val="Arial"/>
            <family val="2"/>
          </rPr>
          <t>Marisol PC: 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Y8" authorId="0" shapeId="0" xr:uid="{00000000-0006-0000-0000-000006000000}">
      <text>
        <r>
          <rPr>
            <sz val="11"/>
            <color theme="1"/>
            <rFont val="Arial"/>
            <family val="2"/>
          </rPr>
          <t>Marisol PC:
Las filas se encuentran formuladas, en la medida que incluya filas copie la formula.</t>
        </r>
      </text>
    </comment>
    <comment ref="Z8" authorId="0" shapeId="0" xr:uid="{00000000-0006-0000-0000-000007000000}">
      <text>
        <r>
          <rPr>
            <sz val="11"/>
            <color theme="1"/>
            <rFont val="Arial"/>
            <family val="2"/>
          </rPr>
          <t>Marisol PC:
NIVEL CALIFICACIÓN
Aspecto Ambiental Bajo 0 A 30 Puntos
Aspecto Ambiental Medio o Moderado 31 A 60 Puntos
Aspecto Ambiental Alto 61 A 100 Puntos</t>
        </r>
      </text>
    </comment>
    <comment ref="AA8" authorId="0" shapeId="0" xr:uid="{00000000-0006-0000-0000-000008000000}">
      <text>
        <r>
          <rPr>
            <sz val="11"/>
            <color theme="1"/>
            <rFont val="Arial"/>
            <family val="2"/>
          </rPr>
          <t>MARISOL.CACERES:
Valores de 0 - 2
0: No aplica
1: Se aplica eventualmente
2: Aplicación rutinaria</t>
        </r>
      </text>
    </comment>
    <comment ref="AG8" authorId="0" shapeId="0" xr:uid="{00000000-0006-0000-0000-000009000000}">
      <text>
        <r>
          <rPr>
            <sz val="11"/>
            <color theme="1"/>
            <rFont val="Arial"/>
            <family val="2"/>
          </rPr>
          <t>MARISOL.CACERES:
Valores de 0 - 2
0: No aplica
1: Se aplica eventualmente
2: Aplicación rutinaria</t>
        </r>
      </text>
    </comment>
    <comment ref="AK8" authorId="0" shapeId="0" xr:uid="{00000000-0006-0000-0000-00000A000000}">
      <text>
        <r>
          <rPr>
            <sz val="11"/>
            <color theme="1"/>
            <rFont val="Arial"/>
            <family val="2"/>
          </rPr>
          <t>MARISOL.CACERES:
Valores de 0 - 2
0: No aplica
1: Se aplica eventualmente
2: Aplicación rutinaria</t>
        </r>
      </text>
    </comment>
    <comment ref="AP8" authorId="0" shapeId="0" xr:uid="{00000000-0006-0000-0000-00000B000000}">
      <text>
        <r>
          <rPr>
            <sz val="11"/>
            <color theme="1"/>
            <rFont val="Arial"/>
            <family val="2"/>
          </rPr>
          <t>Marisol PC:
Las filas se encuentran formuladas, al adicionar filas copie la formula.</t>
        </r>
      </text>
    </comment>
    <comment ref="AQ8" authorId="0" shapeId="0" xr:uid="{00000000-0006-0000-0000-00000C000000}">
      <text>
        <r>
          <rPr>
            <sz val="11"/>
            <color theme="1"/>
            <rFont val="Arial"/>
            <family val="2"/>
          </rPr>
          <t xml:space="preserve">Marisol PC:
La empresa determina, de acuerdo a sus valores que es bajo - Medio y Significativo
</t>
        </r>
      </text>
    </comment>
    <comment ref="AR8" authorId="0" shapeId="0" xr:uid="{00000000-0006-0000-0000-00000D000000}">
      <text>
        <r>
          <rPr>
            <sz val="11"/>
            <color theme="1"/>
            <rFont val="Arial"/>
            <family val="2"/>
          </rPr>
          <t>MARISOL.CACERES:
Se enuncia cuál. Ejemplo:
Programa uso eficiente del agua.
Plan de Gestión Integral de Respel.
Proyecto componente energía.</t>
        </r>
      </text>
    </comment>
    <comment ref="B9" authorId="0" shapeId="0" xr:uid="{00000000-0006-0000-0000-00000E000000}">
      <text>
        <r>
          <rPr>
            <sz val="11"/>
            <color theme="1"/>
            <rFont val="Arial"/>
            <family val="2"/>
          </rPr>
          <t>Marisol Cáceres Miranda: 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C9" authorId="0" shapeId="0" xr:uid="{00000000-0006-0000-0000-00000F000000}">
      <text>
        <r>
          <rPr>
            <sz val="11"/>
            <color rgb="FF000000"/>
            <rFont val="Arial"/>
            <family val="2"/>
          </rPr>
          <t xml:space="preserve">Marisol Cáceres Miranda
</t>
        </r>
        <r>
          <rPr>
            <sz val="11"/>
            <color rgb="FF000000"/>
            <rFont val="Arial"/>
            <family val="2"/>
          </rPr>
          <t>El proceso agrupa un conjunto de actividades. Ejemplo. Administrativo: agrupa las actividades desarrolladas por las áreas  de contabilidad, financiera, compras, gerencia, asistencia, etc.</t>
        </r>
      </text>
    </comment>
    <comment ref="D9" authorId="0" shapeId="0" xr:uid="{00000000-0006-0000-0000-000010000000}">
      <text>
        <r>
          <rPr>
            <sz val="11"/>
            <color theme="1"/>
            <rFont val="Arial"/>
            <family val="2"/>
          </rPr>
          <t>Marisol Cáceres Miranda:
Conjunto de operaciones o tareas que se enmarcan en un proceso o área. Ejemplo. Proceso mantenimiento, Actividad (obra blanca, negra y gris).</t>
        </r>
      </text>
    </comment>
    <comment ref="E9" authorId="0" shapeId="0" xr:uid="{00000000-0006-0000-0000-000011000000}">
      <text>
        <r>
          <rPr>
            <sz val="11"/>
            <color theme="1"/>
            <rFont val="Arial"/>
            <family val="2"/>
          </rPr>
          <t xml:space="preserve">Marisol PC:
Incluya el cargo de la persona que lidera la actividad. Ejemplo Coordinador de mantenimiento
</t>
        </r>
      </text>
    </comment>
    <comment ref="I9" authorId="0" shapeId="0" xr:uid="{00000000-0006-0000-0000-000012000000}">
      <text>
        <r>
          <rPr>
            <sz val="11"/>
            <color theme="1"/>
            <rFont val="Arial"/>
            <family val="2"/>
          </rPr>
          <t>Marisol Cáceres Miranda:
Se refiere al recurso natural que se utiliza, por cada celda elija uno.</t>
        </r>
      </text>
    </comment>
    <comment ref="J9" authorId="0" shapeId="0" xr:uid="{00000000-0006-0000-0000-000013000000}">
      <text>
        <r>
          <rPr>
            <sz val="11"/>
            <color rgb="FF000000"/>
            <rFont val="Arial"/>
            <family val="2"/>
          </rPr>
          <t xml:space="preserve">Marisol Cáceres Miranda:
</t>
        </r>
        <r>
          <rPr>
            <sz val="11"/>
            <color rgb="FF000000"/>
            <rFont val="Arial"/>
            <family val="2"/>
          </rPr>
          <t xml:space="preserve">De una actividad se pueden generar varios aspectos, inclúyalos adicionando celdas.
</t>
        </r>
        <r>
          <rPr>
            <sz val="11"/>
            <color rgb="FF000000"/>
            <rFont val="Arial"/>
            <family val="2"/>
          </rPr>
          <t>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K9" authorId="0" shapeId="0" xr:uid="{00000000-0006-0000-0000-000014000000}">
      <text>
        <r>
          <rPr>
            <sz val="11"/>
            <color rgb="FF000000"/>
            <rFont val="Arial"/>
            <family val="2"/>
          </rPr>
          <t xml:space="preserve">Marisol PC:
</t>
        </r>
        <r>
          <rPr>
            <sz val="11"/>
            <color rgb="FF000000"/>
            <rFont val="Arial"/>
            <family val="2"/>
          </rPr>
          <t>Impacto ambiental es el cambio en el medio ambiente, ya sea adverso o beneficioso, como resultado total o parcial de los aspectos ambientales de una organización. EFECTO. Corresponde a un hecho real. Ejemplo. Generación de vertimientos industriales o domésticas, Generación de emisiones por proceso productivo o por dióxido de carbono (CO2) etc.</t>
        </r>
      </text>
    </comment>
    <comment ref="N9" authorId="0" shapeId="0" xr:uid="{00000000-0006-0000-0000-000016000000}">
      <text>
        <r>
          <rPr>
            <sz val="11"/>
            <color theme="1"/>
            <rFont val="Arial"/>
            <family val="2"/>
          </rPr>
          <t>Marisol PC: Se considera como la consecuencia de una gravedad determinada y la posibilidad de que se presente esa consecuencia particular. En esta columna se incluyen las que se consideran positivas.
Ejemplo. Sistemas automáticos para el suministro de mp, recirculación del agua, nueva línea de negocio, proyecto de RSE,etc.</t>
        </r>
      </text>
    </comment>
    <comment ref="O9" authorId="0" shapeId="0" xr:uid="{00000000-0006-0000-0000-000017000000}">
      <text>
        <r>
          <rPr>
            <sz val="11"/>
            <color theme="1"/>
            <rFont val="Arial"/>
            <family val="2"/>
          </rPr>
          <t>Marisol PC:
Existe: 3
No existe legislación: 1
Existe legislación y no está reglamentada:5
Existe legislación y está reglamentada: 10</t>
        </r>
      </text>
    </comment>
    <comment ref="P9" authorId="0" shapeId="0" xr:uid="{00000000-0006-0000-0000-000018000000}">
      <text>
        <r>
          <rPr>
            <sz val="11"/>
            <color theme="1"/>
            <rFont val="Arial"/>
            <family val="2"/>
          </rPr>
          <t>Marisol PC:
No cumple: 10
Cumple: 5
No aplica: 1</t>
        </r>
      </text>
    </comment>
    <comment ref="R9" authorId="0" shapeId="0" xr:uid="{00000000-0006-0000-0000-000019000000}">
      <text>
        <r>
          <rPr>
            <sz val="11"/>
            <color theme="1"/>
            <rFont val="Arial"/>
            <family val="2"/>
          </rPr>
          <t>Marisol PC:
Diario/Semanal: 10
Mensual/Bimensual/Trimestral:5
Semestral/Anual: 1</t>
        </r>
      </text>
    </comment>
    <comment ref="S9" authorId="0" shapeId="0" xr:uid="{00000000-0006-0000-0000-00001A000000}">
      <text>
        <r>
          <rPr>
            <sz val="11"/>
            <color theme="1"/>
            <rFont val="Arial"/>
            <family val="2"/>
          </rPr>
          <t>Marisol PC:
Cambio drástico: 10
Cambio moderado: 5
Cambio pequeño: 1</t>
        </r>
      </text>
    </comment>
    <comment ref="T9" authorId="0" shapeId="0" xr:uid="{00000000-0006-0000-0000-00001B000000}">
      <text>
        <r>
          <rPr>
            <sz val="11"/>
            <color theme="1"/>
            <rFont val="Arial"/>
            <family val="2"/>
          </rPr>
          <t>Marisol PC:
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V9" authorId="0" shapeId="0" xr:uid="{00000000-0006-0000-0000-00001C000000}">
      <text>
        <r>
          <rPr>
            <sz val="11"/>
            <color theme="1"/>
            <rFont val="Arial"/>
            <family val="2"/>
          </rPr>
          <t>Marisol PC:
*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W9" authorId="0" shapeId="0" xr:uid="{00000000-0006-0000-0000-00001D000000}">
      <text>
        <r>
          <rPr>
            <sz val="11"/>
            <color theme="1"/>
            <rFont val="Arial"/>
            <family val="2"/>
          </rPr>
          <t>Marisol PC:
*No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7" authorId="0" shapeId="0" xr:uid="{27AFB353-D58A-490E-82B0-B90DBB4B01B8}">
      <text>
        <r>
          <rPr>
            <sz val="11"/>
            <color theme="1"/>
            <rFont val="Calibri"/>
            <family val="2"/>
            <scheme val="minor"/>
          </rPr>
          <t xml:space="preserve">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
</t>
        </r>
      </text>
    </comment>
    <comment ref="H7" authorId="0" shapeId="0" xr:uid="{CA891D67-4865-4A41-8EA4-D40AD52FAEE7}">
      <text>
        <r>
          <rPr>
            <sz val="11"/>
            <color theme="1"/>
            <rFont val="Calibri"/>
            <family val="2"/>
            <scheme val="minor"/>
          </rPr>
          <t>Se refiere la situación de amenaza o posibilidad de sufrir daño
Indique por ejemplo  Aire, agua, suelo, flora fauna.
Comunidad, empresa, perdida de reputación, perdida de los negocios, multas sanciones. Entre otros.</t>
        </r>
      </text>
    </comment>
    <comment ref="B8" authorId="0" shapeId="0" xr:uid="{45570126-84AF-4478-B7E2-77BC1E084078}">
      <text>
        <r>
          <rPr>
            <sz val="11"/>
            <color theme="1"/>
            <rFont val="Calibri"/>
            <family val="2"/>
            <scheme val="minor"/>
          </rPr>
          <t>Marisol Cáceres Miranda
El proceso agrupa un conjunto de actividades. Ejemplo. Administrativo: agrupa las actividades desarrolladas por las areas  de contabilidad, financiera, compras, gerencia, asistencia, etc</t>
        </r>
      </text>
    </comment>
    <comment ref="C8" authorId="0" shapeId="0" xr:uid="{96D6CEBB-3908-42EF-892E-D1B56257E7C9}">
      <text>
        <r>
          <rPr>
            <sz val="11"/>
            <color theme="1"/>
            <rFont val="Calibri"/>
            <family val="2"/>
            <scheme val="minor"/>
          </rPr>
          <t>Marisol Cáceres Miranda:
Conjunto de operaciones o tareas que se enmarcan en un proceso o area. Ejemplo. Proceso mantenimiento, Actividad (obra blanca, negra y gris).</t>
        </r>
      </text>
    </comment>
    <comment ref="D8" authorId="0" shapeId="0" xr:uid="{DA191F9B-DDA3-4C16-A632-C2F231FE1030}">
      <text>
        <r>
          <rPr>
            <sz val="11"/>
            <color theme="1"/>
            <rFont val="Calibri"/>
            <family val="2"/>
            <scheme val="minor"/>
          </rPr>
          <t xml:space="preserve">Marisol PC:
Incluya el cargo de la persona que lidera la actividad. Ejemplo Coordinador de mantenimiento
</t>
        </r>
      </text>
    </comment>
    <comment ref="F8" authorId="0" shapeId="0" xr:uid="{D5BF8056-9818-4C2A-8FC3-9EC6AF8124C2}">
      <text>
        <r>
          <rPr>
            <sz val="11"/>
            <color theme="1"/>
            <rFont val="Calibri"/>
            <family val="2"/>
            <scheme val="minor"/>
          </rPr>
          <t>Marisol PC:Se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G8" authorId="0" shapeId="0" xr:uid="{B616F191-1AE4-4721-9093-52423D0F8FE3}">
      <text>
        <r>
          <rPr>
            <sz val="11"/>
            <color theme="1"/>
            <rFont val="Calibri"/>
            <family val="2"/>
            <scheme val="minor"/>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I8" authorId="0" shapeId="0" xr:uid="{8100AA8C-263D-4FD3-9888-A0D960C18981}">
      <text>
        <r>
          <rPr>
            <sz val="11"/>
            <color theme="1"/>
            <rFont val="Calibri"/>
            <family val="2"/>
            <scheme val="minor"/>
          </rPr>
          <t xml:space="preserve">Se emplea como una descripción cualitativa de la probabilidad o la frecuencia.
Elija uno según corresponda:
5. Casi Seguro: Se espera que ocurra en la mayoria de circunstancias.
4. Probable: Probablemente ocurra en la mayoria de las circuntancias.
3. Posible: Podria Ocurrir
2. Improbable: Podria ocurrir, pero no se espera.
1. Raro: Ocurre solamente en circunstancias excepcionales 
</t>
        </r>
      </text>
    </comment>
    <comment ref="J8" authorId="0" shapeId="0" xr:uid="{3C146342-5E33-44FF-B990-1ABF315EC46C}">
      <text>
        <r>
          <rPr>
            <sz val="11"/>
            <color theme="1"/>
            <rFont val="Calibri"/>
            <family val="2"/>
            <scheme val="minor"/>
          </rPr>
          <t>Consecuencia: Resultado o impacto de un evento. Elija un numero según corresponda:
5. Catastrófico:
Muerte, liberación de tóxicos en lugares alejados con efecto nocivo, enormes costos financieros, enormes afectaciones por perdida de negocios,  perdida de reputación o de la imagen corporativa 
4. Importante:
Lesiones extensas, perdida de la capacidad productiva, liberación en lugares alejados contenida con asistencia externa y poco impacto nocivo, pérdida financiera importante, afectaciones por perdida de negocios,  perdida de reputación o de la imagen corporativa importante.
3. Moderada:
Exige tratamiento médico, liberación en el lugar contenida con asistencia externa, pérdida financiera alta,  afectaciones por perdida de negocios,  perdida de reputación o de la imagen corporativa alta.
2. Secundario: 
Tratamiento de primeros auxilios, liberación en el sitio contenida inmediatamente, perdida financiera media, afectaciones por perdida de negocios,  perdida de reputación o de la imagen corporativa media.
1. Insignificante:
Sin lesiones, pérdida financiera baja, impacto ambiental insignificante,  afectaciones por perdida de negocios,  perdida de reputación o de la imagen corporativa baja.</t>
        </r>
      </text>
    </comment>
    <comment ref="L8" authorId="0" shapeId="0" xr:uid="{CB180DF7-D346-45F9-9A75-38E066B7AACF}">
      <text>
        <r>
          <rPr>
            <sz val="11"/>
            <color theme="1"/>
            <rFont val="Calibri"/>
            <family val="2"/>
            <scheme val="minor"/>
          </rPr>
          <t xml:space="preserve">De acuerdo al valor de riesgo indique el tipo de riesgo si es Bajo, Moderado, Alto, Extremo teniendo en cuenta el valor:
</t>
        </r>
        <r>
          <rPr>
            <b/>
            <sz val="11"/>
            <color theme="1"/>
            <rFont val="Calibri"/>
            <family val="2"/>
            <scheme val="minor"/>
          </rPr>
          <t>BAJO:</t>
        </r>
        <r>
          <rPr>
            <sz val="11"/>
            <color theme="1"/>
            <rFont val="Calibri"/>
            <family val="2"/>
            <scheme val="minor"/>
          </rPr>
          <t xml:space="preserve"> Entre 1 y 4 (Gestionado mediante procedimientos de rutina).
</t>
        </r>
        <r>
          <rPr>
            <b/>
            <sz val="11"/>
            <color theme="1"/>
            <rFont val="Calibri"/>
            <family val="2"/>
            <scheme val="minor"/>
          </rPr>
          <t>MODERADO:</t>
        </r>
        <r>
          <rPr>
            <sz val="11"/>
            <color theme="1"/>
            <rFont val="Calibri"/>
            <family val="2"/>
            <scheme val="minor"/>
          </rPr>
          <t xml:space="preserve"> Entre 5 y 9 (Se debe especificar la responsabilidad de la dirección).
</t>
        </r>
        <r>
          <rPr>
            <b/>
            <sz val="11"/>
            <color theme="1"/>
            <rFont val="Calibri"/>
            <family val="2"/>
            <scheme val="minor"/>
          </rPr>
          <t>ALTO:</t>
        </r>
        <r>
          <rPr>
            <sz val="11"/>
            <color theme="1"/>
            <rFont val="Calibri"/>
            <family val="2"/>
            <scheme val="minor"/>
          </rPr>
          <t xml:space="preserve"> Entre 10 y 12 (Es necesaria la atención por parte de la alta dirección).
</t>
        </r>
        <r>
          <rPr>
            <b/>
            <sz val="11"/>
            <color theme="1"/>
            <rFont val="Calibri"/>
            <family val="2"/>
            <scheme val="minor"/>
          </rPr>
          <t xml:space="preserve">EXTREMO: </t>
        </r>
        <r>
          <rPr>
            <sz val="11"/>
            <color theme="1"/>
            <rFont val="Calibri"/>
            <family val="2"/>
            <scheme val="minor"/>
          </rPr>
          <t>Entre 15 y 25 (Exige acción inmediata).</t>
        </r>
      </text>
    </comment>
  </commentList>
</comments>
</file>

<file path=xl/sharedStrings.xml><?xml version="1.0" encoding="utf-8"?>
<sst xmlns="http://schemas.openxmlformats.org/spreadsheetml/2006/main" count="704" uniqueCount="416">
  <si>
    <t>Escuela Tecnológica
Instituto Técnico Central</t>
  </si>
  <si>
    <t>MATRIZ DE ASPECTOS E IMPACTOS AMBIENTALES - CALLE 13 
2023</t>
  </si>
  <si>
    <t>CÓDIGO:   GAM-FO-17</t>
  </si>
  <si>
    <t>VERSIÓN:  03</t>
  </si>
  <si>
    <t>VIGENCIA: 2024-05-30</t>
  </si>
  <si>
    <t>PÁGINA:    1 DE 7</t>
  </si>
  <si>
    <t>Dirección: Calle 13 # 16 - 74. Bogotá, Colombia</t>
  </si>
  <si>
    <t>Teléfono Conmutador: +57(601) 344 3000</t>
  </si>
  <si>
    <t>https://www.etitc.edu.co  Correo Institucional: atencionalciudadano@itc.edu.co</t>
  </si>
  <si>
    <t>Denuncias por actos de corrupción: soytransparente@itc.edu.co</t>
  </si>
  <si>
    <t>Documento controlado por el Sistema de Gestión de la Calidad</t>
  </si>
  <si>
    <t>Asegúrese que corresponde a la última versión consultando en el micrositio de los SGI</t>
  </si>
  <si>
    <t>ANÁLISIS DE ENTRADAS Y SALIDAS POR PROCESO ETITC</t>
  </si>
  <si>
    <t>PÁGINA:   2 DE 7</t>
  </si>
  <si>
    <t>ENTRADA</t>
  </si>
  <si>
    <t>TIPO DEL PROCESO</t>
  </si>
  <si>
    <t>NOMBRE DEL PROCESO</t>
  </si>
  <si>
    <t>LUGAR</t>
  </si>
  <si>
    <t>OBJETIVO</t>
  </si>
  <si>
    <t>ACTIVIDADES</t>
  </si>
  <si>
    <t>SALIDA</t>
  </si>
  <si>
    <t xml:space="preserve">- Intalaciones físicas adecuadas
- Energía Electrica
- Equipos de computo, equipos de impresión, equipos de iluminación.
- Papel
- Envaces de un solo uso
- Agua Potable
- Transporte de personal (estudiantes, docentes, personal administrativo)
Alimentos, bebidas
</t>
  </si>
  <si>
    <t>ESTRATÉGICO
MISIONALES
DE APOYO 
DE AUTOEVALUACIÓN</t>
  </si>
  <si>
    <t xml:space="preserve">ESTRATEGICOS:
Direccionamiento Institucional
Gestión del Sistema Integrado de Aseguramiento
Gestión de Internacionalización
Gestión de informatica y telecomunicaciones
Gestión de Comunicaciones
Gestión de Talento Humano
PROCESOS MISIONALES:
Docencia PES
DOcencia IBTI
Investigación
Extensión y proyección social
Egresados
PROCESOS DE APOYO
Gestión Juridica
Gestión de Adquisiciones
Gestión de recursos físicos
Gestión Documental
Gestión de Bienestar universitario
Gestión Financiera
Gestión de Servicio Al ciudadano
PROCESOS DE EVALUACIÓN
Gestión de control disciplinario
Gestión de Control Interno
</t>
  </si>
  <si>
    <t>DIFERENS ESPACIOS FÍSICOS: OFICINAS, SALAS DE JUNTAS, ESPACIOS COMUNES, BAÑOS ENTRE OTROS</t>
  </si>
  <si>
    <t>Cada proceso tiene definidos su objetivos en la caracterización que puede ser consultada en la pagina web institucional.
Todos los procesos buscan el desarrollo académico y la formación integral de estudiantes tanto en educación media y en educación superior</t>
  </si>
  <si>
    <t>Uso de instalaciones: Oficinas, salones, zonas comunes, cafeterias, restaurantes.
Uso de computadores y equipos informaticos y de telecomunicaciones.
Uso de vehiculos institucionales
Trasnporte de estudiantes del IBTI desde y hacia la institución
Transporte de estudiantes PES, docentes, y demas colaboradores desde y haica la institución.
Labores de aseo y desinfección</t>
  </si>
  <si>
    <t xml:space="preserve">Emisiones de CO2 indirectas.
Materiales reciclables
Generación de residuos solidos ordinarios, peligrosos y de manejo especial.
Generación de aguas residuales no domesticas.
</t>
  </si>
  <si>
    <t>-Reactivos químicos
- pinturas en aerosol
- Aceites lubricantes
- Combustibles
Solventes
- Aparatos Electricos y electrónicos y sus accesorios
- Metales (bronce, aluminio y acero)
- Madera
- Plastico
- Resinas</t>
  </si>
  <si>
    <t>MISIONAL</t>
  </si>
  <si>
    <t>Practicas académicas en talleres y laboratorios</t>
  </si>
  <si>
    <t xml:space="preserve">Laboratorios de ciencias naturales (química, física, biología)
Talleres de Fundición, Mecanica Industrial, 
</t>
  </si>
  <si>
    <t>Desarrollar prácticas académicas relacionadas con las asignaturas teoricopracticas tanto en Bachillerato como en Educación Superior.</t>
  </si>
  <si>
    <t xml:space="preserve">Practicas de emseñanza- aprendizaje relacionadas con:
física, bioogia. química
Fundición de metales usando horno de inducción electrica, refirgerado con agua.
Mecanica automotriz: Vehiculos de combustión y eléctricos.
Soldadura de metales
Electricidad industrial de media y baja tensión
Domótica
Automatización
Mecanicanizado de piezas de metal
Impresión 3D con resinas
uso de equipos de informatica
</t>
  </si>
  <si>
    <t>RESPEL: RAEES, Aceite industrial usado, sólidos contaminados con químicos, envases de sustancias químicas, residuos químicos, residuos cortopunzantes.</t>
  </si>
  <si>
    <t>Materiales de construcción
Pinturas, solventes, resinas, tejas, drywall, yeso y similares.
Cableado, luminarias, combustible,  material de ferreteria (torniloos, tuercas, anclajes, PVC, brochas, rodillos y similares</t>
  </si>
  <si>
    <t>APOYO</t>
  </si>
  <si>
    <t>GESTIÓN DE RECURSOS FÍSICOS</t>
  </si>
  <si>
    <t>Instalaciones físicas de la institución</t>
  </si>
  <si>
    <t>Apoyar logísticamente los procesos misionales de la ETITC mediante el mantenimiento locativo; el buen uso de las instalaciones; la administración, control de los bienes y entrega de insumos; la compra de infraestructura y tecnología de punta para el
funcionamiento normal de los diferentes servicios y actividades generadas por la Escuela en concordancia con las normas y disposiciones legales vigentes en el ámbito de salud y seguridad en el trabajo, medio ambiente y seguridad de la información</t>
  </si>
  <si>
    <t xml:space="preserve">Mantenimientos preventivos y correctivos de la planta física y la infraestructura eléctrica de la institución:
Pintura de pisos y paredes, resane de muros, mantenimiento de cielosrasos, reparación de goteras y humedades, reparación y mantenimiento de mobiliario y otras actividades afines.
Mantenimiento de jaerdines y zonas verdes
Tendido de cableado electrico y de cableado de dato, instalación y mantenimiento de sistema de iluminación. </t>
  </si>
  <si>
    <t>Residuos de construccion y demolición petreos y no petreos, residuos con asbesto.
Residuos aprovechables
RAEE:Cableado, luminarias, UPS, Baterias
RESPE: Pinturas, solventes y otros vencidos y sus envases.
Material vegetal
Emisiones de CO2 directas e indirectas.</t>
  </si>
  <si>
    <t>CLASIF. DE CONFIDENCIALIDAD</t>
  </si>
  <si>
    <t>IPC</t>
  </si>
  <si>
    <t>CLASIF. DE INTEGRIDAD</t>
  </si>
  <si>
    <t>A</t>
  </si>
  <si>
    <t>CLASIF. DE DISPONIBILIDAD</t>
  </si>
  <si>
    <t>MATRIZ DE ASPECTOS E IMPACTOS AMBIENTALES</t>
  </si>
  <si>
    <t>PÁGINA:    3 DE 7</t>
  </si>
  <si>
    <t>PERSPECTIVA DE CICLO DE VIDA</t>
  </si>
  <si>
    <t>IDENTIFICACIÓN DE ASPECTOS, IMPACTOS Y RIESGOS AMBIENTALES</t>
  </si>
  <si>
    <t>VALORACIÓN DE SIGNIFICANCIA DEL IMPACTO AMBIENTAL</t>
  </si>
  <si>
    <t>CONTROL OPERACIONAL</t>
  </si>
  <si>
    <t>CONTEXTO</t>
  </si>
  <si>
    <r>
      <rPr>
        <b/>
        <sz val="10"/>
        <color theme="1"/>
        <rFont val="Calibri"/>
        <family val="2"/>
      </rPr>
      <t>CONDICION DE OPERACIÓN</t>
    </r>
    <r>
      <rPr>
        <sz val="10"/>
        <color theme="1"/>
        <rFont val="Calibri"/>
        <family val="2"/>
      </rPr>
      <t xml:space="preserve">
(Anormal - Normal - Emergencia))</t>
    </r>
  </si>
  <si>
    <r>
      <rPr>
        <b/>
        <sz val="10"/>
        <color theme="1"/>
        <rFont val="Calibri"/>
        <family val="2"/>
      </rPr>
      <t>ORIGEN DE LA ACTIVIDAD</t>
    </r>
    <r>
      <rPr>
        <sz val="10"/>
        <color theme="1"/>
        <rFont val="Calibri"/>
        <family val="2"/>
      </rPr>
      <t xml:space="preserve">
(Propia - Externa)</t>
    </r>
  </si>
  <si>
    <t>CONTROL O INFLUENCIA DE LA ACTIVIDAD</t>
  </si>
  <si>
    <t>IDENTIFICACIÓN  DE ASPECTOS IMPACTOS Y RIESGOS AMBIENTALES</t>
  </si>
  <si>
    <t>LEGAL</t>
  </si>
  <si>
    <t>IMPACTO AMBIENTAL</t>
  </si>
  <si>
    <t>PARTES INTERESADAS</t>
  </si>
  <si>
    <t>SIGNIFICANCIA
 TOTAL</t>
  </si>
  <si>
    <t>IMPORTANCIA
(Bajo - Medio - Significativo)</t>
  </si>
  <si>
    <t>CONTROL ADMINISTRATIVO</t>
  </si>
  <si>
    <t>SUB TOTAL</t>
  </si>
  <si>
    <t>CONTROL MECANICO</t>
  </si>
  <si>
    <t>CONTROL AUTOMATICO</t>
  </si>
  <si>
    <t>TOTAL CONTROL</t>
  </si>
  <si>
    <t>VALOR IMPORTANCIA DE LA SIGNIFICANCIA FINAL</t>
  </si>
  <si>
    <t>PRIORIZACIÓN SEGÚN SIGNIFICANCIA
(Bajo - Medio - Significativo)</t>
  </si>
  <si>
    <r>
      <rPr>
        <b/>
        <sz val="10"/>
        <color theme="1"/>
        <rFont val="Calibri"/>
        <family val="2"/>
      </rPr>
      <t>ACIONES</t>
    </r>
    <r>
      <rPr>
        <sz val="10"/>
        <color theme="1"/>
        <rFont val="Calibri"/>
        <family val="2"/>
      </rPr>
      <t xml:space="preserve">
(Programa, plan, mantenimiento, proyecto)</t>
    </r>
  </si>
  <si>
    <r>
      <rPr>
        <b/>
        <sz val="10"/>
        <color theme="1"/>
        <rFont val="Calibri"/>
        <family val="2"/>
      </rPr>
      <t>FASE DE LA ACTIVIDAD O SERVICIO</t>
    </r>
    <r>
      <rPr>
        <sz val="10"/>
        <color theme="1"/>
        <rFont val="Calibri"/>
        <family val="2"/>
      </rPr>
      <t xml:space="preserve">
(Antes - Durante - Después)</t>
    </r>
  </si>
  <si>
    <t>PROCESO/
AREA</t>
  </si>
  <si>
    <t>ACTIVIDAD O SERVICIO</t>
  </si>
  <si>
    <t>RESPONSABLE</t>
  </si>
  <si>
    <t>COMPONENTE</t>
  </si>
  <si>
    <r>
      <rPr>
        <b/>
        <sz val="10"/>
        <color theme="1"/>
        <rFont val="Calibri"/>
        <family val="2"/>
      </rPr>
      <t>ASPECTO</t>
    </r>
    <r>
      <rPr>
        <sz val="10"/>
        <color theme="1"/>
        <rFont val="Calibri"/>
        <family val="2"/>
      </rPr>
      <t xml:space="preserve">
(Causa)</t>
    </r>
  </si>
  <si>
    <r>
      <rPr>
        <b/>
        <sz val="10"/>
        <color theme="1"/>
        <rFont val="Calibri"/>
        <family val="2"/>
      </rPr>
      <t>IMPACTO</t>
    </r>
    <r>
      <rPr>
        <sz val="10"/>
        <color theme="1"/>
        <rFont val="Calibri"/>
        <family val="2"/>
      </rPr>
      <t xml:space="preserve">
(Efecto)</t>
    </r>
  </si>
  <si>
    <t>TIPO DE IMPACTO</t>
  </si>
  <si>
    <r>
      <rPr>
        <b/>
        <sz val="10"/>
        <color theme="1"/>
        <rFont val="Calibri"/>
        <family val="2"/>
      </rPr>
      <t>RIESGO (Consecuencia)</t>
    </r>
    <r>
      <rPr>
        <sz val="10"/>
        <color theme="1"/>
        <rFont val="Calibri"/>
        <family val="2"/>
      </rPr>
      <t xml:space="preserve">
(Amenazas)</t>
    </r>
  </si>
  <si>
    <r>
      <rPr>
        <b/>
        <sz val="10"/>
        <color theme="1"/>
        <rFont val="Calibri"/>
        <family val="2"/>
      </rPr>
      <t>OPORTUNIDADES (Consecuencia)</t>
    </r>
    <r>
      <rPr>
        <sz val="10"/>
        <color theme="1"/>
        <rFont val="Calibri"/>
        <family val="2"/>
      </rPr>
      <t xml:space="preserve">
(Oportunidad)</t>
    </r>
  </si>
  <si>
    <t>Existencia</t>
  </si>
  <si>
    <t>Cumplimiento</t>
  </si>
  <si>
    <t>TOTAL CRITERIO LEGAL</t>
  </si>
  <si>
    <t>Frecuencia</t>
  </si>
  <si>
    <t>Severidad</t>
  </si>
  <si>
    <t>Alcance</t>
  </si>
  <si>
    <t>TOTAL CRITERIO IMPACTO AMBIENTAL</t>
  </si>
  <si>
    <t>Exigencia</t>
  </si>
  <si>
    <t>Gestión</t>
  </si>
  <si>
    <t>TOTAL PI</t>
  </si>
  <si>
    <t>Procedimiento</t>
  </si>
  <si>
    <t>Lista de chequeo</t>
  </si>
  <si>
    <t>Clausulas en contratos con terceros</t>
  </si>
  <si>
    <t>Ajustes en los horarios y formas de prestación del servicio</t>
  </si>
  <si>
    <t>Equipo especial</t>
  </si>
  <si>
    <t>Mantenimiento preventivo</t>
  </si>
  <si>
    <t>Otro</t>
  </si>
  <si>
    <t>Sensores</t>
  </si>
  <si>
    <t>Programador</t>
  </si>
  <si>
    <t>IMPORTANCIA DE LA SIGNIFICANCIA</t>
  </si>
  <si>
    <t>ANTES</t>
  </si>
  <si>
    <t>IBTI (Instituto de Bachillerato Técnico Industrial)</t>
  </si>
  <si>
    <t>Consejo de Padres de Familia</t>
  </si>
  <si>
    <t>Normal</t>
  </si>
  <si>
    <t>Externa</t>
  </si>
  <si>
    <t>Influencia</t>
  </si>
  <si>
    <t>Aire</t>
  </si>
  <si>
    <t>-</t>
  </si>
  <si>
    <t>emergencias ambientales por mala calidad del aire</t>
  </si>
  <si>
    <t>Incorporar practicas de movilidad sostenible</t>
  </si>
  <si>
    <t>La actividad NO ES controlada por la ETITC. El servicio de transporte escolar es contratado por el Consejo de Padres de Familia del IBTI. La institución solamente puede influenciar en la actividad recomendado los requisitos que deben tener en cuenta en materia ambiental y SST para la suscripción del contrato. La entidad no puede aplicar controles en esta actividad.</t>
  </si>
  <si>
    <t>Bajo</t>
  </si>
  <si>
    <t>0 - 30 puntos</t>
  </si>
  <si>
    <t>PES (Programas de Educación Superior)
Administrativos
Docentes</t>
  </si>
  <si>
    <t>Uso de transporte publico o privado</t>
  </si>
  <si>
    <t>Estudiantes
Docentes
Colaboradores</t>
  </si>
  <si>
    <t>Medio o moderado</t>
  </si>
  <si>
    <t>31 - 60 puntos</t>
  </si>
  <si>
    <t>Gestión de Adquisiciones</t>
  </si>
  <si>
    <t>Según la necesidad cada dependencia realiza su proceso de adquisición</t>
  </si>
  <si>
    <t>Control</t>
  </si>
  <si>
    <t>Aire, agua, suelo</t>
  </si>
  <si>
    <t>Agotamientos y/o contaminación de recursos naturales</t>
  </si>
  <si>
    <t>Adquisición de productos con sustancias altamente contaminantes, incumplimiento de requisitos legales ambientales asociados a los bienes y servicios que se contraten.</t>
  </si>
  <si>
    <t xml:space="preserve">Incorporar criterios sostenibles para compras y adquisiciones. Disminución de la generación de residuos, </t>
  </si>
  <si>
    <t>Incorporar los requisitos ambientales y posconsumo en los contratos de compras y servicios con terceros.</t>
  </si>
  <si>
    <t>Significativo</t>
  </si>
  <si>
    <t>61 - 100 puntos</t>
  </si>
  <si>
    <t>proveedor o contratista</t>
  </si>
  <si>
    <t>Emergencia</t>
  </si>
  <si>
    <t>Suelo</t>
  </si>
  <si>
    <t>derrame accidental de sustancias químicas o combustibles</t>
  </si>
  <si>
    <t xml:space="preserve">Contaminación del aire, agua, suelo, ecosistemas. 
Daños en la salud humana </t>
  </si>
  <si>
    <t>Daños a la salud humana, contaminación de recursos naturales.</t>
  </si>
  <si>
    <t>incorporar practicas sostenibles para compras y adquisiciones</t>
  </si>
  <si>
    <t>RECTORIA</t>
  </si>
  <si>
    <t>Transporte de Rector para actividades misionales</t>
  </si>
  <si>
    <t>Rector</t>
  </si>
  <si>
    <t>Propia</t>
  </si>
  <si>
    <t>Disminución en las emisiones directas de GEI y de ruido.</t>
  </si>
  <si>
    <t>+</t>
  </si>
  <si>
    <t>Agotamiento del recurso natural</t>
  </si>
  <si>
    <t>TODOS</t>
  </si>
  <si>
    <t>Uso de las instalaciones (Aulas, oficinas, baños y zonas comunes)</t>
  </si>
  <si>
    <t>Agua</t>
  </si>
  <si>
    <t>Consumo de agua potable</t>
  </si>
  <si>
    <t>Desperdicio de agua potable</t>
  </si>
  <si>
    <t>Generación de Vertimientos de
ARD</t>
  </si>
  <si>
    <t>Daños en el alcantarillado interno y externo</t>
  </si>
  <si>
    <t>Implementar buenas practicas para el uso del sistema de alcantarillado</t>
  </si>
  <si>
    <t xml:space="preserve">Procedimiento GAM-PC-06 Manejo seguro de vertimientos ARnD </t>
  </si>
  <si>
    <t>Energía Eléctrica</t>
  </si>
  <si>
    <t>Uso de E. Eléctrica</t>
  </si>
  <si>
    <t>Emisiones indirectas de CO2</t>
  </si>
  <si>
    <t>Contaminación indirecta del aire</t>
  </si>
  <si>
    <t>Uso de dispositivos de control de iluminación.
Uso de sistemas de iluminación de bajo consumo energético</t>
  </si>
  <si>
    <t>Incremento en el consumo de energía por descalibración o falla de los equipos de control automatizado</t>
  </si>
  <si>
    <t>Residuos</t>
  </si>
  <si>
    <t>Generación de residuos ordinarios</t>
  </si>
  <si>
    <t>Contaminación del suelo y el aire. Daños en la salud humana, proliferación de vectores biológicos de transmisión de enfermedades</t>
  </si>
  <si>
    <t>Evitar la sobrecarga del relleno sanitario de la ciudad al disminuir la cantidad de residuos generados por la ETITC que tienen este tratamiento.</t>
  </si>
  <si>
    <t>Programa de Gestión Integral de Residuos</t>
  </si>
  <si>
    <t>Talleres y laboratorios</t>
  </si>
  <si>
    <t>Estudiantes
Docentes
Laboratoristas</t>
  </si>
  <si>
    <t>Generación de RESPEL (RAEES, envases de pinturas, solventes, resinas y similares)</t>
  </si>
  <si>
    <t>Mezclar los residuos y entregarlos para disposición en relleno sanitario.
Incumplimiento de requisitos legales asociados a la Gestión Integral de RESPEL</t>
  </si>
  <si>
    <t>PGIRESPEL</t>
  </si>
  <si>
    <t xml:space="preserve">prevención de la contaminación. Apoyo a comunidades de reciclaje
</t>
  </si>
  <si>
    <t>mezclar los residuos y entregarlos para disposición en relleno sanitario</t>
  </si>
  <si>
    <t>Programa de gestión integral de residuos
Acuerdo de Corresponsabilidad con Asociación de Recicladores de oficio.</t>
  </si>
  <si>
    <t>Consumo de agua potable y uso de sustancias químicas</t>
  </si>
  <si>
    <t>Generación de vertimientos ARND</t>
  </si>
  <si>
    <t xml:space="preserve">Programa de uso eficiente de agua
Procedimiento GAM-PC-06 Manejo seguro de vertimientos ARnD </t>
  </si>
  <si>
    <t>Aire
Suelo
Agua</t>
  </si>
  <si>
    <t xml:space="preserve"> Almacenamiento de sustancias químicas.
Liberación accidental al ambiente de sustancias químicas</t>
  </si>
  <si>
    <t>Derrame o liberación accidental de sustancias químicas</t>
  </si>
  <si>
    <t>Mejorar las condiciones de almacenamiento de sustancias químicas disminuyendo los riesgos asociados.</t>
  </si>
  <si>
    <t xml:space="preserve">Se debe crear el programa para control de riesgo químico desde el SG-SST
Se debe implementar el sistema Globalmente Armonizado para el almacenamiento de sustancias químicas.
Se debe desarrollar simulacros de escenarios de derrame o liberación accidental de sustancias químicas. </t>
  </si>
  <si>
    <t>Gestión IT</t>
  </si>
  <si>
    <t>normal</t>
  </si>
  <si>
    <t>Mezclar los residuos y entregarlos para disposición en relleno sanitario.
Incumplimiento de requisitos legales asociados a la Gestión de RAEES</t>
  </si>
  <si>
    <t>Programa Gestión Integral de residuos.
PGIRESPEL</t>
  </si>
  <si>
    <t>Gestión de Recursos Físicos</t>
  </si>
  <si>
    <t>Mantenimiento de la planta física</t>
  </si>
  <si>
    <t>control</t>
  </si>
  <si>
    <t xml:space="preserve">Contaminación del aire, agua, suelo, ecosistemas. 
</t>
  </si>
  <si>
    <t>Gestionar RCD para aprovechamiento por parte de terceros</t>
  </si>
  <si>
    <t>Generación de RESPEL(Envases de solventes, pinturas, resinas y similares)</t>
  </si>
  <si>
    <t xml:space="preserve">
Programa de Gestión Integral de Residuos
PGIRESPEL</t>
  </si>
  <si>
    <t>Generación de residuos de pastos y podas de vegetación</t>
  </si>
  <si>
    <t>Proliferación de vectores por acumulación de residuos de poda</t>
  </si>
  <si>
    <t>Programa de gestión integral de residuos</t>
  </si>
  <si>
    <t>Mantenimiento de infraestructura eléctrica</t>
  </si>
  <si>
    <t>Gestión de Infraestructura Eléctrica</t>
  </si>
  <si>
    <t>Generación de RESPEL (RAEES)</t>
  </si>
  <si>
    <t>Implementación de tecnología de autoabastecimiento de energía y de bajo consumo</t>
  </si>
  <si>
    <t>Programa de Gestión Integral de Residuos
PGIRESPEL</t>
  </si>
  <si>
    <t>propia</t>
  </si>
  <si>
    <t>Emisiones de CO2</t>
  </si>
  <si>
    <t>Contaminación del aire</t>
  </si>
  <si>
    <t>Mantenimiento preventivo de la planta eléctrica</t>
  </si>
  <si>
    <t>Aire
Suelo</t>
  </si>
  <si>
    <t>Derrame accidental de combustible</t>
  </si>
  <si>
    <t>Emisiones de CO2
Daños a la salud humana</t>
  </si>
  <si>
    <t xml:space="preserve">Administrativas y
Misionales
</t>
  </si>
  <si>
    <t>Docentes
Personal administrativo</t>
  </si>
  <si>
    <t>Contaminación de recursos naturales</t>
  </si>
  <si>
    <t>Cafetería y Banco de Alimentos</t>
  </si>
  <si>
    <t>Preparación y venta de alimentos y bebidas</t>
  </si>
  <si>
    <t>Bienestar Universitario y Proveedores externos</t>
  </si>
  <si>
    <t>Propia y Externa</t>
  </si>
  <si>
    <t>control e influencia</t>
  </si>
  <si>
    <t>Generación de residuos orgánicos</t>
  </si>
  <si>
    <t>Gas Natural</t>
  </si>
  <si>
    <t>Consumo de gas natural para cocción de alimentos</t>
  </si>
  <si>
    <t>Emisiones de GEI</t>
  </si>
  <si>
    <t>Agotamiento de los recursos naturales</t>
  </si>
  <si>
    <t>Mantenimiento de las instalaciones de gas natural</t>
  </si>
  <si>
    <t>Mantenimiento de planta eléctrica</t>
  </si>
  <si>
    <t>Externo</t>
  </si>
  <si>
    <t>Generación de RESPEL por mantenimiento de planta eléctrica</t>
  </si>
  <si>
    <t>Disposición inadecuada de aceites usados y filtros de aceites</t>
  </si>
  <si>
    <t>incorporar criterios sostenibles para contratación de servicios</t>
  </si>
  <si>
    <t>Servicios Generales</t>
  </si>
  <si>
    <t>Limpieza, desinfección y organización de espacios, superficies</t>
  </si>
  <si>
    <t>influencia</t>
  </si>
  <si>
    <t>Programa de Gestión de Vertimientos</t>
  </si>
  <si>
    <t>Uso de sustancias químicas para limpieza (Desinfectantes, detergentes, desengrasantes)</t>
  </si>
  <si>
    <t>Programa de Gestión de Residuos</t>
  </si>
  <si>
    <t>Almacenamiento y recolección de residuos</t>
  </si>
  <si>
    <t>Almacenamiento temporal de residuos (ordinarios, especiales y peligrosos)</t>
  </si>
  <si>
    <t>MATRIZ DE IDENTIFICACIÓN DE RIESGOS Y OPORTUNIDADES ASOCIADAS A LOS ASPECTOS E IMPACTOS AMBIENTALES</t>
  </si>
  <si>
    <t xml:space="preserve">PÁGINA:    4 DE 7 </t>
  </si>
  <si>
    <t>CONTEXTO DE LA EMPRESA</t>
  </si>
  <si>
    <r>
      <rPr>
        <b/>
        <sz val="10"/>
        <color theme="1"/>
        <rFont val="Calibri"/>
        <family val="2"/>
      </rPr>
      <t>IMPACTO</t>
    </r>
    <r>
      <rPr>
        <sz val="10"/>
        <color theme="1"/>
        <rFont val="Calibri"/>
        <family val="2"/>
      </rPr>
      <t xml:space="preserve">
(Efecto)</t>
    </r>
  </si>
  <si>
    <t>RIESGO (CONSECUENCIA)</t>
  </si>
  <si>
    <t>ELEMENTO (S) VULNERABLE</t>
  </si>
  <si>
    <t>ANALISIS CUALITATIVO DEL RIESGO</t>
  </si>
  <si>
    <t>MEDIDAS DE ACCION</t>
  </si>
  <si>
    <t>FILTROS</t>
  </si>
  <si>
    <t>PROCESO/AREA</t>
  </si>
  <si>
    <t>AMENAZA (Riesgo)</t>
  </si>
  <si>
    <t>OPORTUNIDAD (Riesgo)</t>
  </si>
  <si>
    <t>POSIBILIDAD</t>
  </si>
  <si>
    <t>CONSECUENCIA</t>
  </si>
  <si>
    <t>VALOR DE RIESGO</t>
  </si>
  <si>
    <t>NIVEL DE RIESGO</t>
  </si>
  <si>
    <t>BAJO</t>
  </si>
  <si>
    <t>El riesgo no es controlable por la ETITC, solamente se puede dar alcance promoviendo el uso de medios de transporte sostenibles y adecuando espacios como biciparqueaderos seguros.</t>
  </si>
  <si>
    <t>entre 1 y 4: gestionado mediante procedimientos de rutina.</t>
  </si>
  <si>
    <t>El riesgo no es controlable por la ETITC, solamente se puede dar alcance comunicando al consejo de padres los requisitos legales ambientale sque deben cumplir los prestadores de servicios de transporte escolar.</t>
  </si>
  <si>
    <t>Insignificante</t>
  </si>
  <si>
    <t>Menor</t>
  </si>
  <si>
    <t>Moderada</t>
  </si>
  <si>
    <t>Importante</t>
  </si>
  <si>
    <t>Catastrofica</t>
  </si>
  <si>
    <t>MODERADO</t>
  </si>
  <si>
    <t>entre 5 y 9 se debe especificar la responsabilidad de la dirección</t>
  </si>
  <si>
    <t>Incorporar criterios de sostenibilidad ambiental asociados al cumplimiento de requisitos legales en los contratos de adquisiciones de bienes o servicios</t>
  </si>
  <si>
    <t>ALTO</t>
  </si>
  <si>
    <t>entre 10 y 12: es necesaria la atención por parte de la alta dirección</t>
  </si>
  <si>
    <t>Inclusión de clausilas de responsabilidad civil extracontractual en los contratos de adquisicion de bienes y servicios. (cuando aplique)</t>
  </si>
  <si>
    <t>EXTREMO</t>
  </si>
  <si>
    <t>entre 15 y 25 exige acción inmediata</t>
  </si>
  <si>
    <t>Hacer seguimiento al consumo de energía eléctrica del vehiculo de rctoria.
Verificar el cumplimiento de los planes de matenimiento preventivo y correctivo del vehiculo.</t>
  </si>
  <si>
    <t>Hacer seguimiento al consumo de agua potable
verificar correcto funcionamiento de los dispositivos de almacenamiento y suministro de agua potable
Realizar campañas de sensibilización sobre ahorro y consumo responsable del agua potable.</t>
  </si>
  <si>
    <t>Capacitar al personal que manipula sustancias liquidas contaminates para que no se dispongan en el alcantarillado.
Gestionar los residuos químicos con gestores autorizados.</t>
  </si>
  <si>
    <t>Hacer seguimiento al consumo de energía eléctrica.
Revisar las tendencias de consumo con el equipo de infraestructura eléctrica para identificar oportunidades de mejora.
Hacer seguimiento a las acciones de mantenimiento de la red electruca y de iluminación.
Hacer campañas de concientización sobre uso eficiente de energía.</t>
  </si>
  <si>
    <t>Hacer mantenimiento y calibración al sistema automatizado de control de iluminación.</t>
  </si>
  <si>
    <t xml:space="preserve">Capacitar al personal generador y manipulador de residuos para hacer una correcta gestión interna de residuos ambientalmente segura.
</t>
  </si>
  <si>
    <t>Hacer seguimiento al consumo de energía eléctrica.
Revisar las tendencias de consumo con el equipo de infraestructura eléctrica para identificar oportunidades de mejora.
Hacer seguimiento a las acciones de mantenimiento de los equipos que requieren E.Electrica para su funcionamiento.
Hacer campañas de concientización sobre uso eficiente de energía.</t>
  </si>
  <si>
    <t xml:space="preserve">Capacitar al personal generador y manipulador de residuos para hacer una correcta gestión interna de residuos ambientalmente segura.
Garantizar la entrega de los RESPEL a gestores autorizados.
</t>
  </si>
  <si>
    <t xml:space="preserve">capacitar al personal involucrado en la generación de residuos liquidos y aguas residuales no domésticas. </t>
  </si>
  <si>
    <t>Identificar las fuentes fijas de emisiones 
Contratar servicios de consultoria para determinar los sitemas de control de emisiones requridos para cada fuente
Contratar los servicios de fabricación e instalación de ductos de dispersión y sistemas de control de emisiones</t>
  </si>
  <si>
    <t>Implementar el Sistema Globalmente Armonizado para el etiquetado de sustancias químicas
Almacenar las sustancias químicas según su cantidad y caracteristicas de peligrosidad segpun los dispuesto por las autoridades competentes.</t>
  </si>
  <si>
    <t>Capacitar al personal generador de RCD para hacer correcta separación y embalaje.
Hacer seguimiento a la generación de RCD cómo se estan desarrollando las actividades de almacenamiento interno.
Gestionar la recolección de RCD con gestores utorizados.</t>
  </si>
  <si>
    <t xml:space="preserve">Implementar sistemas de compostaje de residuos orgánicos
Capacitar al personal generador de residuos orgánicos para practicas la correcta separación en la fuente de residuos.
Hacer seguimiento a la generación de compost
</t>
  </si>
  <si>
    <t>Promover buenas practicas de separación de residuos en la fuente.
Garantizar la entrega de  material reciclable a la ARO con la que se tenga convenio</t>
  </si>
  <si>
    <r>
      <rPr>
        <b/>
        <sz val="11"/>
        <color theme="1"/>
        <rFont val="Calibri"/>
        <family val="2"/>
      </rPr>
      <t xml:space="preserve">NOTAS IMPORTANTES:
</t>
    </r>
    <r>
      <rPr>
        <sz val="11"/>
        <color theme="1"/>
        <rFont val="Calibri"/>
        <family val="2"/>
      </rPr>
      <t>1. Este es un modelo de formato para la identificación y registro del riesgo cualitativo ambiental, es de autoria del Programa Gestión Ambiental Emprearial -  ACERCAR. Actualización Año 2022. 
2. Fuente: Guía técnica colombiana GTC 104
3. Las mediciones empleadas deberían reflejar las necesidades y naturaleza de la organización y actividad bajo estudio
4. No se autoriza la explotación comercial del presente formato.
5. Formato disponible para empresas participantes al Programa Gestión Ambiental Emprearial -  ACERCAR ciclo 2022</t>
    </r>
  </si>
  <si>
    <t>Autoria: Secretaria Distrital de Ambiente - Programa de Gestión Ambiental Empresarial ACERCAR 2022</t>
  </si>
  <si>
    <t xml:space="preserve">VALORACIÓN AIA </t>
  </si>
  <si>
    <t>PÁGINA:    5 DE 7</t>
  </si>
  <si>
    <t>CRITERIOS DE VALORACIÓN AIA</t>
  </si>
  <si>
    <t>Criterio</t>
  </si>
  <si>
    <t>No existe legislación</t>
  </si>
  <si>
    <t>No aplica</t>
  </si>
  <si>
    <t>Semestral/Anual</t>
  </si>
  <si>
    <t>Cambio pequeño</t>
  </si>
  <si>
    <t>Puntual (El impacto tiene efecto en un espacio reducido dentro de la organización</t>
  </si>
  <si>
    <t>Si no existe acuerdo o reclamo</t>
  </si>
  <si>
    <t>Existe legislación y no está Reglamentada</t>
  </si>
  <si>
    <t>Se cumple con la legislación</t>
  </si>
  <si>
    <t>Mensual/Bimensual/Trimestral</t>
  </si>
  <si>
    <t>Cambio moderado</t>
  </si>
  <si>
    <t>Local  (El impacto no rebasa los límites o es tratado dentro de la organización)</t>
  </si>
  <si>
    <t xml:space="preserve">
Cualquiera de las anteriores sin implicaciones legales
</t>
  </si>
  <si>
    <t>La gestión ha sido satisfactoria o el acuerdo sigue vigente</t>
  </si>
  <si>
    <t>Existe legislación y está reglamentada</t>
  </si>
  <si>
    <t>No se cumple la legislación</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</si>
  <si>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</si>
  <si>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</si>
  <si>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</si>
  <si>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</si>
  <si>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t xml:space="preserve">No existe gestión en cuanto a las acciones emprendidas contra la organización o la gestión no ha
sido satisfactoria o bien sea no se ha cumplido el acuerdo
</t>
  </si>
  <si>
    <t>Importancia de la significancia</t>
  </si>
  <si>
    <t>valoración de los controles</t>
  </si>
  <si>
    <t>No Aplica / no se aplica control</t>
  </si>
  <si>
    <t>Se aplica eventualmente</t>
  </si>
  <si>
    <t>Aplicación rutinaria</t>
  </si>
  <si>
    <r>
      <rPr>
        <b/>
        <sz val="14"/>
        <color theme="1"/>
        <rFont val="Arial"/>
        <family val="2"/>
      </rPr>
      <t>Fuente.</t>
    </r>
    <r>
      <rPr>
        <sz val="14"/>
        <color theme="1"/>
        <rFont val="Arial"/>
        <family val="2"/>
      </rPr>
      <t xml:space="preserve"> Para el componente evaluación de la importancia del impacto ambiental se emplearon los criterios de la Guía Técnica para la Identificación de Aspectos e Impactos Ambientales. PLE-GU-01 Versión 3. IDIGER.</t>
    </r>
  </si>
  <si>
    <r>
      <rPr>
        <b/>
        <sz val="14"/>
        <color theme="1"/>
        <rFont val="Arial"/>
        <family val="2"/>
      </rPr>
      <t>NOTA:</t>
    </r>
    <r>
      <rPr>
        <sz val="14"/>
        <color theme="1"/>
        <rFont val="Arial"/>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</si>
  <si>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No se autoriza la explotación comercial del presente formato.</t>
  </si>
  <si>
    <t>CRITERIOS DE VALORACIÓN ANÁLISIS CUALITATIVO DEL RIESGO</t>
  </si>
  <si>
    <t>valor</t>
  </si>
  <si>
    <t>Probabilidad</t>
  </si>
  <si>
    <t>Consecuencia</t>
  </si>
  <si>
    <t>Raro: Ocurre solamente en circustancias excepcionales</t>
  </si>
  <si>
    <t>Insignificante: Sin lesiones, perdida financiera baja, impacto ambiental insignificante, sin afectaciones por perdida de negocio, perdida de reputación o imagen corporativa baja.</t>
  </si>
  <si>
    <t>Improbable: Podría ocurrir, pero no se espera</t>
  </si>
  <si>
    <t>Secundario: tratamiento de primeros auxilios, liberación en el sitio contenida inmediatamente, perdida financiera media, afectaciones por perdida de negocios, perdida de reputación o imagen corporativamedia.</t>
  </si>
  <si>
    <t>Posible: Podría ocurrir</t>
  </si>
  <si>
    <t>Moderada: Exige tratamiento médico, liberación en el lugar contenida con asistencia externa, perdida financiera alta, perdida de reputación o imagen corporativa alta.</t>
  </si>
  <si>
    <t>Probable: Probablemente ocurra en la mayoria de las circustancias</t>
  </si>
  <si>
    <t>Inportante: lesiones extensas, perdida de la capacidad productiva, liberación en luares alejados contenida con asistencia externa y poco impacto nocivo, perdida financera importante, perdida de reputación o imagen corporativa importante.</t>
  </si>
  <si>
    <t>Casi seguro: se espera que ocurra en la mayoria de las circustancias</t>
  </si>
  <si>
    <t>Catastrófico: Muerte, liberación de tóxicos en lugares alejados con efecto nocivo, enormes costos financieros, enormes afectaciones por perdida de negocios, perdida de reputación o de la imagen corporativa.</t>
  </si>
  <si>
    <t>CONTROL DE CAMBIOS DEL Formato</t>
  </si>
  <si>
    <t>PÁGINA:   6 DE 7</t>
  </si>
  <si>
    <t>Fecha</t>
  </si>
  <si>
    <t>Versión</t>
  </si>
  <si>
    <t>Cambios</t>
  </si>
  <si>
    <t>Creación del documento</t>
  </si>
  <si>
    <t>Se adopta el formato recomendado por la Scretaría Distrital de Ambiente, entregado en el marco de la participación de la estrategia ACERCAR 2021</t>
  </si>
  <si>
    <t xml:space="preserve">- Se incorpora hoja denominada Analisis_Procesos, en donde se deben consignar las entradas y salidas de manteiraes, recursos actividades y resultados que permitan identificar la relación del proceso con su respectivo Aspecto e Impacto Ambiental.
- Se inlcuye en el formato de la matriz la columna denominada "CONTROL O INFLUENCIA DE LA ACTIVIDAD"
- Se incorpora hoja denominada Riesgos Ambientales, para identificar los riesgos y oportunidades asociados a Aspectos e Impactos Ambientales.
</t>
  </si>
  <si>
    <t>CONTROL DE CAMBIOS DEL REGISTRO</t>
  </si>
  <si>
    <t>PÁGINA:  7 DE 7</t>
  </si>
  <si>
    <t xml:space="preserve">Fecha </t>
  </si>
  <si>
    <t xml:space="preserve">DESCRIPCION DE LOS CAMBIOS DEL REGISTRO </t>
  </si>
  <si>
    <t xml:space="preserve">RESPONSABLE DEL CAMBIO </t>
  </si>
  <si>
    <t>2021/07</t>
  </si>
  <si>
    <t xml:space="preserve">Emision del documento </t>
  </si>
  <si>
    <t>Líder del SGA</t>
  </si>
  <si>
    <t xml:space="preserve">Actualizacion riesgos ambientales </t>
  </si>
  <si>
    <t xml:space="preserve">Actualizacion del contenido del documento </t>
  </si>
  <si>
    <r>
      <rPr>
        <b/>
        <sz val="28"/>
        <color theme="1"/>
        <rFont val="Calibri"/>
        <family val="2"/>
      </rPr>
      <t>NOTA:</t>
    </r>
    <r>
      <rPr>
        <sz val="28"/>
        <color theme="1"/>
        <rFont val="Calibri"/>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</si>
  <si>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Marisol Cáceres Miranda
Coordinadora ACERCAR 2021</t>
  </si>
  <si>
    <t>Mantenimiento preventivo del vehículo eléctrico para uso exclusivo del Rector</t>
  </si>
  <si>
    <t>agotamiento del recurso hídrico</t>
  </si>
  <si>
    <t>Incorporación de tecnologías para aprovechamiento de agua lluvia</t>
  </si>
  <si>
    <t>Programa de uso eficiente y racional del agua potable.</t>
  </si>
  <si>
    <t>Contaminación del recurso hídrico</t>
  </si>
  <si>
    <t>Implementar buenas practicas de consumo de E. Eléctrica.
Desarrollar proyectos académicos con los programas de PES para implementar practicas de Eficiencia Energética.</t>
  </si>
  <si>
    <t>Programa para el uso eficiente y racional de la energía eléctrica
Mantenimientos preventivos y correctivos de los sistemas eléctricos de la institución.</t>
  </si>
  <si>
    <t>Uso eficiente de la energía eléctrica</t>
  </si>
  <si>
    <t>Disminución de gastos asociados al consumo de energía eléctrica.</t>
  </si>
  <si>
    <t>Acumulación de residuos en las instalaciones por mala manipulación</t>
  </si>
  <si>
    <t>Practicas en talleres y laboratorios (Uso de equipos, herramientas, materiales, reactivos químicos, solventes, lubricantes, soldaduras, pinturas, etc.)</t>
  </si>
  <si>
    <t>Implementar buenas practicas de consumo de E. Eléctrica</t>
  </si>
  <si>
    <t>Gestión adecuada para garantizar recuperación de materias primas y disposición final de residuos</t>
  </si>
  <si>
    <t>Generación de Residuos Aprovechables no peligrosos (Papel, plástico, chatarra, madera entre otros)</t>
  </si>
  <si>
    <t>Contaminación del recurso hídrico, colapso del alcantarillado interno.
Incumplimiento de la legislación vigente relacionada con la concentración máxima de contaminantes en las ARnD</t>
  </si>
  <si>
    <t>Adopción de buenas practicas para el uso del alcantarillado</t>
  </si>
  <si>
    <t>Emisión de gases contaminantes y material particulado por uso de cortadoras láser de madera o metal, horno de fundición y soldadura</t>
  </si>
  <si>
    <t xml:space="preserve">Daños en la salud de las personas expuestas al MP y otras emisiones de GEI.
Incumplimiento de requisitos legales relacionados con el control de emisiones atmosféricas. </t>
  </si>
  <si>
    <t>Implementación de tecnologías para el control de emisiones atmosféricas</t>
  </si>
  <si>
    <t>Programa Control de Emisiones atmosféricas
-Formulación de proyectos para implementar los controles de ingeniería requeridos.</t>
  </si>
  <si>
    <t>Afectación en la calidad del aire por acumulación de vapores que pueden generar daños a la salud.
Generación de residuos peligrosos.
Vertido de sustancias contaminantes al sistema de alcantarillado.</t>
  </si>
  <si>
    <t>Gestión de Informática y comunicaciones</t>
  </si>
  <si>
    <t>instalación y/o mantenimiento de software y hardware de tecnologías de la información y comunicación</t>
  </si>
  <si>
    <t>Generación de RESPEL (RAEES, envases de limpiadores y similares)</t>
  </si>
  <si>
    <t>Planta Física</t>
  </si>
  <si>
    <t>Generación de RCD</t>
  </si>
  <si>
    <t>Acumulación de RCD en las instalaciones
Disposición inadecuada de RCD.
Incumplimiento de requisitos legales asociados a la gestión de RCD</t>
  </si>
  <si>
    <t>Proliferación de Vectores
Emisión de GEI</t>
  </si>
  <si>
    <t>Aprovechamiento de residuos de poda (compostaje)</t>
  </si>
  <si>
    <t>Generación de Residuos Aprovechables no peligrosos (Papel, plástico, chatarra)</t>
  </si>
  <si>
    <t>Gestión adecuada para garantizar recuperación de materias primas y disposición final de residuos.
Apoyo en la formalización de organizaciones de recicladores de oficio</t>
  </si>
  <si>
    <t>Acumulación y disposición inadecuada de RESPEL</t>
  </si>
  <si>
    <t>Generación de Residuos Aprovechables no peligrosos (carón, metal, plástico)</t>
  </si>
  <si>
    <t>Uso de Plantas eléctricas Diesel</t>
  </si>
  <si>
    <t>Uso de Diesel para funcionamiento de plantas eléctricas de emergencia</t>
  </si>
  <si>
    <t>Mantenimiento adecuado para el correcto funcionamiento del equipo</t>
  </si>
  <si>
    <t>Contaminación del suelo, incendio o explosión</t>
  </si>
  <si>
    <t>Plan de contingencia para almacenamiento de hidrocarburos</t>
  </si>
  <si>
    <t>Elaborar el Plan de Emergencias Ambientales</t>
  </si>
  <si>
    <t>Uso de equipos de informática, equipos de impresión y actividades de oficina</t>
  </si>
  <si>
    <t>Generación de RESPEL (Pilas, Cartuchos y tóner de impresoras)</t>
  </si>
  <si>
    <t>Contaminación del suelo, agua, aire</t>
  </si>
  <si>
    <t>Proliferación de vectores por acumulación de residuos de orgánicos</t>
  </si>
  <si>
    <t>Actividades de aprovechamiento de residuos orgánicos (Agricultura urbana)</t>
  </si>
  <si>
    <t>Implementación de buenas practicas para el consumo de gas natural</t>
  </si>
  <si>
    <t xml:space="preserve">Proveedor externo </t>
  </si>
  <si>
    <t xml:space="preserve">Clausulas en los contratos de prestación de servicios acorde al PGIRESPEL de la institución. </t>
  </si>
  <si>
    <t>Proveedor externo</t>
  </si>
  <si>
    <t xml:space="preserve">Programa uso eficiente del agua.
Aunque se capacita al personal, la materialización del riesgo </t>
  </si>
  <si>
    <t>Contaminación del recurso hídrico, del suelo y daños a la salud humana</t>
  </si>
  <si>
    <t>Servicios Generales
Áreas generadoras</t>
  </si>
  <si>
    <t>Proliferación de vectores por malas practicas de separación y almacenamiento</t>
  </si>
  <si>
    <t>NOTA IMPORTANTE. Este es un Modelo de formato de matriz de Aspectos, Impactos y Riesgos Ambientales de autoría del Programa Gestión Ambiental Empresarial -  ACERCAR. Actualización Año 2021. 
No se autoriza la explotación comercial del presente formato.</t>
  </si>
  <si>
    <t>Empleado entrenado</t>
  </si>
  <si>
    <t>Transporte de estudiantes en vehículos escolares</t>
  </si>
  <si>
    <t>Uso de combustibles fósiles</t>
  </si>
  <si>
    <t>Emisión de contaminantes atmosféricos como CO2, Material Particulado y otros GEI</t>
  </si>
  <si>
    <t xml:space="preserve">Los medios de transporte no son suministrados por la Entidad. No se puede ejercer algún tipo de control sobre la actividad.
Solamente se puede influenciar a través de la promoción de medios alternativos de transporte. </t>
  </si>
  <si>
    <t>Adquisición y transporte de diversos insumos, materiales, equipos y/o mobiliario.</t>
  </si>
  <si>
    <t>Se incluirá cuando aplique las clausulas asociadas a la verificación de cumplimiento de requisitos legales asociados a la preparación para la prevención y atención de emergencias en los contrato de suministro de sustancias peligrosas.</t>
  </si>
  <si>
    <t>Uso de vehículo eléctrico</t>
  </si>
  <si>
    <t>Disminución de la demanda de combustibles fósiles</t>
  </si>
  <si>
    <t>Realizar mantenimientos preventivos periodicos para garantizar el correcto funcionamiento de las plantas.</t>
  </si>
  <si>
    <t>Elaborar el Plan de Contingencias para el almacneamiento de hidrocarburos e implementar el Sistema Globalmente Armonizado para almacenamiento de sustancias químicas.</t>
  </si>
  <si>
    <t>Llevar cotrol del consumo.
Varificar el correcto funcinamiento de los equipos de cocina que funcionan con Gas Natural</t>
  </si>
  <si>
    <t>Capacitar al personal para hacer correcta separación en la fuente.
Implementar técnicas de compostaje de residuos orgánicos para aprovechar los residuos orgánicos.</t>
  </si>
  <si>
    <t>Realizar seguimiento a los contratos de mantenimiento de las plantas eléctricas y verificar el cumplimiento de las normas ambientales aplicables</t>
  </si>
  <si>
    <t>- Promover buenas practicas de separación de residuos en la fuente.
Garantizar la entrega de  material reciclable a la ARO con la que se tenga convenio.
- Capacitar al personal generador y manipulador de residuos para hacer una correcta gestión interna de residuos ambientalmente segura.
Garantizar la entrega de los RESPEL a gestores autorizados.</t>
  </si>
  <si>
    <t xml:space="preserve">Se incluyen los aspectos positivos como la entrega de material aprovechable, el uso de control de ilumincación. Se incluyen y se valoran los AiA asociados a la emisión de gases contaminantes. Se incluye la identificación del control o influencia de la actividad que pueda ejercer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</si>
</sst>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x14ac:knownFonts="1">
    <font>
      <sz val="11"/>
      <color theme="1"/>
      <name val="Arial"/>
    </font>
    <font>
      <sz val="11"/>
      <color theme="1"/>
      <name val="Calibri"/>
      <family val="2"/>
      <scheme val="minor"/>
    </font>
    <font>
      <sz val="11"/>
      <name val="Arial"/>
      <family val="2"/>
    </font>
    <font>
      <sz val="11"/>
      <color theme="1"/>
      <name val="Calibri"/>
      <family val="2"/>
    </font>
    <font>
      <b/>
      <sz val="10"/>
      <color theme="1"/>
      <name val="Calibri"/>
      <family val="2"/>
    </font>
    <font>
      <b/>
      <sz val="11"/>
      <color theme="1"/>
      <name val="Calibri"/>
      <family val="2"/>
    </font>
    <font>
      <sz val="10"/>
      <color theme="1"/>
      <name val="Calibri"/>
      <family val="2"/>
    </font>
    <font>
      <sz val="14"/>
      <color theme="1"/>
      <name val="Calibri"/>
      <family val="2"/>
    </font>
    <font>
      <sz val="28"/>
      <color theme="1"/>
      <name val="Calibri"/>
      <family val="2"/>
    </font>
    <font>
      <b/>
      <sz val="28"/>
      <color theme="1"/>
      <name val="Calibri"/>
      <family val="2"/>
    </font>
    <font>
      <b/>
      <sz val="12"/>
      <name val="Arial"/>
      <family val="2"/>
    </font>
    <font>
      <b/>
      <sz val="10"/>
      <color theme="1"/>
      <name val="Arial"/>
      <family val="2"/>
    </font>
    <font>
      <sz val="12"/>
      <color theme="1"/>
      <name val="Arial Narrow"/>
      <family val="2"/>
    </font>
    <font>
      <b/>
      <sz val="10"/>
      <name val="Arial"/>
      <family val="2"/>
    </font>
    <font>
      <b/>
      <sz val="9"/>
      <name val="Arial"/>
      <family val="2"/>
    </font>
    <font>
      <sz val="11"/>
      <color theme="1"/>
      <name val="Arial"/>
      <family val="2"/>
    </font>
    <font>
      <b/>
      <sz val="13"/>
      <color indexed="8"/>
      <name val="Arial"/>
      <family val="2"/>
    </font>
    <font>
      <sz val="13"/>
      <color indexed="8"/>
      <name val="Calibri"/>
      <family val="2"/>
      <scheme val="minor"/>
    </font>
    <font>
      <b/>
      <sz val="11"/>
      <color theme="1"/>
      <name val="Arial"/>
      <family val="2"/>
    </font>
    <font>
      <sz val="14"/>
      <color theme="1"/>
      <name val="Arial"/>
      <family val="2"/>
    </font>
    <font>
      <b/>
      <sz val="14"/>
      <color theme="0"/>
      <name val="Arial"/>
      <family val="2"/>
    </font>
    <font>
      <b/>
      <sz val="14"/>
      <color theme="1"/>
      <name val="Arial"/>
      <family val="2"/>
    </font>
    <font>
      <sz val="14"/>
      <color rgb="FF000000"/>
      <name val="Arial"/>
      <family val="2"/>
    </font>
    <font>
      <sz val="11"/>
      <name val="Arial"/>
      <family val="2"/>
    </font>
    <font>
      <sz val="11"/>
      <color rgb="FF000000"/>
      <name val="Arial"/>
      <family val="2"/>
    </font>
    <font>
      <b/>
      <sz val="10"/>
      <color theme="1"/>
      <name val="Calibri"/>
      <family val="2"/>
    </font>
    <font>
      <b/>
      <sz val="11"/>
      <color theme="1"/>
      <name val="Calibri"/>
      <family val="2"/>
      <scheme val="minor"/>
    </font>
    <font>
      <sz val="11"/>
      <color theme="1"/>
      <name val="Calibri"/>
      <family val="2"/>
    </font>
    <font>
      <sz val="10"/>
      <color theme="1"/>
      <name val="Calibri"/>
      <family val="2"/>
    </font>
    <font>
      <sz val="10"/>
      <name val="Calibri"/>
      <family val="2"/>
    </font>
    <font>
      <b/>
      <sz val="11"/>
      <color theme="1"/>
      <name val="Calibri"/>
      <family val="2"/>
    </font>
    <font>
      <sz val="12"/>
      <color theme="1"/>
      <name val="Arial"/>
      <family val="2"/>
    </font>
    <font>
      <b/>
      <sz val="11"/>
      <color theme="0"/>
      <name val="Arial"/>
      <family val="2"/>
    </font>
    <font>
      <b/>
      <sz val="9"/>
      <color indexed="8"/>
      <name val="Arial"/>
      <family val="2"/>
    </font>
    <font>
      <sz val="9"/>
      <color theme="1"/>
      <name val="Arial"/>
      <family val="2"/>
    </font>
    <font>
      <b/>
      <sz val="11"/>
      <name val="Arial"/>
      <family val="2"/>
    </font>
    <font>
      <i/>
      <sz val="11"/>
      <color theme="1"/>
      <name val="Arial"/>
      <family val="2"/>
    </font>
    <font>
      <sz val="14"/>
      <color theme="1"/>
      <name val="Calibri"/>
      <family val="2"/>
    </font>
    <font>
      <b/>
      <sz val="26"/>
      <color theme="1"/>
      <name val="Calibri"/>
      <family val="2"/>
    </font>
    <font>
      <sz val="48"/>
      <color theme="1"/>
      <name val="Calibri"/>
      <family val="2"/>
    </font>
  </fonts>
  <fills count="31">
    <fill>
      <patternFill patternType="none"/>
    </fill>
    <fill>
      <patternFill patternType="gray125"/>
    </fill>
    <fill>
      <patternFill patternType="solid">
        <fgColor rgb="FFB2B2B2"/>
        <bgColor rgb="FFB2B2B2"/>
      </patternFill>
    </fill>
    <fill>
      <patternFill patternType="solid">
        <fgColor rgb="FFA7C4FF"/>
        <bgColor rgb="FFA7C4FF"/>
      </patternFill>
    </fill>
    <fill>
      <patternFill patternType="solid">
        <fgColor rgb="FFBDBDFF"/>
        <bgColor rgb="FFBDBDFF"/>
      </patternFill>
    </fill>
    <fill>
      <patternFill patternType="solid">
        <fgColor rgb="FFFFFF99"/>
        <bgColor rgb="FFFFFF99"/>
      </patternFill>
    </fill>
    <fill>
      <patternFill patternType="solid">
        <fgColor rgb="FFB3B3FF"/>
        <bgColor rgb="FFB3B3FF"/>
      </patternFill>
    </fill>
    <fill>
      <patternFill patternType="solid">
        <fgColor rgb="FFE1FF8B"/>
        <bgColor rgb="FFE1FF8B"/>
      </patternFill>
    </fill>
    <fill>
      <patternFill patternType="solid">
        <fgColor rgb="FF97FFFF"/>
        <bgColor rgb="FF97FFFF"/>
      </patternFill>
    </fill>
    <fill>
      <patternFill patternType="solid">
        <fgColor rgb="FFBFBFBF"/>
        <bgColor rgb="FFBFBFBF"/>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theme="0"/>
        <bgColor indexed="64"/>
      </patternFill>
    </fill>
    <fill>
      <patternFill patternType="solid">
        <fgColor rgb="FF00B0F0"/>
        <bgColor rgb="FF00B0F0"/>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00B050"/>
        <bgColor indexed="64"/>
      </patternFill>
    </fill>
    <fill>
      <patternFill patternType="solid">
        <fgColor rgb="FFB5B3B6"/>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medium">
        <color rgb="FF000000"/>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rgb="FF000000"/>
      </left>
      <right style="thin">
        <color rgb="FF000000"/>
      </right>
      <top/>
      <bottom/>
      <diagonal/>
    </border>
    <border>
      <left style="thin">
        <color indexed="64"/>
      </left>
      <right style="thin">
        <color indexed="64"/>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bottom style="thin">
        <color indexed="64"/>
      </bottom>
      <diagonal/>
    </border>
    <border>
      <left style="medium">
        <color rgb="FF000000"/>
      </left>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2">
    <xf numFmtId="0" fontId="0" fillId="0" borderId="0"/>
    <xf numFmtId="0" fontId="1" fillId="0" borderId="0"/>
  </cellStyleXfs>
  <cellXfs count="351">
    <xf numFmtId="0" fontId="0" fillId="0" borderId="0" xfId="0"/>
    <xf numFmtId="0" fontId="5" fillId="0" borderId="0" xfId="0" applyFont="1" applyAlignment="1">
      <alignment horizontal="center"/>
    </xf>
    <xf numFmtId="0" fontId="6" fillId="0" borderId="0" xfId="0" applyFont="1" applyAlignment="1">
      <alignment horizontal="center" vertical="center" wrapText="1"/>
    </xf>
    <xf numFmtId="0" fontId="6" fillId="7" borderId="13" xfId="0" applyFont="1" applyFill="1" applyBorder="1" applyAlignment="1">
      <alignment horizontal="center" vertical="center" textRotation="90"/>
    </xf>
    <xf numFmtId="0" fontId="6" fillId="7" borderId="13" xfId="0" applyFont="1" applyFill="1" applyBorder="1" applyAlignment="1">
      <alignment horizontal="center" vertical="center" wrapText="1"/>
    </xf>
    <xf numFmtId="0" fontId="6" fillId="8" borderId="13" xfId="0" applyFont="1" applyFill="1" applyBorder="1" applyAlignment="1">
      <alignment horizontal="center" vertical="center" textRotation="90"/>
    </xf>
    <xf numFmtId="0" fontId="6" fillId="8" borderId="13" xfId="0" applyFont="1" applyFill="1" applyBorder="1" applyAlignment="1">
      <alignment horizontal="center" vertical="center" wrapText="1"/>
    </xf>
    <xf numFmtId="0" fontId="6" fillId="5" borderId="13" xfId="0" applyFont="1" applyFill="1" applyBorder="1" applyAlignment="1">
      <alignment horizontal="center" vertical="center" textRotation="90"/>
    </xf>
    <xf numFmtId="0" fontId="6" fillId="5" borderId="13" xfId="0" applyFont="1" applyFill="1" applyBorder="1" applyAlignment="1">
      <alignment horizontal="center" vertical="center" wrapText="1"/>
    </xf>
    <xf numFmtId="0" fontId="6" fillId="3" borderId="13" xfId="0" applyFont="1" applyFill="1" applyBorder="1" applyAlignment="1">
      <alignment horizontal="center" vertical="center" textRotation="90" wrapText="1"/>
    </xf>
    <xf numFmtId="0" fontId="6" fillId="7" borderId="17" xfId="0" applyFont="1" applyFill="1" applyBorder="1" applyAlignment="1">
      <alignment horizontal="center" vertical="center"/>
    </xf>
    <xf numFmtId="0" fontId="6" fillId="8" borderId="17" xfId="0" applyFont="1" applyFill="1" applyBorder="1" applyAlignment="1">
      <alignment horizontal="center" vertical="center"/>
    </xf>
    <xf numFmtId="0" fontId="3" fillId="5" borderId="17" xfId="0" applyFont="1" applyFill="1" applyBorder="1" applyAlignment="1">
      <alignment horizontal="center" vertical="center"/>
    </xf>
    <xf numFmtId="0" fontId="3" fillId="4" borderId="17"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4" xfId="0" applyFont="1" applyFill="1" applyBorder="1" applyAlignment="1">
      <alignment horizontal="center" vertical="center"/>
    </xf>
    <xf numFmtId="0" fontId="3" fillId="0" borderId="0" xfId="0" applyFont="1" applyAlignment="1">
      <alignment wrapText="1"/>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0" xfId="0" applyFont="1"/>
    <xf numFmtId="0" fontId="7" fillId="0" borderId="0" xfId="0" applyFont="1"/>
    <xf numFmtId="0" fontId="12" fillId="0" borderId="0" xfId="0" applyFont="1"/>
    <xf numFmtId="0" fontId="11" fillId="0" borderId="0" xfId="0" applyFont="1" applyAlignment="1">
      <alignment vertical="center"/>
    </xf>
    <xf numFmtId="0" fontId="13" fillId="0" borderId="0" xfId="0" applyFont="1" applyAlignment="1">
      <alignment vertical="center"/>
    </xf>
    <xf numFmtId="0" fontId="6" fillId="3" borderId="5" xfId="0" applyFont="1" applyFill="1" applyBorder="1" applyAlignment="1">
      <alignment horizontal="center" vertical="center" wrapText="1"/>
    </xf>
    <xf numFmtId="0" fontId="6" fillId="0" borderId="28" xfId="0" applyFont="1" applyBorder="1" applyAlignment="1">
      <alignment horizontal="center" vertical="center" wrapText="1"/>
    </xf>
    <xf numFmtId="0" fontId="10" fillId="20" borderId="0" xfId="0" applyFont="1" applyFill="1" applyAlignment="1">
      <alignment horizontal="center" vertical="center"/>
    </xf>
    <xf numFmtId="0" fontId="14" fillId="20" borderId="0" xfId="0" applyFont="1" applyFill="1" applyAlignment="1">
      <alignment horizontal="center" wrapText="1"/>
    </xf>
    <xf numFmtId="0" fontId="13" fillId="0" borderId="0" xfId="0" applyFont="1" applyAlignment="1">
      <alignment horizontal="left" vertical="center"/>
    </xf>
    <xf numFmtId="0" fontId="6" fillId="7" borderId="11" xfId="0" applyFont="1" applyFill="1" applyBorder="1" applyAlignment="1">
      <alignment horizontal="center" vertical="center" textRotation="90"/>
    </xf>
    <xf numFmtId="0" fontId="6" fillId="0" borderId="30" xfId="0" applyFont="1" applyBorder="1" applyAlignment="1">
      <alignment horizontal="center" vertical="center"/>
    </xf>
    <xf numFmtId="0" fontId="16" fillId="0" borderId="28" xfId="0" applyFont="1" applyBorder="1" applyAlignment="1">
      <alignment horizontal="center" vertical="center"/>
    </xf>
    <xf numFmtId="0" fontId="17" fillId="0" borderId="0" xfId="0" applyFont="1" applyAlignment="1">
      <alignment vertical="center"/>
    </xf>
    <xf numFmtId="0" fontId="0" fillId="0" borderId="28" xfId="0" applyBorder="1"/>
    <xf numFmtId="0" fontId="0" fillId="0" borderId="28" xfId="0" applyBorder="1" applyAlignment="1">
      <alignment wrapText="1"/>
    </xf>
    <xf numFmtId="0" fontId="0" fillId="0" borderId="28" xfId="0" applyBorder="1" applyAlignment="1">
      <alignment vertical="center" wrapText="1"/>
    </xf>
    <xf numFmtId="0" fontId="18" fillId="0" borderId="0" xfId="0" applyFont="1" applyAlignment="1">
      <alignment horizontal="center" vertical="center"/>
    </xf>
    <xf numFmtId="0" fontId="19" fillId="0" borderId="0" xfId="0" applyFont="1"/>
    <xf numFmtId="0" fontId="20" fillId="13" borderId="4" xfId="0" applyFont="1" applyFill="1" applyBorder="1" applyAlignment="1">
      <alignment horizontal="center"/>
    </xf>
    <xf numFmtId="0" fontId="21" fillId="14" borderId="4" xfId="0" applyFont="1" applyFill="1" applyBorder="1" applyAlignment="1">
      <alignment horizontal="center" vertical="center"/>
    </xf>
    <xf numFmtId="0" fontId="21" fillId="15" borderId="4" xfId="0" applyFont="1" applyFill="1" applyBorder="1" applyAlignment="1">
      <alignment horizontal="center" vertical="center"/>
    </xf>
    <xf numFmtId="0" fontId="21" fillId="16" borderId="4" xfId="0" applyFont="1" applyFill="1" applyBorder="1" applyAlignment="1">
      <alignment horizontal="center" vertical="center"/>
    </xf>
    <xf numFmtId="0" fontId="21" fillId="17" borderId="4" xfId="0" applyFont="1" applyFill="1" applyBorder="1" applyAlignment="1">
      <alignment horizontal="center" vertical="center"/>
    </xf>
    <xf numFmtId="0" fontId="22" fillId="18" borderId="4" xfId="0" applyFont="1" applyFill="1" applyBorder="1" applyAlignment="1">
      <alignment horizontal="left" vertical="center" wrapText="1" readingOrder="1"/>
    </xf>
    <xf numFmtId="0" fontId="22" fillId="19" borderId="4" xfId="0" applyFont="1" applyFill="1" applyBorder="1" applyAlignment="1">
      <alignment horizontal="left" vertical="center" wrapText="1" readingOrder="1"/>
    </xf>
    <xf numFmtId="0" fontId="19" fillId="0" borderId="4" xfId="0" applyFont="1" applyBorder="1" applyAlignment="1">
      <alignment wrapText="1"/>
    </xf>
    <xf numFmtId="0" fontId="19" fillId="0" borderId="4" xfId="0" applyFont="1" applyBorder="1" applyAlignment="1">
      <alignment vertical="top" wrapText="1"/>
    </xf>
    <xf numFmtId="0" fontId="19" fillId="0" borderId="4" xfId="0" applyFont="1" applyBorder="1" applyAlignment="1">
      <alignment horizontal="center" vertical="center"/>
    </xf>
    <xf numFmtId="0" fontId="15" fillId="0" borderId="0" xfId="0" applyFont="1"/>
    <xf numFmtId="0" fontId="21" fillId="0" borderId="0" xfId="0" applyFont="1"/>
    <xf numFmtId="0" fontId="15" fillId="0" borderId="0" xfId="0" applyFont="1" applyAlignment="1">
      <alignment wrapText="1"/>
    </xf>
    <xf numFmtId="0" fontId="18" fillId="0" borderId="0" xfId="0" applyFont="1"/>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9" xfId="0" applyFont="1" applyBorder="1" applyAlignment="1">
      <alignment horizontal="center" vertical="center" wrapText="1"/>
    </xf>
    <xf numFmtId="0" fontId="15" fillId="0" borderId="17" xfId="0" applyFont="1" applyBorder="1" applyAlignment="1">
      <alignment wrapText="1"/>
    </xf>
    <xf numFmtId="0" fontId="25" fillId="7" borderId="41" xfId="0" applyFont="1" applyFill="1" applyBorder="1" applyAlignment="1">
      <alignment horizontal="center" vertical="center"/>
    </xf>
    <xf numFmtId="0" fontId="15" fillId="0" borderId="4" xfId="0" applyFont="1" applyBorder="1" applyAlignment="1">
      <alignment horizontal="center"/>
    </xf>
    <xf numFmtId="0" fontId="28" fillId="0" borderId="0" xfId="0" applyFont="1"/>
    <xf numFmtId="0" fontId="0" fillId="0" borderId="0" xfId="0" applyAlignment="1">
      <alignment wrapText="1"/>
    </xf>
    <xf numFmtId="0" fontId="31" fillId="0" borderId="0" xfId="0" applyFont="1"/>
    <xf numFmtId="0" fontId="0" fillId="0" borderId="28" xfId="0" applyBorder="1" applyAlignment="1">
      <alignment horizontal="center" vertical="center" wrapText="1"/>
    </xf>
    <xf numFmtId="0" fontId="10" fillId="20" borderId="21" xfId="0" applyFont="1" applyFill="1" applyBorder="1" applyAlignment="1">
      <alignment vertical="center"/>
    </xf>
    <xf numFmtId="0" fontId="10" fillId="20" borderId="0" xfId="0" applyFont="1" applyFill="1" applyAlignment="1">
      <alignment vertical="center"/>
    </xf>
    <xf numFmtId="0" fontId="10" fillId="20" borderId="24" xfId="0" applyFont="1" applyFill="1" applyBorder="1" applyAlignment="1">
      <alignment vertical="center"/>
    </xf>
    <xf numFmtId="0" fontId="10" fillId="20" borderId="26" xfId="0" applyFont="1" applyFill="1" applyBorder="1" applyAlignment="1">
      <alignment vertical="center"/>
    </xf>
    <xf numFmtId="0" fontId="10" fillId="20" borderId="23" xfId="0" applyFont="1" applyFill="1" applyBorder="1" applyAlignment="1">
      <alignment horizontal="center" vertical="center" wrapText="1"/>
    </xf>
    <xf numFmtId="0" fontId="10" fillId="20" borderId="24" xfId="0" applyFont="1" applyFill="1" applyBorder="1" applyAlignment="1">
      <alignment horizontal="center" vertical="center" wrapText="1"/>
    </xf>
    <xf numFmtId="0" fontId="10" fillId="20" borderId="0" xfId="0" applyFont="1" applyFill="1" applyAlignment="1">
      <alignment horizontal="center" vertical="center" wrapText="1"/>
    </xf>
    <xf numFmtId="0" fontId="13" fillId="0" borderId="0" xfId="1" applyFont="1" applyAlignment="1">
      <alignment horizontal="center" vertical="center"/>
    </xf>
    <xf numFmtId="0" fontId="32" fillId="25" borderId="28" xfId="0" applyFont="1" applyFill="1" applyBorder="1" applyAlignment="1">
      <alignment horizontal="center"/>
    </xf>
    <xf numFmtId="0" fontId="15" fillId="0" borderId="28" xfId="0" applyFont="1" applyBorder="1" applyAlignment="1">
      <alignment horizontal="center" vertical="center"/>
    </xf>
    <xf numFmtId="14" fontId="15" fillId="0" borderId="28" xfId="0" applyNumberFormat="1" applyFont="1" applyBorder="1" applyAlignment="1">
      <alignment horizontal="center" vertical="center"/>
    </xf>
    <xf numFmtId="14" fontId="0" fillId="0" borderId="28" xfId="0" applyNumberFormat="1" applyBorder="1" applyAlignment="1">
      <alignment horizontal="center" vertical="center"/>
    </xf>
    <xf numFmtId="0" fontId="33" fillId="0" borderId="28" xfId="0" applyFont="1" applyBorder="1" applyAlignment="1">
      <alignment horizontal="center" vertical="center"/>
    </xf>
    <xf numFmtId="0" fontId="33" fillId="0" borderId="38" xfId="0" applyFont="1" applyBorder="1" applyAlignment="1">
      <alignment vertical="center"/>
    </xf>
    <xf numFmtId="0" fontId="33" fillId="0" borderId="28" xfId="0" applyFont="1" applyBorder="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34" fillId="0" borderId="0" xfId="0" applyFont="1"/>
    <xf numFmtId="0" fontId="0" fillId="0" borderId="47" xfId="0" applyBorder="1"/>
    <xf numFmtId="0" fontId="0" fillId="0" borderId="45" xfId="0" applyBorder="1"/>
    <xf numFmtId="0" fontId="0" fillId="0" borderId="46" xfId="0" applyBorder="1"/>
    <xf numFmtId="0" fontId="0" fillId="0" borderId="50" xfId="0" applyBorder="1"/>
    <xf numFmtId="0" fontId="0" fillId="0" borderId="49" xfId="0" applyBorder="1"/>
    <xf numFmtId="0" fontId="0" fillId="0" borderId="0" xfId="0" applyAlignment="1">
      <alignment horizontal="center"/>
    </xf>
    <xf numFmtId="0" fontId="36" fillId="0" borderId="50" xfId="0" applyFont="1" applyBorder="1" applyAlignment="1">
      <alignment vertical="center"/>
    </xf>
    <xf numFmtId="0" fontId="0" fillId="0" borderId="55" xfId="0" applyBorder="1"/>
    <xf numFmtId="0" fontId="0" fillId="0" borderId="53" xfId="0" applyBorder="1"/>
    <xf numFmtId="0" fontId="0" fillId="0" borderId="54" xfId="0" applyBorder="1"/>
    <xf numFmtId="0" fontId="18" fillId="26" borderId="28" xfId="0" applyFont="1" applyFill="1" applyBorder="1" applyAlignment="1">
      <alignment horizontal="center" vertical="center"/>
    </xf>
    <xf numFmtId="0" fontId="18" fillId="26" borderId="28" xfId="0" applyFont="1" applyFill="1" applyBorder="1" applyAlignment="1">
      <alignment horizontal="center" wrapText="1"/>
    </xf>
    <xf numFmtId="0" fontId="10" fillId="20" borderId="61" xfId="0" applyFont="1" applyFill="1" applyBorder="1" applyAlignment="1">
      <alignment horizontal="center" vertical="center" wrapText="1"/>
    </xf>
    <xf numFmtId="0" fontId="33" fillId="0" borderId="40" xfId="0" applyFont="1" applyBorder="1" applyAlignment="1">
      <alignment vertical="center"/>
    </xf>
    <xf numFmtId="164" fontId="0" fillId="0" borderId="28" xfId="0" applyNumberFormat="1" applyBorder="1" applyAlignment="1">
      <alignment horizontal="center" vertical="center" wrapText="1"/>
    </xf>
    <xf numFmtId="164" fontId="0" fillId="0" borderId="28" xfId="0" applyNumberFormat="1" applyBorder="1" applyAlignment="1">
      <alignment wrapText="1"/>
    </xf>
    <xf numFmtId="0" fontId="0" fillId="0" borderId="28" xfId="0" quotePrefix="1" applyBorder="1" applyAlignment="1">
      <alignment vertical="center" wrapText="1"/>
    </xf>
    <xf numFmtId="0" fontId="0" fillId="0" borderId="28" xfId="0" applyBorder="1" applyAlignment="1">
      <alignment vertical="center"/>
    </xf>
    <xf numFmtId="0" fontId="0" fillId="0" borderId="28" xfId="0" quotePrefix="1" applyBorder="1" applyAlignment="1">
      <alignment wrapText="1"/>
    </xf>
    <xf numFmtId="0" fontId="0" fillId="0" borderId="28" xfId="0" applyBorder="1" applyAlignment="1">
      <alignment horizontal="left" vertical="center" wrapText="1"/>
    </xf>
    <xf numFmtId="0" fontId="27" fillId="0" borderId="16" xfId="0" applyFont="1" applyBorder="1" applyAlignment="1">
      <alignment horizontal="center" vertical="center"/>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27" fillId="0" borderId="28" xfId="0" applyFont="1" applyBorder="1" applyAlignment="1">
      <alignment horizontal="center" vertical="center" wrapText="1"/>
    </xf>
    <xf numFmtId="0" fontId="37" fillId="0" borderId="28" xfId="0" applyFont="1" applyBorder="1" applyAlignment="1">
      <alignment horizontal="center" vertical="center" wrapText="1"/>
    </xf>
    <xf numFmtId="0" fontId="19" fillId="0" borderId="28" xfId="0" applyFont="1" applyBorder="1" applyAlignment="1">
      <alignment horizontal="center" vertical="center"/>
    </xf>
    <xf numFmtId="0" fontId="19" fillId="0" borderId="28" xfId="0" applyFont="1" applyBorder="1"/>
    <xf numFmtId="0" fontId="28" fillId="3" borderId="13" xfId="0" applyFont="1" applyFill="1" applyBorder="1" applyAlignment="1">
      <alignment horizontal="center" vertical="center" textRotation="90" wrapText="1"/>
    </xf>
    <xf numFmtId="0" fontId="27" fillId="0" borderId="29" xfId="0" applyFont="1" applyBorder="1" applyAlignment="1">
      <alignment horizontal="center" vertical="center"/>
    </xf>
    <xf numFmtId="0" fontId="25" fillId="3" borderId="5" xfId="0" applyFont="1" applyFill="1" applyBorder="1" applyAlignment="1">
      <alignment horizontal="center" vertical="center" wrapText="1"/>
    </xf>
    <xf numFmtId="0" fontId="38" fillId="0" borderId="28" xfId="0" applyFont="1" applyBorder="1" applyAlignment="1">
      <alignment horizontal="center" vertical="center" wrapText="1"/>
    </xf>
    <xf numFmtId="0" fontId="6" fillId="0" borderId="62" xfId="0" applyFont="1" applyBorder="1" applyAlignment="1">
      <alignment horizontal="center" vertical="center"/>
    </xf>
    <xf numFmtId="0" fontId="28" fillId="0" borderId="28" xfId="0" applyFont="1" applyBorder="1" applyAlignment="1">
      <alignment horizontal="center" vertical="center"/>
    </xf>
    <xf numFmtId="0" fontId="15" fillId="0" borderId="28" xfId="0" applyFont="1" applyBorder="1" applyAlignment="1">
      <alignment horizontal="left" vertical="center" wrapText="1"/>
    </xf>
    <xf numFmtId="0" fontId="3" fillId="0" borderId="28" xfId="0" applyFont="1" applyBorder="1" applyAlignment="1">
      <alignment horizontal="left" vertical="center" wrapText="1"/>
    </xf>
    <xf numFmtId="0" fontId="39" fillId="0" borderId="28" xfId="0" applyFont="1" applyBorder="1" applyAlignment="1">
      <alignment horizontal="center" vertical="center" wrapText="1"/>
    </xf>
    <xf numFmtId="0" fontId="6" fillId="0" borderId="40" xfId="0" applyFont="1" applyBorder="1" applyAlignment="1">
      <alignment horizontal="center" vertical="center"/>
    </xf>
    <xf numFmtId="0" fontId="6" fillId="2" borderId="65" xfId="0" applyFont="1" applyFill="1" applyBorder="1" applyAlignment="1">
      <alignment horizontal="center" vertical="center" wrapText="1"/>
    </xf>
    <xf numFmtId="0" fontId="25" fillId="6" borderId="6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3" fillId="0" borderId="28" xfId="0" applyFont="1" applyBorder="1"/>
    <xf numFmtId="0" fontId="3" fillId="0" borderId="28" xfId="0" applyFont="1" applyBorder="1" applyAlignment="1">
      <alignment vertical="center"/>
    </xf>
    <xf numFmtId="0" fontId="27" fillId="0" borderId="28" xfId="0" applyFont="1" applyBorder="1" applyAlignment="1">
      <alignment horizontal="left" vertical="center" wrapText="1"/>
    </xf>
    <xf numFmtId="0" fontId="28" fillId="0" borderId="15" xfId="0" applyFont="1" applyBorder="1" applyAlignment="1">
      <alignment horizontal="center" vertical="center"/>
    </xf>
    <xf numFmtId="0" fontId="28" fillId="7" borderId="19" xfId="0" applyFont="1" applyFill="1" applyBorder="1" applyAlignment="1">
      <alignment horizontal="center" vertical="center"/>
    </xf>
    <xf numFmtId="0" fontId="28" fillId="8" borderId="19" xfId="0" applyFont="1" applyFill="1" applyBorder="1" applyAlignment="1">
      <alignment horizontal="center" vertical="center"/>
    </xf>
    <xf numFmtId="0" fontId="27" fillId="5" borderId="19" xfId="0" applyFont="1" applyFill="1" applyBorder="1" applyAlignment="1">
      <alignment horizontal="center" vertical="center"/>
    </xf>
    <xf numFmtId="0" fontId="27" fillId="4" borderId="19" xfId="0" applyFont="1" applyFill="1" applyBorder="1" applyAlignment="1">
      <alignment horizontal="center" vertical="center"/>
    </xf>
    <xf numFmtId="0" fontId="27" fillId="0" borderId="15" xfId="0" applyFont="1" applyBorder="1" applyAlignment="1">
      <alignment horizontal="center" vertical="center"/>
    </xf>
    <xf numFmtId="0" fontId="27" fillId="9" borderId="13" xfId="0" applyFont="1" applyFill="1" applyBorder="1" applyAlignment="1">
      <alignment horizontal="center" vertical="center"/>
    </xf>
    <xf numFmtId="0" fontId="27" fillId="9" borderId="4" xfId="0" applyFont="1" applyFill="1" applyBorder="1" applyAlignment="1">
      <alignment horizontal="center" vertical="center"/>
    </xf>
    <xf numFmtId="0" fontId="27" fillId="4" borderId="17" xfId="0" applyFont="1" applyFill="1" applyBorder="1" applyAlignment="1">
      <alignment horizontal="center" vertical="center"/>
    </xf>
    <xf numFmtId="0" fontId="27" fillId="0" borderId="28" xfId="0" applyFont="1" applyBorder="1" applyAlignment="1">
      <alignment vertical="center" wrapText="1"/>
    </xf>
    <xf numFmtId="0" fontId="28" fillId="0" borderId="68" xfId="0" applyFont="1" applyBorder="1" applyAlignment="1">
      <alignment horizontal="center" vertical="center"/>
    </xf>
    <xf numFmtId="0" fontId="28" fillId="0" borderId="42" xfId="0" applyFont="1" applyBorder="1" applyAlignment="1">
      <alignment horizontal="center" vertical="center"/>
    </xf>
    <xf numFmtId="0" fontId="28" fillId="0" borderId="68"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0" xfId="0" applyFont="1" applyAlignment="1">
      <alignment horizontal="center" vertical="center"/>
    </xf>
    <xf numFmtId="0" fontId="39" fillId="0" borderId="28" xfId="0" applyFont="1" applyBorder="1" applyAlignment="1">
      <alignment horizontal="center" vertical="center"/>
    </xf>
    <xf numFmtId="0" fontId="28" fillId="0" borderId="28" xfId="0" applyFont="1" applyBorder="1" applyAlignment="1">
      <alignment vertical="center" wrapText="1"/>
    </xf>
    <xf numFmtId="0" fontId="0" fillId="0" borderId="28" xfId="0" applyBorder="1" applyAlignment="1">
      <alignment horizontal="center" wrapText="1"/>
    </xf>
    <xf numFmtId="0" fontId="39" fillId="0" borderId="68" xfId="0" applyFont="1" applyBorder="1" applyAlignment="1">
      <alignment horizontal="center" vertical="center"/>
    </xf>
    <xf numFmtId="0" fontId="28" fillId="0" borderId="69" xfId="0" applyFont="1" applyBorder="1" applyAlignment="1">
      <alignment horizontal="center" vertical="center"/>
    </xf>
    <xf numFmtId="0" fontId="28" fillId="7" borderId="60" xfId="0" applyFont="1" applyFill="1" applyBorder="1" applyAlignment="1">
      <alignment horizontal="center" vertical="center"/>
    </xf>
    <xf numFmtId="0" fontId="28" fillId="8" borderId="60" xfId="0" applyFont="1" applyFill="1" applyBorder="1" applyAlignment="1">
      <alignment horizontal="center" vertical="center"/>
    </xf>
    <xf numFmtId="0" fontId="27" fillId="5" borderId="60" xfId="0" applyFont="1" applyFill="1" applyBorder="1" applyAlignment="1">
      <alignment horizontal="center" vertical="center"/>
    </xf>
    <xf numFmtId="0" fontId="27" fillId="4" borderId="60" xfId="0" applyFont="1" applyFill="1" applyBorder="1" applyAlignment="1">
      <alignment horizontal="center" vertical="center"/>
    </xf>
    <xf numFmtId="0" fontId="27" fillId="9" borderId="5" xfId="0" applyFont="1" applyFill="1" applyBorder="1" applyAlignment="1">
      <alignment horizontal="center" vertical="center"/>
    </xf>
    <xf numFmtId="0" fontId="27" fillId="0" borderId="69" xfId="0" applyFont="1" applyBorder="1" applyAlignment="1">
      <alignment horizontal="center" vertical="center"/>
    </xf>
    <xf numFmtId="0" fontId="27" fillId="0" borderId="68" xfId="0" applyFont="1" applyBorder="1" applyAlignment="1">
      <alignment vertical="center" wrapText="1"/>
    </xf>
    <xf numFmtId="0" fontId="28" fillId="7" borderId="28" xfId="0" applyFont="1" applyFill="1" applyBorder="1" applyAlignment="1">
      <alignment horizontal="center" vertical="center"/>
    </xf>
    <xf numFmtId="0" fontId="28" fillId="8" borderId="28" xfId="0" applyFont="1" applyFill="1" applyBorder="1" applyAlignment="1">
      <alignment horizontal="center" vertical="center"/>
    </xf>
    <xf numFmtId="0" fontId="27" fillId="5" borderId="28" xfId="0" applyFont="1" applyFill="1" applyBorder="1" applyAlignment="1">
      <alignment horizontal="center" vertical="center"/>
    </xf>
    <xf numFmtId="0" fontId="27" fillId="4" borderId="28" xfId="0" applyFont="1" applyFill="1" applyBorder="1" applyAlignment="1">
      <alignment horizontal="center" vertical="center"/>
    </xf>
    <xf numFmtId="0" fontId="27" fillId="0" borderId="28" xfId="0" applyFont="1" applyBorder="1" applyAlignment="1">
      <alignment horizontal="center" vertical="center"/>
    </xf>
    <xf numFmtId="0" fontId="27" fillId="9" borderId="28" xfId="0" applyFont="1" applyFill="1" applyBorder="1" applyAlignment="1">
      <alignment horizontal="center" vertical="center"/>
    </xf>
    <xf numFmtId="0" fontId="28" fillId="0" borderId="0" xfId="0" applyFont="1" applyAlignment="1">
      <alignment horizontal="center" vertical="center" wrapText="1"/>
    </xf>
    <xf numFmtId="0" fontId="29" fillId="0" borderId="0" xfId="0" applyFont="1"/>
    <xf numFmtId="0" fontId="21" fillId="0" borderId="28" xfId="0" applyFont="1" applyBorder="1" applyAlignment="1">
      <alignment horizontal="center" vertical="center"/>
    </xf>
    <xf numFmtId="0" fontId="19" fillId="0" borderId="28" xfId="0" applyFont="1" applyBorder="1" applyAlignment="1">
      <alignment wrapText="1"/>
    </xf>
    <xf numFmtId="0" fontId="19" fillId="0" borderId="28" xfId="0" applyFont="1" applyBorder="1" applyAlignment="1">
      <alignment vertical="center" wrapText="1"/>
    </xf>
    <xf numFmtId="0" fontId="21" fillId="27" borderId="28" xfId="0" applyFont="1" applyFill="1" applyBorder="1" applyAlignment="1">
      <alignment horizontal="center" vertical="center" wrapText="1"/>
    </xf>
    <xf numFmtId="0" fontId="21" fillId="28" borderId="28" xfId="0" applyFont="1" applyFill="1" applyBorder="1" applyAlignment="1">
      <alignment horizontal="center" vertical="center" wrapText="1"/>
    </xf>
    <xf numFmtId="0" fontId="21" fillId="29" borderId="28" xfId="0" applyFont="1" applyFill="1" applyBorder="1" applyAlignment="1">
      <alignment horizontal="center" vertical="center" wrapText="1"/>
    </xf>
    <xf numFmtId="0" fontId="21" fillId="30" borderId="28" xfId="0" applyFont="1" applyFill="1" applyBorder="1" applyAlignment="1">
      <alignment horizontal="center" vertical="center" wrapText="1"/>
    </xf>
    <xf numFmtId="0" fontId="29" fillId="0" borderId="28" xfId="0" applyFont="1" applyBorder="1" applyAlignment="1">
      <alignment horizontal="center" vertical="center"/>
    </xf>
    <xf numFmtId="0" fontId="21" fillId="0" borderId="28" xfId="0" applyFont="1" applyBorder="1" applyAlignment="1">
      <alignment horizontal="center" vertical="center" wrapText="1"/>
    </xf>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29" xfId="0" applyFont="1" applyBorder="1" applyAlignment="1">
      <alignment horizontal="center" vertical="center"/>
    </xf>
    <xf numFmtId="0" fontId="29" fillId="0" borderId="42" xfId="0" applyFont="1" applyBorder="1" applyAlignment="1">
      <alignment horizontal="center" vertical="center"/>
    </xf>
    <xf numFmtId="0" fontId="25" fillId="6" borderId="28" xfId="0" applyFont="1" applyFill="1" applyBorder="1" applyAlignment="1">
      <alignment horizontal="center" vertical="center" wrapText="1"/>
    </xf>
    <xf numFmtId="0" fontId="25" fillId="21" borderId="28" xfId="0" applyFont="1" applyFill="1" applyBorder="1" applyAlignment="1">
      <alignment horizontal="center" vertical="center" wrapText="1"/>
    </xf>
    <xf numFmtId="0" fontId="25" fillId="22" borderId="28" xfId="0" applyFont="1" applyFill="1" applyBorder="1" applyAlignment="1">
      <alignment horizontal="center" vertical="center"/>
    </xf>
    <xf numFmtId="0" fontId="15" fillId="0" borderId="17" xfId="0" applyFont="1" applyBorder="1" applyAlignment="1">
      <alignment vertical="center" wrapText="1"/>
    </xf>
    <xf numFmtId="0" fontId="15" fillId="0" borderId="17" xfId="0" quotePrefix="1" applyFont="1" applyBorder="1" applyAlignment="1">
      <alignment wrapText="1"/>
    </xf>
    <xf numFmtId="0" fontId="0" fillId="0" borderId="0" xfId="0" applyAlignment="1">
      <alignment horizontal="center"/>
    </xf>
    <xf numFmtId="0" fontId="15" fillId="0" borderId="0" xfId="0" applyFont="1" applyAlignment="1">
      <alignment horizontal="center"/>
    </xf>
    <xf numFmtId="0" fontId="35" fillId="20" borderId="43" xfId="0" applyFont="1" applyFill="1" applyBorder="1" applyAlignment="1">
      <alignment horizontal="center" wrapText="1"/>
    </xf>
    <xf numFmtId="0" fontId="35" fillId="20" borderId="44" xfId="0" applyFont="1" applyFill="1" applyBorder="1" applyAlignment="1">
      <alignment horizontal="center" wrapText="1"/>
    </xf>
    <xf numFmtId="0" fontId="35" fillId="20" borderId="48" xfId="0" applyFont="1" applyFill="1" applyBorder="1" applyAlignment="1">
      <alignment horizontal="center" wrapText="1"/>
    </xf>
    <xf numFmtId="0" fontId="35" fillId="20" borderId="28" xfId="0" applyFont="1" applyFill="1" applyBorder="1" applyAlignment="1">
      <alignment horizontal="center" wrapText="1"/>
    </xf>
    <xf numFmtId="0" fontId="35" fillId="20" borderId="51" xfId="0" applyFont="1" applyFill="1" applyBorder="1" applyAlignment="1">
      <alignment horizontal="center" wrapText="1"/>
    </xf>
    <xf numFmtId="0" fontId="35" fillId="20" borderId="52" xfId="0" applyFont="1" applyFill="1" applyBorder="1" applyAlignment="1">
      <alignment horizontal="center" wrapText="1"/>
    </xf>
    <xf numFmtId="0" fontId="10" fillId="20" borderId="56" xfId="0" applyFont="1" applyFill="1" applyBorder="1" applyAlignment="1">
      <alignment horizontal="center" vertical="center" wrapText="1"/>
    </xf>
    <xf numFmtId="0" fontId="10" fillId="20" borderId="45" xfId="0" applyFont="1" applyFill="1" applyBorder="1" applyAlignment="1">
      <alignment horizontal="center" vertical="center" wrapText="1"/>
    </xf>
    <xf numFmtId="0" fontId="10" fillId="20" borderId="58" xfId="0" applyFont="1" applyFill="1" applyBorder="1" applyAlignment="1">
      <alignment horizontal="center" vertical="center" wrapText="1"/>
    </xf>
    <xf numFmtId="0" fontId="10" fillId="20" borderId="23" xfId="0" applyFont="1" applyFill="1" applyBorder="1" applyAlignment="1">
      <alignment horizontal="center" vertical="center" wrapText="1"/>
    </xf>
    <xf numFmtId="0" fontId="10" fillId="20" borderId="0" xfId="0" applyFont="1" applyFill="1" applyAlignment="1">
      <alignment horizontal="center" vertical="center" wrapText="1"/>
    </xf>
    <xf numFmtId="0" fontId="10" fillId="20" borderId="24" xfId="0" applyFont="1" applyFill="1" applyBorder="1" applyAlignment="1">
      <alignment horizontal="center" vertical="center" wrapText="1"/>
    </xf>
    <xf numFmtId="0" fontId="10" fillId="20" borderId="57" xfId="0" applyFont="1" applyFill="1" applyBorder="1" applyAlignment="1">
      <alignment horizontal="center" vertical="center" wrapText="1"/>
    </xf>
    <xf numFmtId="0" fontId="10" fillId="20" borderId="53" xfId="0" applyFont="1" applyFill="1" applyBorder="1" applyAlignment="1">
      <alignment horizontal="center" vertical="center" wrapText="1"/>
    </xf>
    <xf numFmtId="0" fontId="10" fillId="20" borderId="59" xfId="0" applyFont="1" applyFill="1" applyBorder="1" applyAlignment="1">
      <alignment horizontal="center" vertical="center" wrapText="1"/>
    </xf>
    <xf numFmtId="0" fontId="11" fillId="0" borderId="56" xfId="0" applyFont="1" applyBorder="1" applyAlignment="1">
      <alignment horizontal="left" vertical="center"/>
    </xf>
    <xf numFmtId="0" fontId="11" fillId="0" borderId="46" xfId="0" applyFont="1" applyBorder="1" applyAlignment="1">
      <alignment horizontal="left" vertical="center"/>
    </xf>
    <xf numFmtId="0" fontId="13" fillId="0" borderId="23" xfId="0" applyFont="1" applyBorder="1" applyAlignment="1">
      <alignment horizontal="left" vertical="center"/>
    </xf>
    <xf numFmtId="0" fontId="13" fillId="0" borderId="49" xfId="0" applyFont="1" applyBorder="1" applyAlignment="1">
      <alignment horizontal="left" vertical="center"/>
    </xf>
    <xf numFmtId="0" fontId="13" fillId="0" borderId="57" xfId="0" applyFont="1" applyBorder="1" applyAlignment="1">
      <alignment horizontal="left" vertical="center"/>
    </xf>
    <xf numFmtId="0" fontId="13" fillId="0" borderId="54" xfId="0" applyFont="1" applyBorder="1" applyAlignment="1">
      <alignment horizontal="left" vertical="center"/>
    </xf>
    <xf numFmtId="0" fontId="18" fillId="26" borderId="38" xfId="0" applyFont="1" applyFill="1" applyBorder="1" applyAlignment="1">
      <alignment horizontal="center" vertical="center"/>
    </xf>
    <xf numFmtId="0" fontId="18" fillId="26" borderId="40" xfId="0" applyFont="1" applyFill="1" applyBorder="1" applyAlignment="1">
      <alignment horizontal="center" vertical="center"/>
    </xf>
    <xf numFmtId="0" fontId="0" fillId="0" borderId="38" xfId="0" applyBorder="1" applyAlignment="1">
      <alignment horizontal="left" vertical="center" wrapText="1"/>
    </xf>
    <xf numFmtId="0" fontId="0" fillId="0" borderId="40" xfId="0" applyBorder="1" applyAlignment="1">
      <alignment horizontal="left" vertical="center"/>
    </xf>
    <xf numFmtId="0" fontId="0" fillId="0" borderId="40" xfId="0" applyBorder="1" applyAlignment="1">
      <alignment horizontal="left" vertical="center" wrapText="1"/>
    </xf>
    <xf numFmtId="0" fontId="0" fillId="0" borderId="38" xfId="0" applyBorder="1" applyAlignment="1">
      <alignment horizontal="left" wrapText="1"/>
    </xf>
    <xf numFmtId="0" fontId="0" fillId="0" borderId="40" xfId="0" applyBorder="1" applyAlignment="1">
      <alignment horizontal="left" wrapText="1"/>
    </xf>
    <xf numFmtId="0" fontId="18" fillId="0" borderId="0" xfId="0" applyFont="1" applyAlignment="1">
      <alignment horizontal="center"/>
    </xf>
    <xf numFmtId="0" fontId="10" fillId="20" borderId="28" xfId="0" applyFont="1" applyFill="1" applyBorder="1" applyAlignment="1">
      <alignment horizontal="center" vertical="center" wrapText="1"/>
    </xf>
    <xf numFmtId="0" fontId="11" fillId="0" borderId="28" xfId="0" applyFont="1" applyBorder="1" applyAlignment="1">
      <alignment horizontal="center" vertical="center"/>
    </xf>
    <xf numFmtId="0" fontId="13" fillId="0" borderId="28" xfId="0" applyFont="1" applyBorder="1" applyAlignment="1">
      <alignment horizontal="center" vertical="center"/>
    </xf>
    <xf numFmtId="0" fontId="28" fillId="0" borderId="68"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28" xfId="0" applyFont="1" applyBorder="1" applyAlignment="1">
      <alignment horizontal="center" vertical="center" wrapText="1"/>
    </xf>
    <xf numFmtId="0" fontId="16" fillId="0" borderId="28" xfId="0" applyFont="1" applyBorder="1" applyAlignment="1">
      <alignment horizontal="left" vertical="center"/>
    </xf>
    <xf numFmtId="0" fontId="16" fillId="0" borderId="28" xfId="0" applyFont="1" applyBorder="1" applyAlignment="1">
      <alignment horizontal="right" vertical="center"/>
    </xf>
    <xf numFmtId="0" fontId="5" fillId="0" borderId="0" xfId="0" applyFont="1" applyAlignment="1">
      <alignment horizontal="left" vertical="center" wrapText="1"/>
    </xf>
    <xf numFmtId="0" fontId="0" fillId="0" borderId="0" xfId="0"/>
    <xf numFmtId="0" fontId="28" fillId="0" borderId="68" xfId="0" applyFont="1" applyBorder="1" applyAlignment="1">
      <alignment horizontal="center" vertical="center"/>
    </xf>
    <xf numFmtId="0" fontId="28" fillId="0" borderId="61" xfId="0" applyFont="1" applyBorder="1" applyAlignment="1">
      <alignment horizontal="center" vertical="center"/>
    </xf>
    <xf numFmtId="0" fontId="28" fillId="0" borderId="42" xfId="0" applyFont="1" applyBorder="1" applyAlignment="1">
      <alignment horizontal="center" vertic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4" fillId="6" borderId="36" xfId="0" applyFont="1" applyFill="1" applyBorder="1" applyAlignment="1">
      <alignment horizontal="center" vertical="center"/>
    </xf>
    <xf numFmtId="0" fontId="2" fillId="0" borderId="2" xfId="0" applyFont="1" applyBorder="1"/>
    <xf numFmtId="0" fontId="2" fillId="0" borderId="3" xfId="0" applyFont="1" applyBorder="1"/>
    <xf numFmtId="0" fontId="6" fillId="5" borderId="5" xfId="0" applyFont="1" applyFill="1" applyBorder="1" applyAlignment="1">
      <alignment horizontal="center" vertical="center" wrapText="1"/>
    </xf>
    <xf numFmtId="0" fontId="2" fillId="0" borderId="60" xfId="0" applyFont="1" applyBorder="1"/>
    <xf numFmtId="0" fontId="5" fillId="3" borderId="10" xfId="0" applyFont="1" applyFill="1" applyBorder="1" applyAlignment="1">
      <alignment horizontal="center" vertical="center" wrapText="1"/>
    </xf>
    <xf numFmtId="0" fontId="2" fillId="0" borderId="12" xfId="0" applyFont="1" applyBorder="1"/>
    <xf numFmtId="0" fontId="2" fillId="0" borderId="11" xfId="0" applyFont="1" applyBorder="1"/>
    <xf numFmtId="0" fontId="4" fillId="9" borderId="5" xfId="0" applyFont="1" applyFill="1" applyBorder="1" applyAlignment="1">
      <alignment horizontal="center" vertical="center" textRotation="90" wrapText="1"/>
    </xf>
    <xf numFmtId="0" fontId="2" fillId="0" borderId="19" xfId="0" applyFont="1" applyBorder="1"/>
    <xf numFmtId="0" fontId="5" fillId="4"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2" fillId="0" borderId="63" xfId="0" applyFont="1" applyBorder="1"/>
    <xf numFmtId="0" fontId="4" fillId="9"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37" xfId="0" applyFont="1" applyBorder="1"/>
    <xf numFmtId="0" fontId="4" fillId="7" borderId="2" xfId="0" applyFont="1" applyFill="1" applyBorder="1" applyAlignment="1">
      <alignment horizontal="center" vertical="center"/>
    </xf>
    <xf numFmtId="0" fontId="4" fillId="2" borderId="31" xfId="0" applyFont="1" applyFill="1" applyBorder="1" applyAlignment="1">
      <alignment horizontal="center" vertical="center" wrapText="1"/>
    </xf>
    <xf numFmtId="0" fontId="2" fillId="0" borderId="32" xfId="0" applyFont="1" applyBorder="1"/>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25" fillId="5" borderId="5" xfId="0" applyFont="1" applyFill="1" applyBorder="1" applyAlignment="1">
      <alignment horizontal="center" vertical="center" wrapText="1"/>
    </xf>
    <xf numFmtId="0" fontId="25" fillId="5" borderId="60" xfId="0" applyFont="1" applyFill="1" applyBorder="1" applyAlignment="1">
      <alignment horizontal="center" vertical="center" wrapText="1"/>
    </xf>
    <xf numFmtId="0" fontId="4" fillId="8"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5" xfId="0" applyFont="1" applyFill="1" applyBorder="1" applyAlignment="1">
      <alignment horizontal="center" vertical="center" textRotation="90" wrapText="1"/>
    </xf>
    <xf numFmtId="0" fontId="5" fillId="4" borderId="9" xfId="0" applyFont="1" applyFill="1" applyBorder="1" applyAlignment="1">
      <alignment horizontal="center" vertical="center" wrapText="1"/>
    </xf>
    <xf numFmtId="0" fontId="2" fillId="0" borderId="14" xfId="0" applyFont="1" applyBorder="1"/>
    <xf numFmtId="0" fontId="10" fillId="20" borderId="20" xfId="0" applyFont="1" applyFill="1" applyBorder="1" applyAlignment="1">
      <alignment horizontal="center" vertical="center" wrapText="1"/>
    </xf>
    <xf numFmtId="0" fontId="10" fillId="20" borderId="21" xfId="0" applyFont="1" applyFill="1" applyBorder="1" applyAlignment="1">
      <alignment horizontal="center" vertical="center"/>
    </xf>
    <xf numFmtId="0" fontId="10" fillId="20" borderId="22" xfId="0" applyFont="1" applyFill="1" applyBorder="1" applyAlignment="1">
      <alignment horizontal="center" vertical="center"/>
    </xf>
    <xf numFmtId="0" fontId="10" fillId="20" borderId="23" xfId="0" applyFont="1" applyFill="1" applyBorder="1" applyAlignment="1">
      <alignment horizontal="center" vertical="center"/>
    </xf>
    <xf numFmtId="0" fontId="10" fillId="20" borderId="0" xfId="0" applyFont="1" applyFill="1" applyAlignment="1">
      <alignment horizontal="center" vertical="center"/>
    </xf>
    <xf numFmtId="0" fontId="10" fillId="20" borderId="24" xfId="0" applyFont="1" applyFill="1" applyBorder="1" applyAlignment="1">
      <alignment horizontal="center" vertical="center"/>
    </xf>
    <xf numFmtId="0" fontId="10" fillId="20" borderId="25" xfId="0" applyFont="1" applyFill="1" applyBorder="1" applyAlignment="1">
      <alignment horizontal="center" vertical="center"/>
    </xf>
    <xf numFmtId="0" fontId="10" fillId="20" borderId="26" xfId="0" applyFont="1" applyFill="1" applyBorder="1" applyAlignment="1">
      <alignment horizontal="center" vertical="center"/>
    </xf>
    <xf numFmtId="0" fontId="10" fillId="20" borderId="27" xfId="0" applyFont="1" applyFill="1" applyBorder="1" applyAlignment="1">
      <alignment horizontal="center" vertical="center"/>
    </xf>
    <xf numFmtId="0" fontId="11" fillId="0" borderId="20" xfId="0" applyFont="1" applyBorder="1" applyAlignment="1">
      <alignment horizontal="left" vertical="center"/>
    </xf>
    <xf numFmtId="0" fontId="11" fillId="0" borderId="22"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7" xfId="0" applyFont="1" applyBorder="1" applyAlignment="1">
      <alignment horizontal="left" vertical="center"/>
    </xf>
    <xf numFmtId="0" fontId="30" fillId="0" borderId="64" xfId="0" applyFont="1" applyBorder="1" applyAlignment="1">
      <alignment horizontal="center" vertical="center" wrapText="1"/>
    </xf>
    <xf numFmtId="0" fontId="30" fillId="0" borderId="27" xfId="0" applyFont="1" applyBorder="1" applyAlignment="1">
      <alignment horizontal="center" vertical="center" wrapText="1"/>
    </xf>
    <xf numFmtId="0" fontId="33" fillId="0" borderId="38" xfId="0" applyFont="1" applyBorder="1" applyAlignment="1">
      <alignment horizontal="center" vertical="center"/>
    </xf>
    <xf numFmtId="0" fontId="33" fillId="0" borderId="40" xfId="0" applyFont="1" applyBorder="1" applyAlignment="1">
      <alignment horizontal="center" vertical="center"/>
    </xf>
    <xf numFmtId="0" fontId="30" fillId="24" borderId="0" xfId="0" applyFont="1" applyFill="1" applyAlignment="1">
      <alignment horizontal="left" vertical="center" wrapText="1"/>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3" xfId="0" applyFont="1" applyFill="1" applyBorder="1" applyAlignment="1">
      <alignment horizontal="center" vertical="center"/>
    </xf>
    <xf numFmtId="0" fontId="25" fillId="6" borderId="28" xfId="0" applyFont="1" applyFill="1" applyBorder="1" applyAlignment="1">
      <alignment horizontal="center" vertical="center"/>
    </xf>
    <xf numFmtId="0" fontId="28" fillId="3" borderId="28" xfId="0" applyFont="1" applyFill="1" applyBorder="1" applyAlignment="1">
      <alignment horizontal="center" vertical="center" wrapText="1"/>
    </xf>
    <xf numFmtId="0" fontId="18" fillId="21" borderId="28" xfId="0" applyFont="1" applyFill="1" applyBorder="1" applyAlignment="1">
      <alignment horizontal="center"/>
    </xf>
    <xf numFmtId="0" fontId="25" fillId="3" borderId="28" xfId="0" applyFont="1" applyFill="1" applyBorder="1" applyAlignment="1">
      <alignment horizontal="center" vertical="center" wrapText="1"/>
    </xf>
    <xf numFmtId="0" fontId="18" fillId="22" borderId="28" xfId="0" applyFont="1" applyFill="1" applyBorder="1" applyAlignment="1">
      <alignment horizontal="center"/>
    </xf>
    <xf numFmtId="0" fontId="25" fillId="23" borderId="28" xfId="0" applyFont="1" applyFill="1" applyBorder="1" applyAlignment="1">
      <alignment horizontal="center" vertical="center" wrapText="1"/>
    </xf>
    <xf numFmtId="0" fontId="28" fillId="0" borderId="70"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73" xfId="0" applyFont="1" applyBorder="1" applyAlignment="1">
      <alignment horizontal="center" vertical="center" wrapText="1"/>
    </xf>
    <xf numFmtId="0" fontId="21" fillId="0" borderId="26" xfId="0" applyFont="1" applyBorder="1" applyAlignment="1">
      <alignment horizontal="center"/>
    </xf>
    <xf numFmtId="0" fontId="13" fillId="0" borderId="55" xfId="0" applyFont="1" applyBorder="1" applyAlignment="1">
      <alignment horizontal="left" vertical="center"/>
    </xf>
    <xf numFmtId="0" fontId="21" fillId="0" borderId="56"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0" xfId="0" applyFont="1" applyAlignment="1">
      <alignment horizontal="center" vertical="center" wrapText="1"/>
    </xf>
    <xf numFmtId="0" fontId="21" fillId="0" borderId="49"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28" xfId="0" applyFont="1" applyBorder="1" applyAlignment="1">
      <alignment horizontal="center"/>
    </xf>
    <xf numFmtId="0" fontId="19" fillId="0" borderId="0" xfId="0" applyFont="1" applyAlignment="1">
      <alignment horizontal="left" vertical="center" wrapText="1"/>
    </xf>
    <xf numFmtId="0" fontId="15" fillId="0" borderId="0" xfId="0" applyFont="1"/>
    <xf numFmtId="0" fontId="21" fillId="0" borderId="1" xfId="0" applyFont="1" applyBorder="1" applyAlignment="1">
      <alignment horizontal="center" vertical="center"/>
    </xf>
    <xf numFmtId="0" fontId="23" fillId="0" borderId="2" xfId="0" applyFont="1" applyBorder="1"/>
    <xf numFmtId="0" fontId="23" fillId="0" borderId="3" xfId="0" applyFont="1" applyBorder="1"/>
    <xf numFmtId="0" fontId="18" fillId="10" borderId="1" xfId="0" applyFont="1" applyFill="1" applyBorder="1" applyAlignment="1">
      <alignment horizontal="center" vertical="center"/>
    </xf>
    <xf numFmtId="0" fontId="18" fillId="11" borderId="1" xfId="0" applyFont="1" applyFill="1" applyBorder="1" applyAlignment="1">
      <alignment horizontal="center" vertical="center"/>
    </xf>
    <xf numFmtId="0" fontId="18" fillId="12" borderId="1" xfId="0" applyFont="1" applyFill="1" applyBorder="1" applyAlignment="1">
      <alignment horizontal="center" vertical="center"/>
    </xf>
    <xf numFmtId="0" fontId="19" fillId="0" borderId="28" xfId="0" applyFont="1" applyBorder="1" applyAlignment="1">
      <alignment horizontal="center"/>
    </xf>
    <xf numFmtId="0" fontId="11" fillId="0" borderId="47" xfId="0" applyFont="1" applyBorder="1" applyAlignment="1">
      <alignment horizontal="left" vertical="center"/>
    </xf>
    <xf numFmtId="0" fontId="13" fillId="0" borderId="50" xfId="0" applyFont="1" applyBorder="1" applyAlignment="1">
      <alignment horizontal="left" vertical="center"/>
    </xf>
    <xf numFmtId="0" fontId="0" fillId="0" borderId="38" xfId="0" applyBorder="1" applyAlignment="1">
      <alignment horizontal="center" wrapText="1"/>
    </xf>
    <xf numFmtId="0" fontId="0" fillId="0" borderId="39" xfId="0" applyBorder="1" applyAlignment="1">
      <alignment horizontal="center" wrapText="1"/>
    </xf>
    <xf numFmtId="0" fontId="0" fillId="0" borderId="40" xfId="0" applyBorder="1" applyAlignment="1">
      <alignment horizontal="center" wrapText="1"/>
    </xf>
    <xf numFmtId="0" fontId="18" fillId="26" borderId="28" xfId="0" applyFont="1" applyFill="1" applyBorder="1" applyAlignment="1">
      <alignment horizontal="center" wrapText="1"/>
    </xf>
    <xf numFmtId="0" fontId="0" fillId="0" borderId="28" xfId="0" applyBorder="1" applyAlignment="1">
      <alignment horizontal="left" wrapText="1"/>
    </xf>
    <xf numFmtId="0" fontId="0" fillId="0" borderId="28" xfId="0" applyBorder="1" applyAlignment="1">
      <alignment horizontal="left" vertical="top" wrapText="1"/>
    </xf>
    <xf numFmtId="0" fontId="15" fillId="0" borderId="28" xfId="0" quotePrefix="1" applyFont="1" applyBorder="1" applyAlignment="1">
      <alignment horizontal="left" wrapText="1"/>
    </xf>
    <xf numFmtId="0" fontId="0" fillId="0" borderId="28" xfId="0" quotePrefix="1" applyBorder="1" applyAlignment="1">
      <alignment horizontal="left" wrapText="1"/>
    </xf>
    <xf numFmtId="0" fontId="14" fillId="20" borderId="43" xfId="0" applyFont="1" applyFill="1" applyBorder="1" applyAlignment="1">
      <alignment horizontal="center" wrapText="1"/>
    </xf>
    <xf numFmtId="0" fontId="14" fillId="20" borderId="44" xfId="0" applyFont="1" applyFill="1" applyBorder="1" applyAlignment="1">
      <alignment horizontal="center" wrapText="1"/>
    </xf>
    <xf numFmtId="0" fontId="14" fillId="20" borderId="48" xfId="0" applyFont="1" applyFill="1" applyBorder="1" applyAlignment="1">
      <alignment horizontal="center" wrapText="1"/>
    </xf>
    <xf numFmtId="0" fontId="14" fillId="20" borderId="28" xfId="0" applyFont="1" applyFill="1" applyBorder="1" applyAlignment="1">
      <alignment horizontal="center" wrapText="1"/>
    </xf>
    <xf numFmtId="0" fontId="14" fillId="20" borderId="51" xfId="0" applyFont="1" applyFill="1" applyBorder="1" applyAlignment="1">
      <alignment horizontal="center" wrapText="1"/>
    </xf>
    <xf numFmtId="0" fontId="14" fillId="20" borderId="52" xfId="0" applyFont="1" applyFill="1" applyBorder="1" applyAlignment="1">
      <alignment horizontal="center" wrapText="1"/>
    </xf>
    <xf numFmtId="0" fontId="18" fillId="0" borderId="56"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Alignment="1">
      <alignment horizontal="center" vertical="center" wrapText="1"/>
    </xf>
    <xf numFmtId="0" fontId="18" fillId="0" borderId="4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5" fillId="0" borderId="38" xfId="0" applyFont="1" applyBorder="1" applyAlignment="1">
      <alignment horizontal="center"/>
    </xf>
    <xf numFmtId="0" fontId="32" fillId="25" borderId="28" xfId="0" applyFont="1" applyFill="1" applyBorder="1" applyAlignment="1">
      <alignment horizontal="center"/>
    </xf>
    <xf numFmtId="0" fontId="15" fillId="0" borderId="39" xfId="0" applyFont="1" applyBorder="1" applyAlignment="1">
      <alignment horizontal="center"/>
    </xf>
    <xf numFmtId="0" fontId="15" fillId="0" borderId="40" xfId="0" applyFont="1" applyBorder="1" applyAlignment="1">
      <alignment horizontal="center"/>
    </xf>
    <xf numFmtId="0" fontId="8" fillId="0" borderId="0" xfId="0" applyFont="1" applyAlignment="1">
      <alignment horizontal="left" vertical="center" wrapText="1"/>
    </xf>
    <xf numFmtId="0" fontId="5" fillId="0" borderId="0" xfId="0" applyFont="1" applyAlignment="1">
      <alignment horizontal="left" vertical="top" wrapText="1"/>
    </xf>
  </cellXfs>
  <cellStyles count="2">
    <cellStyle name="Normal" xfId="0" builtinId="0"/>
    <cellStyle name="Normal 3" xfId="1" xr:uid="{08649F70-A57F-45FF-9742-0A48DB59F2A7}"/>
  </cellStyles>
  <dxfs count="19">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FFC7CE"/>
          <bgColor rgb="FFFFC7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bgColor rgb="FFFF3737"/>
        </patternFill>
      </fill>
    </dxf>
    <dxf>
      <fill>
        <patternFill>
          <bgColor rgb="FFFFAB2F"/>
        </patternFill>
      </fill>
    </dxf>
    <dxf>
      <fill>
        <patternFill>
          <bgColor rgb="FF47FF47"/>
        </patternFill>
      </fill>
    </dxf>
  </dxfs>
  <tableStyles count="0" defaultTableStyle="TableStyleMedium2" defaultPivotStyle="PivotStyleLight16"/>
  <colors>
    <mruColors>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triz AIA'!A1"/><Relationship Id="rId2" Type="http://schemas.openxmlformats.org/officeDocument/2006/relationships/hyperlink" Target="#'CONTROL DE CAMBIOS Registro '!A1"/><Relationship Id="rId1" Type="http://schemas.openxmlformats.org/officeDocument/2006/relationships/image" Target="../media/image1.png"/><Relationship Id="rId6" Type="http://schemas.openxmlformats.org/officeDocument/2006/relationships/hyperlink" Target="#An&#225;lisis_Procesos!A1"/><Relationship Id="rId5" Type="http://schemas.openxmlformats.org/officeDocument/2006/relationships/hyperlink" Target="#Valoraci&#243;n!A1"/><Relationship Id="rId4" Type="http://schemas.openxmlformats.org/officeDocument/2006/relationships/hyperlink" Target="#'Riesgos Ambientales'!A1"/></Relationships>
</file>

<file path=xl/drawings/_rels/drawing2.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410281</xdr:colOff>
      <xdr:row>1</xdr:row>
      <xdr:rowOff>32288</xdr:rowOff>
    </xdr:from>
    <xdr:to>
      <xdr:col>2</xdr:col>
      <xdr:colOff>318271</xdr:colOff>
      <xdr:row>3</xdr:row>
      <xdr:rowOff>294122</xdr:rowOff>
    </xdr:to>
    <xdr:pic>
      <xdr:nvPicPr>
        <xdr:cNvPr id="2" name="Imagen 1">
          <a:extLst>
            <a:ext uri="{FF2B5EF4-FFF2-40B4-BE49-F238E27FC236}">
              <a16:creationId xmlns:a16="http://schemas.microsoft.com/office/drawing/2014/main" id="{66D549B9-058A-40DF-AFE3-11A6006DFC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956" y="222788"/>
          <a:ext cx="1089090" cy="100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161442</xdr:colOff>
      <xdr:row>39</xdr:row>
      <xdr:rowOff>96864</xdr:rowOff>
    </xdr:from>
    <xdr:to>
      <xdr:col>19</xdr:col>
      <xdr:colOff>1000933</xdr:colOff>
      <xdr:row>48</xdr:row>
      <xdr:rowOff>32288</xdr:rowOff>
    </xdr:to>
    <xdr:sp macro="" textlink="">
      <xdr:nvSpPr>
        <xdr:cNvPr id="3" name="Diagrama de flujo: documento 2">
          <a:hlinkClick xmlns:r="http://schemas.openxmlformats.org/officeDocument/2006/relationships" r:id="rId2"/>
          <a:extLst>
            <a:ext uri="{FF2B5EF4-FFF2-40B4-BE49-F238E27FC236}">
              <a16:creationId xmlns:a16="http://schemas.microsoft.com/office/drawing/2014/main" id="{D2663FAD-F835-4910-9228-4F1E20F96580}"/>
            </a:ext>
          </a:extLst>
        </xdr:cNvPr>
        <xdr:cNvSpPr/>
      </xdr:nvSpPr>
      <xdr:spPr>
        <a:xfrm>
          <a:off x="15201417" y="8040714"/>
          <a:ext cx="1677691" cy="1564199"/>
        </a:xfrm>
        <a:prstGeom prst="flowChartDocument">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CONTROL DE CAMBIOS DEL REGISTRO </a:t>
          </a:r>
        </a:p>
      </xdr:txBody>
    </xdr:sp>
    <xdr:clientData/>
  </xdr:twoCellAnchor>
  <xdr:twoCellAnchor>
    <xdr:from>
      <xdr:col>6</xdr:col>
      <xdr:colOff>258306</xdr:colOff>
      <xdr:row>17</xdr:row>
      <xdr:rowOff>145296</xdr:rowOff>
    </xdr:from>
    <xdr:to>
      <xdr:col>10</xdr:col>
      <xdr:colOff>154337</xdr:colOff>
      <xdr:row>26</xdr:row>
      <xdr:rowOff>145296</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82C3B62D-A960-43A9-BF2B-3BFC2CE5A863}"/>
            </a:ext>
          </a:extLst>
        </xdr:cNvPr>
        <xdr:cNvSpPr/>
      </xdr:nvSpPr>
      <xdr:spPr>
        <a:xfrm>
          <a:off x="5246823" y="4068304"/>
          <a:ext cx="3253997" cy="1598263"/>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latin typeface="Arial" panose="020B0604020202020204" pitchFamily="34" charset="0"/>
              <a:cs typeface="Arial" panose="020B0604020202020204" pitchFamily="34" charset="0"/>
            </a:rPr>
            <a:t>MATRIZ</a:t>
          </a:r>
          <a:r>
            <a:rPr lang="es-CO" sz="2400" b="1" baseline="0">
              <a:latin typeface="Arial" panose="020B0604020202020204" pitchFamily="34" charset="0"/>
              <a:cs typeface="Arial" panose="020B0604020202020204" pitchFamily="34" charset="0"/>
            </a:rPr>
            <a:t> </a:t>
          </a:r>
          <a:br>
            <a:rPr lang="es-CO" sz="2400" b="1" baseline="0">
              <a:latin typeface="Arial" panose="020B0604020202020204" pitchFamily="34" charset="0"/>
              <a:cs typeface="Arial" panose="020B0604020202020204" pitchFamily="34" charset="0"/>
            </a:rPr>
          </a:br>
          <a:r>
            <a:rPr lang="es-CO" sz="2400" b="1" baseline="0">
              <a:latin typeface="Arial" panose="020B0604020202020204" pitchFamily="34" charset="0"/>
              <a:cs typeface="Arial" panose="020B0604020202020204" pitchFamily="34" charset="0"/>
            </a:rPr>
            <a:t>AIA</a:t>
          </a:r>
          <a:endParaRPr lang="es-CO" sz="2400" b="1">
            <a:latin typeface="Arial" panose="020B0604020202020204" pitchFamily="34" charset="0"/>
            <a:cs typeface="Arial" panose="020B0604020202020204" pitchFamily="34" charset="0"/>
          </a:endParaRPr>
        </a:p>
      </xdr:txBody>
    </xdr:sp>
    <xdr:clientData/>
  </xdr:twoCellAnchor>
  <xdr:twoCellAnchor>
    <xdr:from>
      <xdr:col>10</xdr:col>
      <xdr:colOff>620578</xdr:colOff>
      <xdr:row>17</xdr:row>
      <xdr:rowOff>152400</xdr:rowOff>
    </xdr:from>
    <xdr:to>
      <xdr:col>14</xdr:col>
      <xdr:colOff>516610</xdr:colOff>
      <xdr:row>26</xdr:row>
      <xdr:rowOff>152400</xdr:rowOff>
    </xdr:to>
    <xdr:sp macro="" textlink="">
      <xdr:nvSpPr>
        <xdr:cNvPr id="5" name="Flecha: pentágono 4">
          <a:hlinkClick xmlns:r="http://schemas.openxmlformats.org/officeDocument/2006/relationships" r:id="rId4"/>
          <a:extLst>
            <a:ext uri="{FF2B5EF4-FFF2-40B4-BE49-F238E27FC236}">
              <a16:creationId xmlns:a16="http://schemas.microsoft.com/office/drawing/2014/main" id="{42157B1F-A088-4320-814F-99BBCF232987}"/>
            </a:ext>
          </a:extLst>
        </xdr:cNvPr>
        <xdr:cNvSpPr/>
      </xdr:nvSpPr>
      <xdr:spPr>
        <a:xfrm>
          <a:off x="8967061" y="4075408"/>
          <a:ext cx="3253998"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RIESGOS </a:t>
          </a:r>
        </a:p>
        <a:p>
          <a:pPr algn="ctr"/>
          <a:r>
            <a:rPr lang="es-CO" sz="2000" b="1">
              <a:latin typeface="Arial" panose="020B0604020202020204" pitchFamily="34" charset="0"/>
              <a:cs typeface="Arial" panose="020B0604020202020204" pitchFamily="34" charset="0"/>
            </a:rPr>
            <a:t>AMBIENTALES</a:t>
          </a:r>
          <a:r>
            <a:rPr lang="es-CO" sz="2000" b="1" baseline="0">
              <a:latin typeface="Arial" panose="020B0604020202020204" pitchFamily="34" charset="0"/>
              <a:cs typeface="Arial" panose="020B0604020202020204" pitchFamily="34" charset="0"/>
            </a:rPr>
            <a:t> </a:t>
          </a:r>
          <a:endParaRPr lang="es-CO" sz="2000" b="1">
            <a:latin typeface="Arial" panose="020B0604020202020204" pitchFamily="34" charset="0"/>
            <a:cs typeface="Arial" panose="020B0604020202020204" pitchFamily="34" charset="0"/>
          </a:endParaRPr>
        </a:p>
      </xdr:txBody>
    </xdr:sp>
    <xdr:clientData/>
  </xdr:twoCellAnchor>
  <xdr:twoCellAnchor>
    <xdr:from>
      <xdr:col>15</xdr:col>
      <xdr:colOff>64575</xdr:colOff>
      <xdr:row>17</xdr:row>
      <xdr:rowOff>161441</xdr:rowOff>
    </xdr:from>
    <xdr:to>
      <xdr:col>18</xdr:col>
      <xdr:colOff>800099</xdr:colOff>
      <xdr:row>26</xdr:row>
      <xdr:rowOff>161441</xdr:rowOff>
    </xdr:to>
    <xdr:sp macro="" textlink="">
      <xdr:nvSpPr>
        <xdr:cNvPr id="6" name="Flecha: pentágono 5">
          <a:hlinkClick xmlns:r="http://schemas.openxmlformats.org/officeDocument/2006/relationships" r:id="rId5"/>
          <a:extLst>
            <a:ext uri="{FF2B5EF4-FFF2-40B4-BE49-F238E27FC236}">
              <a16:creationId xmlns:a16="http://schemas.microsoft.com/office/drawing/2014/main" id="{A421BA44-2774-4CCD-8979-180522CBDC85}"/>
            </a:ext>
          </a:extLst>
        </xdr:cNvPr>
        <xdr:cNvSpPr/>
      </xdr:nvSpPr>
      <xdr:spPr>
        <a:xfrm>
          <a:off x="12608516" y="4084449"/>
          <a:ext cx="3253998" cy="1598263"/>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VALORACIÓN</a:t>
          </a:r>
          <a:r>
            <a:rPr lang="es-CO" sz="2000" b="1" baseline="0">
              <a:latin typeface="Arial" panose="020B0604020202020204" pitchFamily="34" charset="0"/>
              <a:cs typeface="Arial" panose="020B0604020202020204" pitchFamily="34" charset="0"/>
            </a:rPr>
            <a:t> </a:t>
          </a:r>
        </a:p>
        <a:p>
          <a:pPr algn="ctr"/>
          <a:r>
            <a:rPr lang="es-CO" sz="2000" b="1" baseline="0">
              <a:latin typeface="Arial" panose="020B0604020202020204" pitchFamily="34" charset="0"/>
              <a:cs typeface="Arial" panose="020B0604020202020204" pitchFamily="34" charset="0"/>
            </a:rPr>
            <a:t>AIA</a:t>
          </a:r>
          <a:endParaRPr lang="es-CO" sz="2000" b="1">
            <a:latin typeface="Arial" panose="020B0604020202020204" pitchFamily="34" charset="0"/>
            <a:cs typeface="Arial" panose="020B0604020202020204" pitchFamily="34" charset="0"/>
          </a:endParaRPr>
        </a:p>
      </xdr:txBody>
    </xdr:sp>
    <xdr:clientData/>
  </xdr:twoCellAnchor>
  <xdr:twoCellAnchor>
    <xdr:from>
      <xdr:col>2</xdr:col>
      <xdr:colOff>249263</xdr:colOff>
      <xdr:row>17</xdr:row>
      <xdr:rowOff>103966</xdr:rowOff>
    </xdr:from>
    <xdr:to>
      <xdr:col>6</xdr:col>
      <xdr:colOff>145295</xdr:colOff>
      <xdr:row>26</xdr:row>
      <xdr:rowOff>103966</xdr:rowOff>
    </xdr:to>
    <xdr:sp macro="" textlink="">
      <xdr:nvSpPr>
        <xdr:cNvPr id="7" name="Flecha: pentágono 6">
          <a:hlinkClick xmlns:r="http://schemas.openxmlformats.org/officeDocument/2006/relationships" r:id="rId6"/>
          <a:extLst>
            <a:ext uri="{FF2B5EF4-FFF2-40B4-BE49-F238E27FC236}">
              <a16:creationId xmlns:a16="http://schemas.microsoft.com/office/drawing/2014/main" id="{7386CE19-C2DE-4A0F-86E5-615E32AB3647}"/>
            </a:ext>
          </a:extLst>
        </xdr:cNvPr>
        <xdr:cNvSpPr/>
      </xdr:nvSpPr>
      <xdr:spPr>
        <a:xfrm>
          <a:off x="1879814" y="4026974"/>
          <a:ext cx="3253998"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ENTRADAS</a:t>
          </a:r>
        </a:p>
        <a:p>
          <a:pPr algn="ctr"/>
          <a:r>
            <a:rPr lang="es-CO" sz="2000" b="1" baseline="0">
              <a:latin typeface="Arial" panose="020B0604020202020204" pitchFamily="34" charset="0"/>
              <a:cs typeface="Arial" panose="020B0604020202020204" pitchFamily="34" charset="0"/>
            </a:rPr>
            <a:t> Y </a:t>
          </a:r>
        </a:p>
        <a:p>
          <a:pPr algn="ctr"/>
          <a:r>
            <a:rPr lang="es-CO" sz="2000" b="1" baseline="0">
              <a:latin typeface="Arial" panose="020B0604020202020204" pitchFamily="34" charset="0"/>
              <a:cs typeface="Arial" panose="020B0604020202020204" pitchFamily="34" charset="0"/>
            </a:rPr>
            <a:t>SALIDAS </a:t>
          </a:r>
          <a:endParaRPr lang="es-CO" sz="2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1115131</xdr:colOff>
      <xdr:row>1</xdr:row>
      <xdr:rowOff>90008</xdr:rowOff>
    </xdr:from>
    <xdr:to>
      <xdr:col>1</xdr:col>
      <xdr:colOff>1914525</xdr:colOff>
      <xdr:row>3</xdr:row>
      <xdr:rowOff>217921</xdr:rowOff>
    </xdr:to>
    <xdr:pic>
      <xdr:nvPicPr>
        <xdr:cNvPr id="3" name="Imagen 2">
          <a:extLst>
            <a:ext uri="{FF2B5EF4-FFF2-40B4-BE49-F238E27FC236}">
              <a16:creationId xmlns:a16="http://schemas.microsoft.com/office/drawing/2014/main" id="{C407B3AB-C00F-4026-9796-FDA69A4A0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856" y="280508"/>
          <a:ext cx="799394" cy="737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0</xdr:row>
      <xdr:rowOff>47624</xdr:rowOff>
    </xdr:from>
    <xdr:to>
      <xdr:col>1</xdr:col>
      <xdr:colOff>942975</xdr:colOff>
      <xdr:row>2</xdr:row>
      <xdr:rowOff>206374</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FC9DD685-BFF3-4EFF-A0F5-1394772D6C82}"/>
            </a:ext>
          </a:extLst>
        </xdr:cNvPr>
        <xdr:cNvSpPr/>
      </xdr:nvSpPr>
      <xdr:spPr>
        <a:xfrm rot="10800000" flipV="1">
          <a:off x="28575" y="47624"/>
          <a:ext cx="1181100" cy="644525"/>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357946</xdr:colOff>
      <xdr:row>1</xdr:row>
      <xdr:rowOff>146540</xdr:rowOff>
    </xdr:from>
    <xdr:to>
      <xdr:col>2</xdr:col>
      <xdr:colOff>397748</xdr:colOff>
      <xdr:row>4</xdr:row>
      <xdr:rowOff>34330</xdr:rowOff>
    </xdr:to>
    <xdr:pic>
      <xdr:nvPicPr>
        <xdr:cNvPr id="2" name="Imagen 1">
          <a:extLst>
            <a:ext uri="{FF2B5EF4-FFF2-40B4-BE49-F238E27FC236}">
              <a16:creationId xmlns:a16="http://schemas.microsoft.com/office/drawing/2014/main" id="{F63E34C4-BCD0-4AA5-A824-C7D933D4F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094" y="334947"/>
          <a:ext cx="1191176" cy="114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983728</xdr:colOff>
      <xdr:row>2</xdr:row>
      <xdr:rowOff>123162</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F7E8E5CD-A0CA-450C-A975-96B3388DA19B}"/>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600781</xdr:colOff>
      <xdr:row>1</xdr:row>
      <xdr:rowOff>65689</xdr:rowOff>
    </xdr:from>
    <xdr:to>
      <xdr:col>2</xdr:col>
      <xdr:colOff>412750</xdr:colOff>
      <xdr:row>3</xdr:row>
      <xdr:rowOff>71870</xdr:rowOff>
    </xdr:to>
    <xdr:pic>
      <xdr:nvPicPr>
        <xdr:cNvPr id="2" name="Imagen 1">
          <a:extLst>
            <a:ext uri="{FF2B5EF4-FFF2-40B4-BE49-F238E27FC236}">
              <a16:creationId xmlns:a16="http://schemas.microsoft.com/office/drawing/2014/main" id="{90D3B72D-1A75-455B-96E0-14AA6774A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81" y="240314"/>
          <a:ext cx="875594" cy="799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904876</xdr:colOff>
      <xdr:row>2</xdr:row>
      <xdr:rowOff>254000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A80E5657-361D-4BD0-9FCE-A89F1BA52332}"/>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871886</xdr:colOff>
      <xdr:row>1</xdr:row>
      <xdr:rowOff>0</xdr:rowOff>
    </xdr:from>
    <xdr:to>
      <xdr:col>2</xdr:col>
      <xdr:colOff>250890</xdr:colOff>
      <xdr:row>3</xdr:row>
      <xdr:rowOff>121144</xdr:rowOff>
    </xdr:to>
    <xdr:pic>
      <xdr:nvPicPr>
        <xdr:cNvPr id="2" name="Imagen 1">
          <a:extLst>
            <a:ext uri="{FF2B5EF4-FFF2-40B4-BE49-F238E27FC236}">
              <a16:creationId xmlns:a16="http://schemas.microsoft.com/office/drawing/2014/main" id="{D25CB76E-3D14-49CB-AE01-D193C715F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3886" y="238125"/>
          <a:ext cx="576432" cy="59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600074</xdr:colOff>
      <xdr:row>2</xdr:row>
      <xdr:rowOff>111125</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027904B0-A2AB-481B-A0A1-33FCF4EAEB1A}"/>
            </a:ext>
          </a:extLst>
        </xdr:cNvPr>
        <xdr:cNvSpPr/>
      </xdr:nvSpPr>
      <xdr:spPr>
        <a:xfrm rot="10800000" flipV="1">
          <a:off x="0" y="0"/>
          <a:ext cx="1028699" cy="587375"/>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424210</xdr:colOff>
      <xdr:row>1</xdr:row>
      <xdr:rowOff>76200</xdr:rowOff>
    </xdr:from>
    <xdr:to>
      <xdr:col>2</xdr:col>
      <xdr:colOff>329915</xdr:colOff>
      <xdr:row>3</xdr:row>
      <xdr:rowOff>280943</xdr:rowOff>
    </xdr:to>
    <xdr:pic>
      <xdr:nvPicPr>
        <xdr:cNvPr id="3" name="Imagen 2">
          <a:extLst>
            <a:ext uri="{FF2B5EF4-FFF2-40B4-BE49-F238E27FC236}">
              <a16:creationId xmlns:a16="http://schemas.microsoft.com/office/drawing/2014/main" id="{51572127-8A70-4AC1-BA08-DDAFBB80C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010" y="266700"/>
          <a:ext cx="743905" cy="776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424211</xdr:colOff>
      <xdr:row>1</xdr:row>
      <xdr:rowOff>78802</xdr:rowOff>
    </xdr:from>
    <xdr:to>
      <xdr:col>2</xdr:col>
      <xdr:colOff>409575</xdr:colOff>
      <xdr:row>4</xdr:row>
      <xdr:rowOff>23768</xdr:rowOff>
    </xdr:to>
    <xdr:pic>
      <xdr:nvPicPr>
        <xdr:cNvPr id="2" name="Imagen 1">
          <a:extLst>
            <a:ext uri="{FF2B5EF4-FFF2-40B4-BE49-F238E27FC236}">
              <a16:creationId xmlns:a16="http://schemas.microsoft.com/office/drawing/2014/main" id="{3B6C8B59-9E00-4931-9781-293F98687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961" y="269302"/>
          <a:ext cx="823564" cy="859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19048</xdr:colOff>
      <xdr:row>0</xdr:row>
      <xdr:rowOff>0</xdr:rowOff>
    </xdr:from>
    <xdr:to>
      <xdr:col>1</xdr:col>
      <xdr:colOff>400050</xdr:colOff>
      <xdr:row>2</xdr:row>
      <xdr:rowOff>19050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9B82E660-84D6-4330-9A66-013905B55D46}"/>
            </a:ext>
          </a:extLst>
        </xdr:cNvPr>
        <xdr:cNvSpPr/>
      </xdr:nvSpPr>
      <xdr:spPr>
        <a:xfrm rot="10800000" flipV="1">
          <a:off x="19048" y="0"/>
          <a:ext cx="1047752" cy="5143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BB54-21B9-4080-86F6-B1976BA51B98}">
  <sheetPr>
    <tabColor rgb="FF00B050"/>
  </sheetPr>
  <dimension ref="B1:W49"/>
  <sheetViews>
    <sheetView showGridLines="0" zoomScale="59" zoomScaleNormal="59" workbookViewId="0">
      <selection activeCell="AB41" sqref="AB41"/>
    </sheetView>
  </sheetViews>
  <sheetFormatPr baseColWidth="10" defaultColWidth="11" defaultRowHeight="14.25" x14ac:dyDescent="0.2"/>
  <cols>
    <col min="1" max="1" width="4.625" customWidth="1"/>
    <col min="2" max="2" width="15.5" customWidth="1"/>
    <col min="20" max="20" width="16.25" customWidth="1"/>
  </cols>
  <sheetData>
    <row r="1" spans="2:23" ht="15" thickBot="1" x14ac:dyDescent="0.25"/>
    <row r="2" spans="2:23" ht="29.25" customHeight="1" x14ac:dyDescent="0.25">
      <c r="B2" s="182" t="s">
        <v>0</v>
      </c>
      <c r="C2" s="183"/>
      <c r="D2" s="188" t="s">
        <v>1</v>
      </c>
      <c r="E2" s="189"/>
      <c r="F2" s="189"/>
      <c r="G2" s="189"/>
      <c r="H2" s="189"/>
      <c r="I2" s="189"/>
      <c r="J2" s="189"/>
      <c r="K2" s="189"/>
      <c r="L2" s="189"/>
      <c r="M2" s="189"/>
      <c r="N2" s="189"/>
      <c r="O2" s="189"/>
      <c r="P2" s="189"/>
      <c r="Q2" s="189"/>
      <c r="R2" s="190"/>
      <c r="S2" s="197" t="s">
        <v>2</v>
      </c>
      <c r="T2" s="198"/>
      <c r="U2" s="21"/>
    </row>
    <row r="3" spans="2:23" ht="29.25" customHeight="1" x14ac:dyDescent="0.2">
      <c r="B3" s="184"/>
      <c r="C3" s="185"/>
      <c r="D3" s="191"/>
      <c r="E3" s="192"/>
      <c r="F3" s="192"/>
      <c r="G3" s="192"/>
      <c r="H3" s="192"/>
      <c r="I3" s="192"/>
      <c r="J3" s="192"/>
      <c r="K3" s="192"/>
      <c r="L3" s="192"/>
      <c r="M3" s="192"/>
      <c r="N3" s="192"/>
      <c r="O3" s="192"/>
      <c r="P3" s="192"/>
      <c r="Q3" s="192"/>
      <c r="R3" s="193"/>
      <c r="S3" s="199" t="s">
        <v>3</v>
      </c>
      <c r="T3" s="200"/>
      <c r="U3" s="22"/>
    </row>
    <row r="4" spans="2:23" ht="35.25" customHeight="1" x14ac:dyDescent="0.2">
      <c r="B4" s="184"/>
      <c r="C4" s="185"/>
      <c r="D4" s="191"/>
      <c r="E4" s="192"/>
      <c r="F4" s="192"/>
      <c r="G4" s="192"/>
      <c r="H4" s="192"/>
      <c r="I4" s="192"/>
      <c r="J4" s="192"/>
      <c r="K4" s="192"/>
      <c r="L4" s="192"/>
      <c r="M4" s="192"/>
      <c r="N4" s="192"/>
      <c r="O4" s="192"/>
      <c r="P4" s="192"/>
      <c r="Q4" s="192"/>
      <c r="R4" s="193"/>
      <c r="S4" s="199" t="s">
        <v>4</v>
      </c>
      <c r="T4" s="200"/>
      <c r="U4" s="23"/>
      <c r="W4" s="61"/>
    </row>
    <row r="5" spans="2:23" ht="32.25" customHeight="1" thickBot="1" x14ac:dyDescent="0.25">
      <c r="B5" s="186"/>
      <c r="C5" s="187"/>
      <c r="D5" s="194"/>
      <c r="E5" s="195"/>
      <c r="F5" s="195"/>
      <c r="G5" s="195"/>
      <c r="H5" s="195"/>
      <c r="I5" s="195"/>
      <c r="J5" s="195"/>
      <c r="K5" s="195"/>
      <c r="L5" s="195"/>
      <c r="M5" s="195"/>
      <c r="N5" s="195"/>
      <c r="O5" s="195"/>
      <c r="P5" s="195"/>
      <c r="Q5" s="195"/>
      <c r="R5" s="196"/>
      <c r="S5" s="201" t="s">
        <v>5</v>
      </c>
      <c r="T5" s="202"/>
      <c r="U5" s="23"/>
    </row>
    <row r="6" spans="2:23" x14ac:dyDescent="0.2">
      <c r="B6" s="82"/>
      <c r="C6" s="83"/>
      <c r="D6" s="83"/>
      <c r="E6" s="83"/>
      <c r="F6" s="83"/>
      <c r="G6" s="83"/>
      <c r="H6" s="83"/>
      <c r="I6" s="83"/>
      <c r="J6" s="83"/>
      <c r="K6" s="83"/>
      <c r="L6" s="83"/>
      <c r="M6" s="83"/>
      <c r="N6" s="83"/>
      <c r="O6" s="83"/>
      <c r="P6" s="83"/>
      <c r="Q6" s="83"/>
      <c r="R6" s="83"/>
      <c r="S6" s="83"/>
      <c r="T6" s="84"/>
    </row>
    <row r="7" spans="2:23" x14ac:dyDescent="0.2">
      <c r="B7" s="85"/>
      <c r="T7" s="86"/>
    </row>
    <row r="8" spans="2:23" x14ac:dyDescent="0.2">
      <c r="B8" s="85"/>
      <c r="T8" s="86"/>
    </row>
    <row r="9" spans="2:23" x14ac:dyDescent="0.2">
      <c r="B9" s="85"/>
      <c r="T9" s="86"/>
    </row>
    <row r="10" spans="2:23" x14ac:dyDescent="0.2">
      <c r="B10" s="85"/>
      <c r="T10" s="86"/>
    </row>
    <row r="11" spans="2:23" x14ac:dyDescent="0.2">
      <c r="B11" s="85"/>
      <c r="T11" s="86"/>
    </row>
    <row r="12" spans="2:23" x14ac:dyDescent="0.2">
      <c r="B12" s="85"/>
      <c r="T12" s="86"/>
    </row>
    <row r="13" spans="2:23" x14ac:dyDescent="0.2">
      <c r="B13" s="85"/>
      <c r="T13" s="86"/>
    </row>
    <row r="14" spans="2:23" x14ac:dyDescent="0.2">
      <c r="B14" s="85"/>
      <c r="T14" s="86"/>
    </row>
    <row r="15" spans="2:23" x14ac:dyDescent="0.2">
      <c r="B15" s="85"/>
      <c r="T15" s="86"/>
    </row>
    <row r="16" spans="2:23" x14ac:dyDescent="0.2">
      <c r="B16" s="85"/>
      <c r="T16" s="86"/>
    </row>
    <row r="17" spans="2:20" x14ac:dyDescent="0.2">
      <c r="B17" s="85"/>
      <c r="T17" s="86"/>
    </row>
    <row r="18" spans="2:20" x14ac:dyDescent="0.2">
      <c r="B18" s="85"/>
      <c r="T18" s="86"/>
    </row>
    <row r="19" spans="2:20" x14ac:dyDescent="0.2">
      <c r="B19" s="85"/>
      <c r="T19" s="86"/>
    </row>
    <row r="20" spans="2:20" x14ac:dyDescent="0.2">
      <c r="B20" s="85"/>
      <c r="T20" s="86"/>
    </row>
    <row r="21" spans="2:20" x14ac:dyDescent="0.2">
      <c r="B21" s="85"/>
      <c r="T21" s="86"/>
    </row>
    <row r="22" spans="2:20" x14ac:dyDescent="0.2">
      <c r="B22" s="85"/>
      <c r="T22" s="86"/>
    </row>
    <row r="23" spans="2:20" x14ac:dyDescent="0.2">
      <c r="B23" s="85"/>
      <c r="T23" s="86"/>
    </row>
    <row r="24" spans="2:20" x14ac:dyDescent="0.2">
      <c r="B24" s="85"/>
      <c r="T24" s="86"/>
    </row>
    <row r="25" spans="2:20" x14ac:dyDescent="0.2">
      <c r="B25" s="85"/>
      <c r="T25" s="86"/>
    </row>
    <row r="26" spans="2:20" x14ac:dyDescent="0.2">
      <c r="B26" s="85"/>
      <c r="T26" s="86"/>
    </row>
    <row r="27" spans="2:20" x14ac:dyDescent="0.2">
      <c r="B27" s="85"/>
      <c r="T27" s="86"/>
    </row>
    <row r="28" spans="2:20" x14ac:dyDescent="0.2">
      <c r="B28" s="85"/>
      <c r="T28" s="86"/>
    </row>
    <row r="29" spans="2:20" x14ac:dyDescent="0.2">
      <c r="B29" s="85"/>
      <c r="T29" s="86"/>
    </row>
    <row r="30" spans="2:20" x14ac:dyDescent="0.2">
      <c r="B30" s="85"/>
      <c r="T30" s="86"/>
    </row>
    <row r="31" spans="2:20" x14ac:dyDescent="0.2">
      <c r="B31" s="85"/>
      <c r="T31" s="86"/>
    </row>
    <row r="32" spans="2:20" x14ac:dyDescent="0.2">
      <c r="B32" s="85"/>
      <c r="T32" s="86"/>
    </row>
    <row r="33" spans="2:20" x14ac:dyDescent="0.2">
      <c r="B33" s="85"/>
      <c r="T33" s="86"/>
    </row>
    <row r="34" spans="2:20" x14ac:dyDescent="0.2">
      <c r="B34" s="85"/>
      <c r="T34" s="86"/>
    </row>
    <row r="35" spans="2:20" x14ac:dyDescent="0.2">
      <c r="B35" s="85"/>
      <c r="T35" s="86"/>
    </row>
    <row r="36" spans="2:20" x14ac:dyDescent="0.2">
      <c r="B36" s="85"/>
      <c r="T36" s="86"/>
    </row>
    <row r="37" spans="2:20" x14ac:dyDescent="0.2">
      <c r="B37" s="85"/>
      <c r="T37" s="86"/>
    </row>
    <row r="38" spans="2:20" x14ac:dyDescent="0.2">
      <c r="B38" s="85"/>
      <c r="T38" s="86"/>
    </row>
    <row r="39" spans="2:20" x14ac:dyDescent="0.2">
      <c r="B39" s="85"/>
      <c r="T39" s="86"/>
    </row>
    <row r="40" spans="2:20" x14ac:dyDescent="0.2">
      <c r="B40" s="85"/>
      <c r="T40" s="86"/>
    </row>
    <row r="41" spans="2:20" x14ac:dyDescent="0.2">
      <c r="B41" s="85"/>
      <c r="T41" s="86"/>
    </row>
    <row r="42" spans="2:20" x14ac:dyDescent="0.2">
      <c r="B42" s="85"/>
      <c r="H42" s="180" t="s">
        <v>6</v>
      </c>
      <c r="I42" s="180"/>
      <c r="J42" s="180"/>
      <c r="K42" s="180"/>
      <c r="L42" s="180"/>
      <c r="M42" s="180"/>
      <c r="N42" s="180"/>
      <c r="T42" s="86"/>
    </row>
    <row r="43" spans="2:20" x14ac:dyDescent="0.2">
      <c r="B43" s="85"/>
      <c r="H43" s="180" t="s">
        <v>7</v>
      </c>
      <c r="I43" s="180"/>
      <c r="J43" s="180"/>
      <c r="K43" s="180"/>
      <c r="L43" s="180"/>
      <c r="M43" s="180"/>
      <c r="N43" s="180"/>
      <c r="T43" s="86"/>
    </row>
    <row r="44" spans="2:20" x14ac:dyDescent="0.2">
      <c r="B44" s="85"/>
      <c r="H44" s="181" t="s">
        <v>8</v>
      </c>
      <c r="I44" s="180"/>
      <c r="J44" s="180"/>
      <c r="K44" s="180"/>
      <c r="L44" s="180"/>
      <c r="M44" s="180"/>
      <c r="N44" s="180"/>
      <c r="T44" s="86"/>
    </row>
    <row r="45" spans="2:20" x14ac:dyDescent="0.2">
      <c r="B45" s="85"/>
      <c r="H45" s="180" t="s">
        <v>9</v>
      </c>
      <c r="I45" s="180"/>
      <c r="J45" s="180"/>
      <c r="K45" s="180"/>
      <c r="L45" s="180"/>
      <c r="M45" s="180"/>
      <c r="N45" s="180"/>
      <c r="T45" s="86"/>
    </row>
    <row r="46" spans="2:20" x14ac:dyDescent="0.2">
      <c r="B46" s="85"/>
      <c r="H46" s="87"/>
      <c r="I46" s="87"/>
      <c r="J46" s="87"/>
      <c r="K46" s="87"/>
      <c r="L46" s="87"/>
      <c r="M46" s="87"/>
      <c r="N46" s="87"/>
      <c r="T46" s="86"/>
    </row>
    <row r="47" spans="2:20" x14ac:dyDescent="0.2">
      <c r="B47" s="88" t="s">
        <v>10</v>
      </c>
      <c r="T47" s="86"/>
    </row>
    <row r="48" spans="2:20" x14ac:dyDescent="0.2">
      <c r="B48" s="88" t="s">
        <v>11</v>
      </c>
      <c r="T48" s="86"/>
    </row>
    <row r="49" spans="2:20" ht="15" thickBot="1" x14ac:dyDescent="0.25">
      <c r="B49" s="89"/>
      <c r="C49" s="90"/>
      <c r="D49" s="90"/>
      <c r="E49" s="90"/>
      <c r="F49" s="90"/>
      <c r="G49" s="90"/>
      <c r="H49" s="90"/>
      <c r="I49" s="90"/>
      <c r="J49" s="90"/>
      <c r="K49" s="90"/>
      <c r="L49" s="90"/>
      <c r="M49" s="90"/>
      <c r="N49" s="90"/>
      <c r="O49" s="90"/>
      <c r="P49" s="90"/>
      <c r="Q49" s="90"/>
      <c r="R49" s="90"/>
      <c r="S49" s="90"/>
      <c r="T49" s="91"/>
    </row>
  </sheetData>
  <mergeCells count="10">
    <mergeCell ref="S2:T2"/>
    <mergeCell ref="S3:T3"/>
    <mergeCell ref="S4:T4"/>
    <mergeCell ref="S5:T5"/>
    <mergeCell ref="H42:N42"/>
    <mergeCell ref="H43:N43"/>
    <mergeCell ref="H44:N44"/>
    <mergeCell ref="H45:N45"/>
    <mergeCell ref="B2:C5"/>
    <mergeCell ref="D2:R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D2BF-46DA-4CE7-823F-3BA80F099BBE}">
  <dimension ref="B2:AR13"/>
  <sheetViews>
    <sheetView showGridLines="0" topLeftCell="A8" zoomScale="80" zoomScaleNormal="80" workbookViewId="0">
      <pane ySplit="1" topLeftCell="A9" activePane="bottomLeft" state="frozen"/>
      <selection activeCell="A8" sqref="A8"/>
      <selection pane="bottomLeft" activeCell="D21" sqref="D21"/>
    </sheetView>
  </sheetViews>
  <sheetFormatPr baseColWidth="10" defaultColWidth="11" defaultRowHeight="14.25" x14ac:dyDescent="0.2"/>
  <cols>
    <col min="1" max="1" width="3.5" customWidth="1"/>
    <col min="2" max="2" width="28.125" customWidth="1"/>
    <col min="3" max="3" width="22.125" customWidth="1"/>
    <col min="4" max="4" width="33.75" customWidth="1"/>
    <col min="5" max="5" width="26.375" customWidth="1"/>
    <col min="6" max="6" width="42.375" customWidth="1"/>
    <col min="7" max="7" width="45.625" customWidth="1"/>
    <col min="8" max="9" width="21" customWidth="1"/>
  </cols>
  <sheetData>
    <row r="2" spans="2:44" ht="24" customHeight="1" x14ac:dyDescent="0.25">
      <c r="B2" s="185" t="s">
        <v>0</v>
      </c>
      <c r="C2" s="185"/>
      <c r="D2" s="211" t="s">
        <v>12</v>
      </c>
      <c r="E2" s="211"/>
      <c r="F2" s="211"/>
      <c r="G2" s="211"/>
      <c r="H2" s="212" t="s">
        <v>2</v>
      </c>
      <c r="I2" s="212"/>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6"/>
      <c r="AR2" s="21"/>
    </row>
    <row r="3" spans="2:44" ht="24" customHeight="1" x14ac:dyDescent="0.2">
      <c r="B3" s="185"/>
      <c r="C3" s="185"/>
      <c r="D3" s="211"/>
      <c r="E3" s="211"/>
      <c r="F3" s="211"/>
      <c r="G3" s="211"/>
      <c r="H3" s="213" t="s">
        <v>3</v>
      </c>
      <c r="I3" s="213"/>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6"/>
      <c r="AR3" s="22"/>
    </row>
    <row r="4" spans="2:44" ht="24" customHeight="1" x14ac:dyDescent="0.2">
      <c r="B4" s="185"/>
      <c r="C4" s="185"/>
      <c r="D4" s="211"/>
      <c r="E4" s="211"/>
      <c r="F4" s="211"/>
      <c r="G4" s="211"/>
      <c r="H4" s="213" t="s">
        <v>4</v>
      </c>
      <c r="I4" s="213"/>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6"/>
      <c r="AR4" s="23"/>
    </row>
    <row r="5" spans="2:44" ht="24" customHeight="1" x14ac:dyDescent="0.2">
      <c r="B5" s="185"/>
      <c r="C5" s="185"/>
      <c r="D5" s="211"/>
      <c r="E5" s="211"/>
      <c r="F5" s="211"/>
      <c r="G5" s="211"/>
      <c r="H5" s="213" t="s">
        <v>13</v>
      </c>
      <c r="I5" s="213"/>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R5" s="23"/>
    </row>
    <row r="6" spans="2:44" ht="15" x14ac:dyDescent="0.25">
      <c r="B6" s="210"/>
      <c r="C6" s="210"/>
      <c r="D6" s="210"/>
      <c r="E6" s="210"/>
      <c r="F6" s="210"/>
      <c r="G6" s="210"/>
      <c r="H6" s="210"/>
      <c r="I6" s="210"/>
    </row>
    <row r="7" spans="2:44" x14ac:dyDescent="0.2">
      <c r="B7" s="180"/>
      <c r="C7" s="180"/>
      <c r="D7" s="180"/>
      <c r="E7" s="180"/>
      <c r="F7" s="180"/>
      <c r="G7" s="180"/>
      <c r="H7" s="180"/>
      <c r="I7" s="180"/>
    </row>
    <row r="8" spans="2:44" s="36" customFormat="1" ht="19.5" customHeight="1" x14ac:dyDescent="0.2">
      <c r="B8" s="92" t="s">
        <v>14</v>
      </c>
      <c r="C8" s="92" t="s">
        <v>15</v>
      </c>
      <c r="D8" s="92" t="s">
        <v>16</v>
      </c>
      <c r="E8" s="92" t="s">
        <v>17</v>
      </c>
      <c r="F8" s="92" t="s">
        <v>18</v>
      </c>
      <c r="G8" s="92" t="s">
        <v>19</v>
      </c>
      <c r="H8" s="203" t="s">
        <v>20</v>
      </c>
      <c r="I8" s="204"/>
    </row>
    <row r="9" spans="2:44" ht="409.5" x14ac:dyDescent="0.2">
      <c r="B9" s="98" t="s">
        <v>21</v>
      </c>
      <c r="C9" s="35" t="s">
        <v>22</v>
      </c>
      <c r="D9" s="35" t="s">
        <v>23</v>
      </c>
      <c r="E9" s="35" t="s">
        <v>24</v>
      </c>
      <c r="F9" s="35" t="s">
        <v>25</v>
      </c>
      <c r="G9" s="35" t="s">
        <v>26</v>
      </c>
      <c r="H9" s="205" t="s">
        <v>27</v>
      </c>
      <c r="I9" s="206"/>
    </row>
    <row r="10" spans="2:44" ht="224.25" customHeight="1" x14ac:dyDescent="0.2">
      <c r="B10" s="100" t="s">
        <v>28</v>
      </c>
      <c r="C10" s="99" t="s">
        <v>29</v>
      </c>
      <c r="D10" s="35" t="s">
        <v>30</v>
      </c>
      <c r="E10" s="35" t="s">
        <v>31</v>
      </c>
      <c r="F10" s="35" t="s">
        <v>32</v>
      </c>
      <c r="G10" s="34" t="s">
        <v>33</v>
      </c>
      <c r="H10" s="205" t="s">
        <v>34</v>
      </c>
      <c r="I10" s="207"/>
    </row>
    <row r="11" spans="2:44" ht="171" x14ac:dyDescent="0.2">
      <c r="B11" s="35" t="s">
        <v>35</v>
      </c>
      <c r="C11" s="99" t="s">
        <v>36</v>
      </c>
      <c r="D11" s="99" t="s">
        <v>37</v>
      </c>
      <c r="E11" s="101" t="s">
        <v>38</v>
      </c>
      <c r="F11" s="34" t="s">
        <v>39</v>
      </c>
      <c r="G11" s="34" t="s">
        <v>40</v>
      </c>
      <c r="H11" s="208" t="s">
        <v>41</v>
      </c>
      <c r="I11" s="209"/>
    </row>
    <row r="13" spans="2:44" x14ac:dyDescent="0.2">
      <c r="B13" s="77" t="s">
        <v>42</v>
      </c>
      <c r="C13" s="95"/>
      <c r="D13" s="76" t="s">
        <v>43</v>
      </c>
      <c r="E13" s="77" t="s">
        <v>44</v>
      </c>
      <c r="F13" s="95"/>
      <c r="G13" s="76" t="s">
        <v>45</v>
      </c>
      <c r="H13" s="77" t="s">
        <v>46</v>
      </c>
      <c r="I13" s="78">
        <v>1</v>
      </c>
    </row>
  </sheetData>
  <mergeCells count="12">
    <mergeCell ref="B2:C5"/>
    <mergeCell ref="D2:G5"/>
    <mergeCell ref="H2:I2"/>
    <mergeCell ref="H3:I3"/>
    <mergeCell ref="H4:I4"/>
    <mergeCell ref="H5:I5"/>
    <mergeCell ref="H8:I8"/>
    <mergeCell ref="H9:I9"/>
    <mergeCell ref="H10:I10"/>
    <mergeCell ref="H11:I11"/>
    <mergeCell ref="B6:I6"/>
    <mergeCell ref="B7: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V1031"/>
  <sheetViews>
    <sheetView showGridLines="0" tabSelected="1" topLeftCell="C9" zoomScaleNormal="100" workbookViewId="0">
      <pane xSplit="2" ySplit="1" topLeftCell="E10" activePane="bottomRight" state="frozen"/>
      <selection pane="topRight" activeCell="E9" sqref="E9"/>
      <selection pane="bottomLeft" activeCell="C10" sqref="C10"/>
      <selection pane="bottomRight" activeCell="M12" sqref="M12"/>
    </sheetView>
  </sheetViews>
  <sheetFormatPr baseColWidth="10" defaultColWidth="12.625" defaultRowHeight="15" customHeight="1" x14ac:dyDescent="0.2"/>
  <cols>
    <col min="1" max="1" width="5.625" customWidth="1"/>
    <col min="2" max="2" width="15.125" customWidth="1"/>
    <col min="3" max="3" width="13.375" customWidth="1"/>
    <col min="4" max="9" width="12.625" customWidth="1"/>
    <col min="10" max="10" width="14" customWidth="1"/>
    <col min="11" max="11" width="16.625" customWidth="1"/>
    <col min="12" max="12" width="12.875" customWidth="1"/>
    <col min="13" max="13" width="14.25" customWidth="1"/>
    <col min="14" max="14" width="17.375" customWidth="1"/>
    <col min="15" max="15" width="4.375" customWidth="1"/>
    <col min="16" max="16" width="4.125" customWidth="1"/>
    <col min="17" max="17" width="7.125" customWidth="1"/>
    <col min="18" max="19" width="3.625" customWidth="1"/>
    <col min="20" max="20" width="4" customWidth="1"/>
    <col min="21" max="21" width="9.375" customWidth="1"/>
    <col min="22" max="22" width="4.5" customWidth="1"/>
    <col min="23" max="23" width="4.375" customWidth="1"/>
    <col min="24" max="24" width="5.125" customWidth="1"/>
    <col min="25" max="25" width="5.5" customWidth="1"/>
    <col min="26" max="26" width="26.25" customWidth="1"/>
    <col min="27" max="29" width="5" customWidth="1"/>
    <col min="30" max="30" width="6.125" customWidth="1"/>
    <col min="31" max="31" width="11.375" bestFit="1" customWidth="1"/>
    <col min="32" max="32" width="10.625" customWidth="1"/>
    <col min="33" max="40" width="5" customWidth="1"/>
    <col min="41" max="41" width="9" customWidth="1"/>
    <col min="42" max="42" width="13.875" customWidth="1"/>
    <col min="43" max="43" width="22" customWidth="1"/>
    <col min="44" max="44" width="52.625" customWidth="1"/>
    <col min="45" max="45" width="13.625" customWidth="1"/>
  </cols>
  <sheetData>
    <row r="2" spans="2:48" ht="33" customHeight="1" x14ac:dyDescent="0.25">
      <c r="B2" s="185" t="s">
        <v>0</v>
      </c>
      <c r="C2" s="185"/>
      <c r="D2" s="259" t="s">
        <v>47</v>
      </c>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1"/>
      <c r="AQ2" s="268" t="s">
        <v>2</v>
      </c>
      <c r="AR2" s="269"/>
      <c r="AS2" s="21"/>
    </row>
    <row r="3" spans="2:48" ht="33" customHeight="1" x14ac:dyDescent="0.2">
      <c r="B3" s="185"/>
      <c r="C3" s="185"/>
      <c r="D3" s="262"/>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4"/>
      <c r="AQ3" s="199" t="s">
        <v>3</v>
      </c>
      <c r="AR3" s="270"/>
      <c r="AS3" s="22"/>
    </row>
    <row r="4" spans="2:48" ht="33" customHeight="1" x14ac:dyDescent="0.2">
      <c r="B4" s="185"/>
      <c r="C4" s="185"/>
      <c r="D4" s="262"/>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4"/>
      <c r="AQ4" s="199" t="s">
        <v>4</v>
      </c>
      <c r="AR4" s="270"/>
      <c r="AS4" s="23"/>
    </row>
    <row r="5" spans="2:48" ht="33" customHeight="1" x14ac:dyDescent="0.2">
      <c r="B5" s="185"/>
      <c r="C5" s="185"/>
      <c r="D5" s="265"/>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7"/>
      <c r="AQ5" s="271" t="s">
        <v>48</v>
      </c>
      <c r="AR5" s="272"/>
      <c r="AS5" s="23"/>
    </row>
    <row r="6" spans="2:48" ht="9" customHeight="1" thickBot="1" x14ac:dyDescent="0.25">
      <c r="B6" s="27"/>
      <c r="C6" s="27"/>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8"/>
      <c r="AR6" s="28"/>
      <c r="AS6" s="23"/>
    </row>
    <row r="7" spans="2:48" ht="15" customHeight="1" x14ac:dyDescent="0.25">
      <c r="B7" s="245" t="s">
        <v>49</v>
      </c>
      <c r="C7" s="247" t="s">
        <v>50</v>
      </c>
      <c r="D7" s="248"/>
      <c r="E7" s="248"/>
      <c r="F7" s="248"/>
      <c r="G7" s="248"/>
      <c r="H7" s="248"/>
      <c r="I7" s="248"/>
      <c r="J7" s="248"/>
      <c r="K7" s="248"/>
      <c r="L7" s="248"/>
      <c r="M7" s="248"/>
      <c r="N7" s="249"/>
      <c r="O7" s="250" t="s">
        <v>51</v>
      </c>
      <c r="P7" s="250"/>
      <c r="Q7" s="250"/>
      <c r="R7" s="250"/>
      <c r="S7" s="250"/>
      <c r="T7" s="250"/>
      <c r="U7" s="250"/>
      <c r="V7" s="250"/>
      <c r="W7" s="250"/>
      <c r="X7" s="250"/>
      <c r="Y7" s="250"/>
      <c r="Z7" s="251"/>
      <c r="AA7" s="225" t="s">
        <v>52</v>
      </c>
      <c r="AB7" s="226"/>
      <c r="AC7" s="226"/>
      <c r="AD7" s="226"/>
      <c r="AE7" s="226"/>
      <c r="AF7" s="226"/>
      <c r="AG7" s="226"/>
      <c r="AH7" s="226"/>
      <c r="AI7" s="226"/>
      <c r="AJ7" s="226"/>
      <c r="AK7" s="226"/>
      <c r="AL7" s="226"/>
      <c r="AM7" s="226"/>
      <c r="AN7" s="226"/>
      <c r="AO7" s="226"/>
      <c r="AP7" s="226"/>
      <c r="AQ7" s="226"/>
      <c r="AR7" s="227"/>
      <c r="AS7" s="1"/>
    </row>
    <row r="8" spans="2:48" ht="29.25" customHeight="1" thickBot="1" x14ac:dyDescent="0.25">
      <c r="B8" s="246"/>
      <c r="C8" s="228" t="s">
        <v>53</v>
      </c>
      <c r="D8" s="229"/>
      <c r="E8" s="230"/>
      <c r="F8" s="231" t="s">
        <v>54</v>
      </c>
      <c r="G8" s="231" t="s">
        <v>55</v>
      </c>
      <c r="H8" s="252" t="s">
        <v>56</v>
      </c>
      <c r="I8" s="242" t="s">
        <v>57</v>
      </c>
      <c r="J8" s="229"/>
      <c r="K8" s="229"/>
      <c r="L8" s="229"/>
      <c r="M8" s="229"/>
      <c r="N8" s="243"/>
      <c r="O8" s="244" t="s">
        <v>58</v>
      </c>
      <c r="P8" s="229"/>
      <c r="Q8" s="230"/>
      <c r="R8" s="254" t="s">
        <v>59</v>
      </c>
      <c r="S8" s="229"/>
      <c r="T8" s="229"/>
      <c r="U8" s="230"/>
      <c r="V8" s="255" t="s">
        <v>60</v>
      </c>
      <c r="W8" s="229"/>
      <c r="X8" s="230"/>
      <c r="Y8" s="256" t="s">
        <v>61</v>
      </c>
      <c r="Z8" s="257" t="s">
        <v>62</v>
      </c>
      <c r="AA8" s="233" t="s">
        <v>63</v>
      </c>
      <c r="AB8" s="234"/>
      <c r="AC8" s="234"/>
      <c r="AD8" s="234"/>
      <c r="AE8" s="235"/>
      <c r="AF8" s="236" t="s">
        <v>64</v>
      </c>
      <c r="AG8" s="233" t="s">
        <v>65</v>
      </c>
      <c r="AH8" s="234"/>
      <c r="AI8" s="234"/>
      <c r="AJ8" s="236" t="s">
        <v>64</v>
      </c>
      <c r="AK8" s="233" t="s">
        <v>66</v>
      </c>
      <c r="AL8" s="234"/>
      <c r="AM8" s="234"/>
      <c r="AN8" s="236" t="s">
        <v>64</v>
      </c>
      <c r="AO8" s="241" t="s">
        <v>67</v>
      </c>
      <c r="AP8" s="238" t="s">
        <v>68</v>
      </c>
      <c r="AQ8" s="238" t="s">
        <v>69</v>
      </c>
      <c r="AR8" s="239" t="s">
        <v>70</v>
      </c>
      <c r="AS8" s="2"/>
    </row>
    <row r="9" spans="2:48" ht="75.75" customHeight="1" thickBot="1" x14ac:dyDescent="0.25">
      <c r="B9" s="119" t="s">
        <v>71</v>
      </c>
      <c r="C9" s="120" t="s">
        <v>72</v>
      </c>
      <c r="D9" s="121" t="s">
        <v>73</v>
      </c>
      <c r="E9" s="121" t="s">
        <v>74</v>
      </c>
      <c r="F9" s="232"/>
      <c r="G9" s="232"/>
      <c r="H9" s="253"/>
      <c r="I9" s="122" t="s">
        <v>75</v>
      </c>
      <c r="J9" s="24" t="s">
        <v>76</v>
      </c>
      <c r="K9" s="24" t="s">
        <v>77</v>
      </c>
      <c r="L9" s="111" t="s">
        <v>78</v>
      </c>
      <c r="M9" s="24" t="s">
        <v>79</v>
      </c>
      <c r="N9" s="123" t="s">
        <v>80</v>
      </c>
      <c r="O9" s="29" t="s">
        <v>81</v>
      </c>
      <c r="P9" s="3" t="s">
        <v>82</v>
      </c>
      <c r="Q9" s="4" t="s">
        <v>83</v>
      </c>
      <c r="R9" s="5" t="s">
        <v>84</v>
      </c>
      <c r="S9" s="5" t="s">
        <v>85</v>
      </c>
      <c r="T9" s="5" t="s">
        <v>86</v>
      </c>
      <c r="U9" s="6" t="s">
        <v>87</v>
      </c>
      <c r="V9" s="7" t="s">
        <v>88</v>
      </c>
      <c r="W9" s="7" t="s">
        <v>89</v>
      </c>
      <c r="X9" s="8" t="s">
        <v>90</v>
      </c>
      <c r="Y9" s="237"/>
      <c r="Z9" s="258"/>
      <c r="AA9" s="9" t="s">
        <v>91</v>
      </c>
      <c r="AB9" s="9" t="s">
        <v>92</v>
      </c>
      <c r="AC9" s="9" t="s">
        <v>400</v>
      </c>
      <c r="AD9" s="9" t="s">
        <v>93</v>
      </c>
      <c r="AE9" s="109" t="s">
        <v>94</v>
      </c>
      <c r="AF9" s="237"/>
      <c r="AG9" s="9" t="s">
        <v>95</v>
      </c>
      <c r="AH9" s="9" t="s">
        <v>96</v>
      </c>
      <c r="AI9" s="9" t="s">
        <v>97</v>
      </c>
      <c r="AJ9" s="237"/>
      <c r="AK9" s="9" t="s">
        <v>98</v>
      </c>
      <c r="AL9" s="9" t="s">
        <v>99</v>
      </c>
      <c r="AM9" s="9" t="s">
        <v>97</v>
      </c>
      <c r="AN9" s="237"/>
      <c r="AO9" s="237"/>
      <c r="AP9" s="237"/>
      <c r="AQ9" s="237"/>
      <c r="AR9" s="240"/>
      <c r="AS9" s="2"/>
      <c r="AU9" s="273" t="s">
        <v>100</v>
      </c>
      <c r="AV9" s="274"/>
    </row>
    <row r="10" spans="2:48" ht="99.75" x14ac:dyDescent="0.2">
      <c r="B10" s="103" t="s">
        <v>101</v>
      </c>
      <c r="C10" s="54" t="s">
        <v>102</v>
      </c>
      <c r="D10" s="54" t="s">
        <v>401</v>
      </c>
      <c r="E10" s="54" t="s">
        <v>103</v>
      </c>
      <c r="F10" s="114" t="s">
        <v>104</v>
      </c>
      <c r="G10" s="114" t="s">
        <v>105</v>
      </c>
      <c r="H10" s="104" t="s">
        <v>106</v>
      </c>
      <c r="I10" s="114" t="s">
        <v>107</v>
      </c>
      <c r="J10" s="54" t="s">
        <v>402</v>
      </c>
      <c r="K10" s="54" t="s">
        <v>403</v>
      </c>
      <c r="L10" s="112" t="s">
        <v>108</v>
      </c>
      <c r="M10" s="54" t="s">
        <v>109</v>
      </c>
      <c r="N10" s="54" t="s">
        <v>110</v>
      </c>
      <c r="O10" s="113">
        <v>10</v>
      </c>
      <c r="P10" s="30">
        <v>5</v>
      </c>
      <c r="Q10" s="10">
        <f t="shared" ref="Q10:Q38" si="0">(O10*P10)</f>
        <v>50</v>
      </c>
      <c r="R10" s="30">
        <v>10</v>
      </c>
      <c r="S10" s="30">
        <v>5</v>
      </c>
      <c r="T10" s="30">
        <v>1</v>
      </c>
      <c r="U10" s="11">
        <f t="shared" ref="U10:U38" si="1">(R10*3.5)+(S10*3.5)+(T10*3)</f>
        <v>55.5</v>
      </c>
      <c r="V10" s="30">
        <v>5</v>
      </c>
      <c r="W10" s="30">
        <v>1</v>
      </c>
      <c r="X10" s="12">
        <f t="shared" ref="X10" si="2">V10*W10</f>
        <v>5</v>
      </c>
      <c r="Y10" s="13">
        <f t="shared" ref="Y10" si="3">+(X10*0.1)+(U10*0.45)+(Q10*0.45)</f>
        <v>47.975000000000001</v>
      </c>
      <c r="Z10" s="102" t="str">
        <f>IF(Y10&lt;30,$AU$10,IF(Y10&lt;60,$AU$11, IF(Y10&lt;100,$AU$12)))</f>
        <v>Medio o moderado</v>
      </c>
      <c r="AA10" s="30">
        <v>0</v>
      </c>
      <c r="AB10" s="30">
        <v>0</v>
      </c>
      <c r="AC10" s="30">
        <v>0</v>
      </c>
      <c r="AD10" s="30">
        <v>1</v>
      </c>
      <c r="AE10" s="30">
        <v>2</v>
      </c>
      <c r="AF10" s="14">
        <f t="shared" ref="AF10:AF26" si="4">SUM(AA10:AE10)</f>
        <v>3</v>
      </c>
      <c r="AG10" s="30">
        <v>0</v>
      </c>
      <c r="AH10" s="30">
        <v>2</v>
      </c>
      <c r="AI10" s="30">
        <v>1</v>
      </c>
      <c r="AJ10" s="14">
        <f t="shared" ref="AJ10:AJ38" si="5">SUM(AG10:AI10)</f>
        <v>3</v>
      </c>
      <c r="AK10" s="30">
        <v>0</v>
      </c>
      <c r="AL10" s="30">
        <v>0</v>
      </c>
      <c r="AM10" s="30">
        <v>0</v>
      </c>
      <c r="AN10" s="15">
        <f t="shared" ref="AN10" si="6">SUM(AK10:AM10)</f>
        <v>0</v>
      </c>
      <c r="AO10" s="14">
        <f t="shared" ref="AO10" si="7">AF10+AJ10+AN10</f>
        <v>6</v>
      </c>
      <c r="AP10" s="13">
        <f t="shared" ref="AP10:AP25" si="8">Y10-AO10</f>
        <v>41.975000000000001</v>
      </c>
      <c r="AQ10" s="110" t="str">
        <f t="shared" ref="AQ10:AQ18" si="9">IF(AP10&lt;30,$AU$10,IF(AP10&lt;60,$AU$11, IF(AP10&lt;100,$AU$12)))</f>
        <v>Medio o moderado</v>
      </c>
      <c r="AR10" s="115" t="s">
        <v>111</v>
      </c>
      <c r="AU10" s="105" t="s">
        <v>112</v>
      </c>
      <c r="AV10" s="106" t="s">
        <v>113</v>
      </c>
    </row>
    <row r="11" spans="2:48" ht="98.25" customHeight="1" x14ac:dyDescent="0.2">
      <c r="B11" s="103"/>
      <c r="C11" s="54" t="s">
        <v>114</v>
      </c>
      <c r="D11" s="54" t="s">
        <v>115</v>
      </c>
      <c r="E11" s="54" t="s">
        <v>116</v>
      </c>
      <c r="F11" s="114" t="s">
        <v>104</v>
      </c>
      <c r="G11" s="114" t="s">
        <v>105</v>
      </c>
      <c r="H11" s="104" t="s">
        <v>106</v>
      </c>
      <c r="I11" s="114" t="s">
        <v>107</v>
      </c>
      <c r="J11" s="54" t="s">
        <v>402</v>
      </c>
      <c r="K11" s="54" t="s">
        <v>403</v>
      </c>
      <c r="L11" s="112" t="s">
        <v>108</v>
      </c>
      <c r="M11" s="54" t="s">
        <v>109</v>
      </c>
      <c r="N11" s="54" t="s">
        <v>110</v>
      </c>
      <c r="O11" s="118">
        <v>10</v>
      </c>
      <c r="P11" s="30">
        <v>1</v>
      </c>
      <c r="Q11" s="10">
        <f t="shared" si="0"/>
        <v>10</v>
      </c>
      <c r="R11" s="30">
        <v>10</v>
      </c>
      <c r="S11" s="30">
        <v>5</v>
      </c>
      <c r="T11" s="30">
        <v>1</v>
      </c>
      <c r="U11" s="11">
        <f t="shared" si="1"/>
        <v>55.5</v>
      </c>
      <c r="V11" s="30">
        <v>5</v>
      </c>
      <c r="W11" s="30">
        <v>1</v>
      </c>
      <c r="X11" s="12">
        <f t="shared" ref="X11:X38" si="10">V11*W11</f>
        <v>5</v>
      </c>
      <c r="Y11" s="13">
        <f t="shared" ref="Y11:Y38" si="11">+(X11*0.1)+(U11*0.45)+(Q11*0.45)</f>
        <v>29.975000000000001</v>
      </c>
      <c r="Z11" s="102" t="str">
        <f>IF(Y11&lt;30,$AU$10,IF(Y11&lt;60,$AU$11, IF(Y11&lt;100,$AU$12)))</f>
        <v>Bajo</v>
      </c>
      <c r="AA11" s="30">
        <v>2</v>
      </c>
      <c r="AB11" s="30">
        <v>0</v>
      </c>
      <c r="AC11" s="30">
        <v>1</v>
      </c>
      <c r="AD11" s="30">
        <v>1</v>
      </c>
      <c r="AE11" s="30">
        <v>2</v>
      </c>
      <c r="AF11" s="14">
        <f t="shared" si="4"/>
        <v>6</v>
      </c>
      <c r="AG11" s="30">
        <v>0</v>
      </c>
      <c r="AH11" s="30">
        <v>2</v>
      </c>
      <c r="AI11" s="30">
        <v>2</v>
      </c>
      <c r="AJ11" s="14">
        <f t="shared" si="5"/>
        <v>4</v>
      </c>
      <c r="AK11" s="30">
        <v>0</v>
      </c>
      <c r="AL11" s="30">
        <v>2</v>
      </c>
      <c r="AM11" s="30">
        <v>1</v>
      </c>
      <c r="AN11" s="15">
        <f t="shared" ref="AN11:AN24" si="12">SUM(AK11:AM11)</f>
        <v>3</v>
      </c>
      <c r="AO11" s="14">
        <f t="shared" ref="AO11:AO25" si="13">AF11+AJ11+AN11</f>
        <v>13</v>
      </c>
      <c r="AP11" s="13">
        <f t="shared" si="8"/>
        <v>16.975000000000001</v>
      </c>
      <c r="AQ11" s="110" t="str">
        <f t="shared" si="9"/>
        <v>Bajo</v>
      </c>
      <c r="AR11" s="115" t="s">
        <v>404</v>
      </c>
      <c r="AU11" s="105" t="s">
        <v>117</v>
      </c>
      <c r="AV11" s="106" t="s">
        <v>118</v>
      </c>
    </row>
    <row r="12" spans="2:48" ht="160.5" customHeight="1" x14ac:dyDescent="0.2">
      <c r="B12" s="103"/>
      <c r="C12" s="217" t="s">
        <v>119</v>
      </c>
      <c r="D12" s="217" t="s">
        <v>405</v>
      </c>
      <c r="E12" s="54" t="s">
        <v>120</v>
      </c>
      <c r="F12" s="54" t="s">
        <v>104</v>
      </c>
      <c r="G12" s="54" t="s">
        <v>105</v>
      </c>
      <c r="H12" s="114" t="s">
        <v>121</v>
      </c>
      <c r="I12" s="54" t="s">
        <v>122</v>
      </c>
      <c r="J12" s="54" t="s">
        <v>402</v>
      </c>
      <c r="K12" s="54" t="s">
        <v>123</v>
      </c>
      <c r="L12" s="117" t="s">
        <v>108</v>
      </c>
      <c r="M12" s="25" t="s">
        <v>124</v>
      </c>
      <c r="N12" s="54" t="s">
        <v>125</v>
      </c>
      <c r="O12" s="30">
        <v>10</v>
      </c>
      <c r="P12" s="30">
        <v>5</v>
      </c>
      <c r="Q12" s="10">
        <f t="shared" si="0"/>
        <v>50</v>
      </c>
      <c r="R12" s="30">
        <v>5</v>
      </c>
      <c r="S12" s="30">
        <v>5</v>
      </c>
      <c r="T12" s="30">
        <v>1</v>
      </c>
      <c r="U12" s="11">
        <f t="shared" si="1"/>
        <v>38</v>
      </c>
      <c r="V12" s="30">
        <v>10</v>
      </c>
      <c r="W12" s="30">
        <v>5</v>
      </c>
      <c r="X12" s="12">
        <f>V12*W12</f>
        <v>50</v>
      </c>
      <c r="Y12" s="13">
        <f t="shared" si="11"/>
        <v>44.6</v>
      </c>
      <c r="Z12" s="102" t="str">
        <f>IF(Y12&lt;30,$AU$10,IF(Y12&lt;60,$AU$11, IF(Y12&lt;100,#REF!)))</f>
        <v>Medio o moderado</v>
      </c>
      <c r="AA12" s="30">
        <v>1</v>
      </c>
      <c r="AB12" s="30">
        <v>1</v>
      </c>
      <c r="AC12" s="30">
        <v>1</v>
      </c>
      <c r="AD12" s="30">
        <v>1</v>
      </c>
      <c r="AE12" s="30">
        <v>0</v>
      </c>
      <c r="AF12" s="14">
        <f t="shared" si="4"/>
        <v>4</v>
      </c>
      <c r="AG12" s="30">
        <v>0</v>
      </c>
      <c r="AH12" s="30">
        <v>2</v>
      </c>
      <c r="AI12" s="30">
        <v>2</v>
      </c>
      <c r="AJ12" s="14">
        <f t="shared" si="5"/>
        <v>4</v>
      </c>
      <c r="AK12" s="30">
        <v>0</v>
      </c>
      <c r="AL12" s="30">
        <v>0</v>
      </c>
      <c r="AM12" s="30">
        <v>0</v>
      </c>
      <c r="AN12" s="15">
        <f t="shared" si="12"/>
        <v>0</v>
      </c>
      <c r="AO12" s="14">
        <f t="shared" si="13"/>
        <v>8</v>
      </c>
      <c r="AP12" s="13">
        <f t="shared" si="8"/>
        <v>36.6</v>
      </c>
      <c r="AQ12" s="110" t="str">
        <f t="shared" si="9"/>
        <v>Medio o moderado</v>
      </c>
      <c r="AR12" s="126" t="s">
        <v>126</v>
      </c>
      <c r="AU12" s="105" t="s">
        <v>127</v>
      </c>
      <c r="AV12" s="106" t="s">
        <v>128</v>
      </c>
    </row>
    <row r="13" spans="2:48" ht="76.5" customHeight="1" x14ac:dyDescent="0.2">
      <c r="B13" s="103"/>
      <c r="C13" s="217"/>
      <c r="D13" s="217"/>
      <c r="E13" s="54" t="s">
        <v>129</v>
      </c>
      <c r="F13" s="54" t="s">
        <v>130</v>
      </c>
      <c r="G13" s="54" t="s">
        <v>105</v>
      </c>
      <c r="H13" s="114" t="s">
        <v>106</v>
      </c>
      <c r="I13" s="54" t="s">
        <v>131</v>
      </c>
      <c r="J13" s="54" t="s">
        <v>132</v>
      </c>
      <c r="K13" s="54" t="s">
        <v>133</v>
      </c>
      <c r="L13" s="117" t="s">
        <v>108</v>
      </c>
      <c r="M13" s="54" t="s">
        <v>134</v>
      </c>
      <c r="N13" s="54" t="s">
        <v>135</v>
      </c>
      <c r="O13" s="30">
        <v>10</v>
      </c>
      <c r="P13" s="30">
        <v>5</v>
      </c>
      <c r="Q13" s="10">
        <f t="shared" si="0"/>
        <v>50</v>
      </c>
      <c r="R13" s="30">
        <v>1</v>
      </c>
      <c r="S13" s="30">
        <v>1</v>
      </c>
      <c r="T13" s="30">
        <v>1</v>
      </c>
      <c r="U13" s="11">
        <f>(R13*3.5)+(S13*3.5)+(T13*3)</f>
        <v>10</v>
      </c>
      <c r="V13" s="30">
        <v>5</v>
      </c>
      <c r="W13" s="30">
        <v>5</v>
      </c>
      <c r="X13" s="12">
        <f t="shared" si="10"/>
        <v>25</v>
      </c>
      <c r="Y13" s="13">
        <f t="shared" si="11"/>
        <v>29.5</v>
      </c>
      <c r="Z13" s="102" t="str">
        <f>IF(Y13&lt;30,$AU$10,IF(Y13&lt;60,$AU$11, IF(Y13&lt;100,#REF!)))</f>
        <v>Bajo</v>
      </c>
      <c r="AA13" s="30">
        <v>1</v>
      </c>
      <c r="AB13" s="30">
        <v>1</v>
      </c>
      <c r="AC13" s="30">
        <v>1</v>
      </c>
      <c r="AD13" s="30">
        <v>1</v>
      </c>
      <c r="AE13" s="30">
        <v>0</v>
      </c>
      <c r="AF13" s="14">
        <f t="shared" si="4"/>
        <v>4</v>
      </c>
      <c r="AG13" s="30">
        <v>1</v>
      </c>
      <c r="AH13" s="30">
        <v>2</v>
      </c>
      <c r="AI13" s="30">
        <v>2</v>
      </c>
      <c r="AJ13" s="14">
        <f t="shared" si="5"/>
        <v>5</v>
      </c>
      <c r="AK13" s="30">
        <v>0</v>
      </c>
      <c r="AL13" s="30">
        <v>0</v>
      </c>
      <c r="AM13" s="30">
        <v>0</v>
      </c>
      <c r="AN13" s="15">
        <f t="shared" si="12"/>
        <v>0</v>
      </c>
      <c r="AO13" s="14">
        <f t="shared" si="13"/>
        <v>9</v>
      </c>
      <c r="AP13" s="13">
        <f t="shared" si="8"/>
        <v>20.5</v>
      </c>
      <c r="AQ13" s="110" t="str">
        <f t="shared" si="9"/>
        <v>Bajo</v>
      </c>
      <c r="AR13" s="126" t="s">
        <v>406</v>
      </c>
    </row>
    <row r="14" spans="2:48" ht="98.25" customHeight="1" x14ac:dyDescent="0.2">
      <c r="B14" s="103"/>
      <c r="C14" s="54" t="s">
        <v>136</v>
      </c>
      <c r="D14" s="54" t="s">
        <v>137</v>
      </c>
      <c r="E14" s="54" t="s">
        <v>138</v>
      </c>
      <c r="F14" s="114" t="s">
        <v>104</v>
      </c>
      <c r="G14" s="114" t="s">
        <v>139</v>
      </c>
      <c r="H14" s="114" t="s">
        <v>121</v>
      </c>
      <c r="I14" s="114" t="s">
        <v>107</v>
      </c>
      <c r="J14" s="54" t="s">
        <v>407</v>
      </c>
      <c r="K14" s="54" t="s">
        <v>140</v>
      </c>
      <c r="L14" s="112" t="s">
        <v>141</v>
      </c>
      <c r="M14" s="54" t="s">
        <v>142</v>
      </c>
      <c r="N14" s="54" t="s">
        <v>408</v>
      </c>
      <c r="O14" s="118">
        <v>5</v>
      </c>
      <c r="P14" s="30">
        <v>5</v>
      </c>
      <c r="Q14" s="10">
        <f>(O14*P14)</f>
        <v>25</v>
      </c>
      <c r="R14" s="30">
        <v>10</v>
      </c>
      <c r="S14" s="30">
        <v>1</v>
      </c>
      <c r="T14" s="30">
        <v>5</v>
      </c>
      <c r="U14" s="11">
        <f>(R14*3.5)+(S14*3.5)+(T14*3)</f>
        <v>53.5</v>
      </c>
      <c r="V14" s="30">
        <v>10</v>
      </c>
      <c r="W14" s="30">
        <v>5</v>
      </c>
      <c r="X14" s="12">
        <f>V14*W14</f>
        <v>50</v>
      </c>
      <c r="Y14" s="13">
        <f>+(X14*0.1)+(U14*0.45)+(Q14*0.45)</f>
        <v>40.325000000000003</v>
      </c>
      <c r="Z14" s="102" t="str">
        <f>IF(Y14&lt;30,$AU$10,IF(Y14&lt;60,$AU$11, IF(Y14&lt;100,$AU$12)))</f>
        <v>Medio o moderado</v>
      </c>
      <c r="AA14" s="30">
        <v>2</v>
      </c>
      <c r="AB14" s="30">
        <v>0</v>
      </c>
      <c r="AC14" s="30">
        <v>2</v>
      </c>
      <c r="AD14" s="30">
        <v>0</v>
      </c>
      <c r="AE14" s="30">
        <v>2</v>
      </c>
      <c r="AF14" s="14">
        <f t="shared" ref="AF14:AF20" si="14">SUM(AA14:AE14)</f>
        <v>6</v>
      </c>
      <c r="AG14" s="30">
        <v>2</v>
      </c>
      <c r="AH14" s="30">
        <v>2</v>
      </c>
      <c r="AI14" s="30">
        <v>0</v>
      </c>
      <c r="AJ14" s="14">
        <f t="shared" ref="AJ14" si="15">SUM(AG14:AI14)</f>
        <v>4</v>
      </c>
      <c r="AK14" s="30">
        <v>0</v>
      </c>
      <c r="AL14" s="30">
        <v>0</v>
      </c>
      <c r="AM14" s="30">
        <v>0</v>
      </c>
      <c r="AN14" s="15">
        <f t="shared" ref="AN14" si="16">SUM(AK14:AM14)</f>
        <v>0</v>
      </c>
      <c r="AO14" s="14">
        <f t="shared" ref="AO14" si="17">AF14+AJ14+AN14</f>
        <v>10</v>
      </c>
      <c r="AP14" s="13">
        <f t="shared" ref="AP14" si="18">Y14-AO14</f>
        <v>30.325000000000003</v>
      </c>
      <c r="AQ14" s="110" t="str">
        <f t="shared" si="9"/>
        <v>Medio o moderado</v>
      </c>
      <c r="AR14" s="115" t="s">
        <v>347</v>
      </c>
      <c r="AU14" s="105"/>
      <c r="AV14" s="106"/>
    </row>
    <row r="15" spans="2:48" ht="62.25" customHeight="1" x14ac:dyDescent="0.25">
      <c r="B15" s="103"/>
      <c r="C15" s="214" t="s">
        <v>143</v>
      </c>
      <c r="D15" s="214" t="s">
        <v>144</v>
      </c>
      <c r="E15" s="214" t="s">
        <v>116</v>
      </c>
      <c r="F15" s="214" t="s">
        <v>104</v>
      </c>
      <c r="G15" s="214" t="s">
        <v>139</v>
      </c>
      <c r="H15" s="222" t="s">
        <v>121</v>
      </c>
      <c r="I15" s="54" t="s">
        <v>145</v>
      </c>
      <c r="J15" s="54" t="s">
        <v>146</v>
      </c>
      <c r="K15" s="54" t="s">
        <v>348</v>
      </c>
      <c r="L15" s="117" t="s">
        <v>108</v>
      </c>
      <c r="M15" s="54" t="s">
        <v>147</v>
      </c>
      <c r="N15" s="54" t="s">
        <v>349</v>
      </c>
      <c r="O15" s="30">
        <v>10</v>
      </c>
      <c r="P15" s="30">
        <v>10</v>
      </c>
      <c r="Q15" s="10">
        <f t="shared" si="0"/>
        <v>100</v>
      </c>
      <c r="R15" s="30">
        <v>10</v>
      </c>
      <c r="S15" s="30">
        <v>5</v>
      </c>
      <c r="T15" s="30">
        <v>1</v>
      </c>
      <c r="U15" s="11">
        <f t="shared" si="1"/>
        <v>55.5</v>
      </c>
      <c r="V15" s="30">
        <v>5</v>
      </c>
      <c r="W15" s="30">
        <v>5</v>
      </c>
      <c r="X15" s="12">
        <f t="shared" si="10"/>
        <v>25</v>
      </c>
      <c r="Y15" s="13">
        <f t="shared" si="11"/>
        <v>72.474999999999994</v>
      </c>
      <c r="Z15" s="102" t="str">
        <f t="shared" ref="Z15:Z22" si="19">IF(Y15&lt;30,$AU$10,IF(Y15&lt;60,$AU$11, IF(Y15&lt;100,$AU$12)))</f>
        <v>Significativo</v>
      </c>
      <c r="AA15" s="30">
        <v>2</v>
      </c>
      <c r="AB15" s="30">
        <v>1</v>
      </c>
      <c r="AC15" s="30">
        <v>2</v>
      </c>
      <c r="AD15" s="30">
        <v>1</v>
      </c>
      <c r="AE15" s="30">
        <v>2</v>
      </c>
      <c r="AF15" s="14">
        <f t="shared" si="14"/>
        <v>8</v>
      </c>
      <c r="AG15" s="30">
        <v>2</v>
      </c>
      <c r="AH15" s="30">
        <v>2</v>
      </c>
      <c r="AI15" s="30">
        <v>0</v>
      </c>
      <c r="AJ15" s="14">
        <f t="shared" si="5"/>
        <v>4</v>
      </c>
      <c r="AK15" s="30">
        <v>0</v>
      </c>
      <c r="AL15" s="30">
        <v>1</v>
      </c>
      <c r="AM15" s="30">
        <v>0</v>
      </c>
      <c r="AN15" s="15">
        <f t="shared" si="12"/>
        <v>1</v>
      </c>
      <c r="AO15" s="14">
        <f t="shared" si="13"/>
        <v>13</v>
      </c>
      <c r="AP15" s="13">
        <f t="shared" si="8"/>
        <v>59.474999999999994</v>
      </c>
      <c r="AQ15" s="110" t="str">
        <f t="shared" si="9"/>
        <v>Medio o moderado</v>
      </c>
      <c r="AR15" s="116" t="s">
        <v>350</v>
      </c>
      <c r="AS15" s="16"/>
    </row>
    <row r="16" spans="2:48" ht="62.25" customHeight="1" x14ac:dyDescent="0.25">
      <c r="B16" s="103"/>
      <c r="C16" s="215"/>
      <c r="D16" s="215"/>
      <c r="E16" s="215"/>
      <c r="F16" s="215"/>
      <c r="G16" s="215"/>
      <c r="H16" s="223"/>
      <c r="I16" s="54" t="s">
        <v>145</v>
      </c>
      <c r="J16" s="54" t="s">
        <v>148</v>
      </c>
      <c r="K16" s="54" t="s">
        <v>351</v>
      </c>
      <c r="L16" s="117" t="s">
        <v>108</v>
      </c>
      <c r="M16" s="54" t="s">
        <v>149</v>
      </c>
      <c r="N16" s="54" t="s">
        <v>150</v>
      </c>
      <c r="O16" s="30">
        <v>10</v>
      </c>
      <c r="P16" s="30">
        <v>5</v>
      </c>
      <c r="Q16" s="10">
        <f t="shared" ref="Q16:Q17" si="20">(O16*P16)</f>
        <v>50</v>
      </c>
      <c r="R16" s="30">
        <v>10</v>
      </c>
      <c r="S16" s="30">
        <v>5</v>
      </c>
      <c r="T16" s="30">
        <v>1</v>
      </c>
      <c r="U16" s="11">
        <f t="shared" si="1"/>
        <v>55.5</v>
      </c>
      <c r="V16" s="30">
        <v>10</v>
      </c>
      <c r="W16" s="30">
        <v>5</v>
      </c>
      <c r="X16" s="12">
        <f t="shared" ref="X16" si="21">V16*W16</f>
        <v>50</v>
      </c>
      <c r="Y16" s="13">
        <f t="shared" ref="Y16" si="22">+(X16*0.1)+(U16*0.45)+(Q16*0.45)</f>
        <v>52.475000000000001</v>
      </c>
      <c r="Z16" s="102" t="str">
        <f t="shared" si="19"/>
        <v>Medio o moderado</v>
      </c>
      <c r="AA16" s="30">
        <v>2</v>
      </c>
      <c r="AB16" s="30">
        <v>1</v>
      </c>
      <c r="AC16" s="30">
        <v>2</v>
      </c>
      <c r="AD16" s="30">
        <v>1</v>
      </c>
      <c r="AE16" s="30">
        <v>2</v>
      </c>
      <c r="AF16" s="14">
        <f t="shared" si="14"/>
        <v>8</v>
      </c>
      <c r="AG16" s="30">
        <v>1</v>
      </c>
      <c r="AH16" s="30">
        <v>1</v>
      </c>
      <c r="AI16" s="30">
        <v>0</v>
      </c>
      <c r="AJ16" s="14">
        <f t="shared" ref="AJ16" si="23">SUM(AG16:AI16)</f>
        <v>2</v>
      </c>
      <c r="AK16" s="30">
        <v>0</v>
      </c>
      <c r="AL16" s="30">
        <v>0</v>
      </c>
      <c r="AM16" s="30">
        <v>0</v>
      </c>
      <c r="AN16" s="15">
        <f t="shared" ref="AN16" si="24">SUM(AK16:AM16)</f>
        <v>0</v>
      </c>
      <c r="AO16" s="14">
        <f t="shared" ref="AO16" si="25">AF16+AJ16+AN16</f>
        <v>10</v>
      </c>
      <c r="AP16" s="13">
        <f t="shared" ref="AP16" si="26">Y16-AO16</f>
        <v>42.475000000000001</v>
      </c>
      <c r="AQ16" s="110" t="str">
        <f t="shared" si="9"/>
        <v>Medio o moderado</v>
      </c>
      <c r="AR16" s="116" t="s">
        <v>151</v>
      </c>
      <c r="AS16" s="16"/>
    </row>
    <row r="17" spans="2:45" ht="129.75" customHeight="1" x14ac:dyDescent="0.25">
      <c r="B17" s="103"/>
      <c r="C17" s="215"/>
      <c r="D17" s="215"/>
      <c r="E17" s="215"/>
      <c r="F17" s="215"/>
      <c r="G17" s="215"/>
      <c r="H17" s="223"/>
      <c r="I17" s="54" t="s">
        <v>152</v>
      </c>
      <c r="J17" s="54" t="s">
        <v>153</v>
      </c>
      <c r="K17" s="54" t="s">
        <v>154</v>
      </c>
      <c r="L17" s="117" t="s">
        <v>108</v>
      </c>
      <c r="M17" s="54" t="s">
        <v>155</v>
      </c>
      <c r="N17" s="54" t="s">
        <v>352</v>
      </c>
      <c r="O17" s="30">
        <v>10</v>
      </c>
      <c r="P17" s="30">
        <v>5</v>
      </c>
      <c r="Q17" s="10">
        <f t="shared" si="20"/>
        <v>50</v>
      </c>
      <c r="R17" s="30">
        <v>10</v>
      </c>
      <c r="S17" s="30">
        <v>5</v>
      </c>
      <c r="T17" s="30">
        <v>1</v>
      </c>
      <c r="U17" s="11">
        <f t="shared" ref="U17" si="27">(R17*3.5)+(S17*3.5)+(T17*3)</f>
        <v>55.5</v>
      </c>
      <c r="V17" s="30">
        <v>10</v>
      </c>
      <c r="W17" s="30">
        <v>5</v>
      </c>
      <c r="X17" s="12">
        <f t="shared" ref="X17" si="28">V17*W17</f>
        <v>50</v>
      </c>
      <c r="Y17" s="13">
        <f t="shared" ref="Y17" si="29">+(X17*0.1)+(U17*0.45)+(Q17*0.45)</f>
        <v>52.475000000000001</v>
      </c>
      <c r="Z17" s="102" t="str">
        <f t="shared" si="19"/>
        <v>Medio o moderado</v>
      </c>
      <c r="AA17" s="30">
        <v>2</v>
      </c>
      <c r="AB17" s="30">
        <v>1</v>
      </c>
      <c r="AC17" s="30">
        <v>2</v>
      </c>
      <c r="AD17" s="30">
        <v>1</v>
      </c>
      <c r="AE17" s="30">
        <v>2</v>
      </c>
      <c r="AF17" s="14">
        <f t="shared" si="14"/>
        <v>8</v>
      </c>
      <c r="AG17" s="30">
        <v>2</v>
      </c>
      <c r="AH17" s="30">
        <v>2</v>
      </c>
      <c r="AI17" s="30">
        <v>0</v>
      </c>
      <c r="AJ17" s="14">
        <f t="shared" ref="AJ17" si="30">SUM(AG17:AI17)</f>
        <v>4</v>
      </c>
      <c r="AK17" s="30">
        <v>2</v>
      </c>
      <c r="AL17" s="30">
        <v>2</v>
      </c>
      <c r="AM17" s="30">
        <v>0</v>
      </c>
      <c r="AN17" s="15">
        <f t="shared" ref="AN17" si="31">SUM(AK17:AM17)</f>
        <v>4</v>
      </c>
      <c r="AO17" s="14">
        <f t="shared" ref="AO17" si="32">AF17+AJ17+AN17</f>
        <v>16</v>
      </c>
      <c r="AP17" s="13">
        <f t="shared" ref="AP17" si="33">Y17-AO17</f>
        <v>36.475000000000001</v>
      </c>
      <c r="AQ17" s="110" t="str">
        <f t="shared" si="9"/>
        <v>Medio o moderado</v>
      </c>
      <c r="AR17" s="116" t="s">
        <v>353</v>
      </c>
      <c r="AS17" s="16"/>
    </row>
    <row r="18" spans="2:45" ht="111.75" customHeight="1" x14ac:dyDescent="0.25">
      <c r="B18" s="103"/>
      <c r="C18" s="215"/>
      <c r="D18" s="215"/>
      <c r="E18" s="215"/>
      <c r="F18" s="215"/>
      <c r="G18" s="215"/>
      <c r="H18" s="223"/>
      <c r="I18" s="54" t="s">
        <v>152</v>
      </c>
      <c r="J18" s="54" t="s">
        <v>156</v>
      </c>
      <c r="K18" s="54" t="s">
        <v>354</v>
      </c>
      <c r="L18" s="117" t="s">
        <v>141</v>
      </c>
      <c r="M18" s="54" t="s">
        <v>157</v>
      </c>
      <c r="N18" s="54" t="s">
        <v>355</v>
      </c>
      <c r="O18" s="30">
        <v>10</v>
      </c>
      <c r="P18" s="30">
        <v>5</v>
      </c>
      <c r="Q18" s="10">
        <f t="shared" ref="Q18" si="34">(O18*P18)</f>
        <v>50</v>
      </c>
      <c r="R18" s="30">
        <v>10</v>
      </c>
      <c r="S18" s="30">
        <v>10</v>
      </c>
      <c r="T18" s="30">
        <v>1</v>
      </c>
      <c r="U18" s="11">
        <f t="shared" ref="U18" si="35">(R18*3.5)+(S18*3.5)+(T18*3)</f>
        <v>73</v>
      </c>
      <c r="V18" s="30">
        <v>10</v>
      </c>
      <c r="W18" s="30">
        <v>5</v>
      </c>
      <c r="X18" s="12">
        <f t="shared" ref="X18" si="36">V18*W18</f>
        <v>50</v>
      </c>
      <c r="Y18" s="13">
        <f t="shared" ref="Y18" si="37">+(X18*0.1)+(U18*0.45)+(Q18*0.45)</f>
        <v>60.35</v>
      </c>
      <c r="Z18" s="102" t="str">
        <f t="shared" si="19"/>
        <v>Significativo</v>
      </c>
      <c r="AA18" s="30">
        <v>2</v>
      </c>
      <c r="AB18" s="30">
        <v>1</v>
      </c>
      <c r="AC18" s="30">
        <v>2</v>
      </c>
      <c r="AD18" s="30">
        <v>2</v>
      </c>
      <c r="AE18" s="30">
        <v>1</v>
      </c>
      <c r="AF18" s="14">
        <f t="shared" si="14"/>
        <v>8</v>
      </c>
      <c r="AG18" s="30">
        <v>2</v>
      </c>
      <c r="AH18" s="30">
        <v>2</v>
      </c>
      <c r="AI18" s="30">
        <v>0</v>
      </c>
      <c r="AJ18" s="14">
        <f t="shared" ref="AJ18" si="38">SUM(AG18:AI18)</f>
        <v>4</v>
      </c>
      <c r="AK18" s="30">
        <v>2</v>
      </c>
      <c r="AL18" s="30">
        <v>2</v>
      </c>
      <c r="AM18" s="30">
        <v>0</v>
      </c>
      <c r="AN18" s="15">
        <f t="shared" ref="AN18" si="39">SUM(AK18:AM18)</f>
        <v>4</v>
      </c>
      <c r="AO18" s="14">
        <f t="shared" ref="AO18" si="40">AF18+AJ18+AN18</f>
        <v>16</v>
      </c>
      <c r="AP18" s="13">
        <f t="shared" ref="AP18" si="41">Y18-AO18</f>
        <v>44.35</v>
      </c>
      <c r="AQ18" s="110" t="str">
        <f t="shared" si="9"/>
        <v>Medio o moderado</v>
      </c>
      <c r="AR18" s="116" t="s">
        <v>353</v>
      </c>
      <c r="AS18" s="16"/>
    </row>
    <row r="19" spans="2:45" ht="162" customHeight="1" x14ac:dyDescent="0.25">
      <c r="B19" s="103"/>
      <c r="C19" s="216"/>
      <c r="D19" s="216"/>
      <c r="E19" s="216"/>
      <c r="F19" s="216"/>
      <c r="G19" s="216"/>
      <c r="H19" s="224"/>
      <c r="I19" s="104" t="s">
        <v>158</v>
      </c>
      <c r="J19" s="25" t="s">
        <v>159</v>
      </c>
      <c r="K19" s="25" t="s">
        <v>160</v>
      </c>
      <c r="L19" s="117" t="s">
        <v>108</v>
      </c>
      <c r="M19" s="25" t="s">
        <v>356</v>
      </c>
      <c r="N19" s="25" t="s">
        <v>161</v>
      </c>
      <c r="O19" s="30">
        <v>10</v>
      </c>
      <c r="P19" s="30">
        <v>5</v>
      </c>
      <c r="Q19" s="10">
        <f t="shared" ref="Q19:Q22" si="42">(O19*P19)</f>
        <v>50</v>
      </c>
      <c r="R19" s="30">
        <v>10</v>
      </c>
      <c r="S19" s="30">
        <v>5</v>
      </c>
      <c r="T19" s="30">
        <v>5</v>
      </c>
      <c r="U19" s="11">
        <f t="shared" ref="U19:U22" si="43">(R19*3.5)+(S19*3.5)+(T19*3)</f>
        <v>67.5</v>
      </c>
      <c r="V19" s="30">
        <v>10</v>
      </c>
      <c r="W19" s="30">
        <v>5</v>
      </c>
      <c r="X19" s="12">
        <f t="shared" ref="X19:X22" si="44">V19*W19</f>
        <v>50</v>
      </c>
      <c r="Y19" s="13">
        <f t="shared" ref="Y19:Y22" si="45">+(X19*0.1)+(U19*0.45)+(Q19*0.45)</f>
        <v>57.875</v>
      </c>
      <c r="Z19" s="102" t="str">
        <f t="shared" si="19"/>
        <v>Medio o moderado</v>
      </c>
      <c r="AA19" s="30">
        <v>2</v>
      </c>
      <c r="AB19" s="30">
        <v>2</v>
      </c>
      <c r="AC19" s="30">
        <v>2</v>
      </c>
      <c r="AD19" s="30">
        <v>2</v>
      </c>
      <c r="AE19" s="30">
        <v>2</v>
      </c>
      <c r="AF19" s="14">
        <f t="shared" si="14"/>
        <v>10</v>
      </c>
      <c r="AG19" s="30">
        <v>1</v>
      </c>
      <c r="AH19" s="30">
        <v>2</v>
      </c>
      <c r="AI19" s="30">
        <v>0</v>
      </c>
      <c r="AJ19" s="14">
        <f t="shared" ref="AJ19:AJ22" si="46">SUM(AG19:AI19)</f>
        <v>3</v>
      </c>
      <c r="AK19" s="30">
        <v>2</v>
      </c>
      <c r="AL19" s="30">
        <v>2</v>
      </c>
      <c r="AM19" s="30">
        <v>0</v>
      </c>
      <c r="AN19" s="15">
        <f t="shared" ref="AN19:AN20" si="47">SUM(AK19:AM19)</f>
        <v>4</v>
      </c>
      <c r="AO19" s="14">
        <f t="shared" ref="AO19:AO22" si="48">AF19+AJ19+AN19</f>
        <v>17</v>
      </c>
      <c r="AP19" s="13">
        <f t="shared" ref="AP19:AP22" si="49">Y19-AO19</f>
        <v>40.875</v>
      </c>
      <c r="AQ19" s="110" t="str">
        <f t="shared" ref="AQ19:AQ24" si="50">IF(AP19&lt;30,$AU$10,IF(AP19&lt;60,$AU$11, IF(AP19&lt;100,$AU$12)))</f>
        <v>Medio o moderado</v>
      </c>
      <c r="AR19" s="116" t="s">
        <v>162</v>
      </c>
      <c r="AS19" s="16"/>
    </row>
    <row r="20" spans="2:45" ht="62.25" customHeight="1" x14ac:dyDescent="0.25">
      <c r="B20" s="103"/>
      <c r="C20" s="214" t="s">
        <v>163</v>
      </c>
      <c r="D20" s="214" t="s">
        <v>357</v>
      </c>
      <c r="E20" s="214" t="s">
        <v>164</v>
      </c>
      <c r="F20" s="214" t="s">
        <v>104</v>
      </c>
      <c r="G20" s="214" t="s">
        <v>139</v>
      </c>
      <c r="H20" s="222" t="s">
        <v>121</v>
      </c>
      <c r="I20" s="54" t="s">
        <v>152</v>
      </c>
      <c r="J20" s="54" t="s">
        <v>153</v>
      </c>
      <c r="K20" s="54" t="s">
        <v>154</v>
      </c>
      <c r="L20" s="117" t="s">
        <v>108</v>
      </c>
      <c r="M20" s="54" t="s">
        <v>155</v>
      </c>
      <c r="N20" s="54" t="s">
        <v>358</v>
      </c>
      <c r="O20" s="30">
        <v>10</v>
      </c>
      <c r="P20" s="30">
        <v>5</v>
      </c>
      <c r="Q20" s="10">
        <f t="shared" si="42"/>
        <v>50</v>
      </c>
      <c r="R20" s="30">
        <v>10</v>
      </c>
      <c r="S20" s="30">
        <v>5</v>
      </c>
      <c r="T20" s="30">
        <v>1</v>
      </c>
      <c r="U20" s="11">
        <f t="shared" si="43"/>
        <v>55.5</v>
      </c>
      <c r="V20" s="30">
        <v>10</v>
      </c>
      <c r="W20" s="30">
        <v>5</v>
      </c>
      <c r="X20" s="12">
        <f t="shared" si="44"/>
        <v>50</v>
      </c>
      <c r="Y20" s="13">
        <f t="shared" si="45"/>
        <v>52.475000000000001</v>
      </c>
      <c r="Z20" s="102" t="str">
        <f t="shared" si="19"/>
        <v>Medio o moderado</v>
      </c>
      <c r="AA20" s="30">
        <v>2</v>
      </c>
      <c r="AB20" s="30">
        <v>1</v>
      </c>
      <c r="AC20" s="30">
        <v>2</v>
      </c>
      <c r="AD20" s="30">
        <v>1</v>
      </c>
      <c r="AE20" s="30">
        <v>2</v>
      </c>
      <c r="AF20" s="14">
        <f t="shared" si="14"/>
        <v>8</v>
      </c>
      <c r="AG20" s="30">
        <v>2</v>
      </c>
      <c r="AH20" s="30">
        <v>2</v>
      </c>
      <c r="AI20" s="30">
        <v>0</v>
      </c>
      <c r="AJ20" s="14">
        <f t="shared" si="46"/>
        <v>4</v>
      </c>
      <c r="AK20" s="30">
        <v>2</v>
      </c>
      <c r="AL20" s="30">
        <v>2</v>
      </c>
      <c r="AM20" s="30">
        <v>0</v>
      </c>
      <c r="AN20" s="15">
        <f t="shared" si="47"/>
        <v>4</v>
      </c>
      <c r="AO20" s="14">
        <f t="shared" si="48"/>
        <v>16</v>
      </c>
      <c r="AP20" s="13">
        <f t="shared" si="49"/>
        <v>36.475000000000001</v>
      </c>
      <c r="AQ20" s="110" t="str">
        <f t="shared" si="50"/>
        <v>Medio o moderado</v>
      </c>
      <c r="AR20" s="116" t="s">
        <v>353</v>
      </c>
      <c r="AS20" s="16"/>
    </row>
    <row r="21" spans="2:45" ht="144" customHeight="1" thickBot="1" x14ac:dyDescent="0.3">
      <c r="B21" s="103"/>
      <c r="C21" s="215"/>
      <c r="D21" s="215"/>
      <c r="E21" s="215"/>
      <c r="F21" s="215"/>
      <c r="G21" s="215"/>
      <c r="H21" s="223"/>
      <c r="I21" s="54" t="s">
        <v>158</v>
      </c>
      <c r="J21" s="54" t="s">
        <v>165</v>
      </c>
      <c r="K21" s="54" t="s">
        <v>133</v>
      </c>
      <c r="L21" s="117" t="s">
        <v>108</v>
      </c>
      <c r="M21" s="54" t="s">
        <v>166</v>
      </c>
      <c r="N21" s="54" t="s">
        <v>359</v>
      </c>
      <c r="O21" s="127">
        <v>10</v>
      </c>
      <c r="P21" s="127">
        <v>5</v>
      </c>
      <c r="Q21" s="128">
        <f t="shared" si="42"/>
        <v>50</v>
      </c>
      <c r="R21" s="127">
        <v>5</v>
      </c>
      <c r="S21" s="127">
        <v>5</v>
      </c>
      <c r="T21" s="127">
        <v>5</v>
      </c>
      <c r="U21" s="129">
        <f t="shared" si="43"/>
        <v>50</v>
      </c>
      <c r="V21" s="127">
        <v>10</v>
      </c>
      <c r="W21" s="127">
        <v>5</v>
      </c>
      <c r="X21" s="130">
        <f t="shared" si="44"/>
        <v>50</v>
      </c>
      <c r="Y21" s="131">
        <f t="shared" si="45"/>
        <v>50</v>
      </c>
      <c r="Z21" s="102" t="str">
        <f t="shared" si="19"/>
        <v>Medio o moderado</v>
      </c>
      <c r="AA21" s="132">
        <v>2</v>
      </c>
      <c r="AB21" s="132">
        <v>1</v>
      </c>
      <c r="AC21" s="132">
        <v>1</v>
      </c>
      <c r="AD21" s="132">
        <v>1</v>
      </c>
      <c r="AE21" s="132">
        <v>0</v>
      </c>
      <c r="AF21" s="133">
        <f t="shared" ref="AF21:AF22" si="51">SUM(AA21:AE21)</f>
        <v>5</v>
      </c>
      <c r="AG21" s="132">
        <v>0</v>
      </c>
      <c r="AH21" s="132">
        <v>0</v>
      </c>
      <c r="AI21" s="132">
        <v>0</v>
      </c>
      <c r="AJ21" s="133">
        <f t="shared" si="46"/>
        <v>0</v>
      </c>
      <c r="AK21" s="132">
        <v>0</v>
      </c>
      <c r="AL21" s="132">
        <v>0</v>
      </c>
      <c r="AM21" s="132">
        <v>0</v>
      </c>
      <c r="AN21" s="133">
        <f t="shared" ref="AN21:AN22" si="52">SUM(AK21:AM21)</f>
        <v>0</v>
      </c>
      <c r="AO21" s="134">
        <f t="shared" si="48"/>
        <v>5</v>
      </c>
      <c r="AP21" s="135">
        <f t="shared" si="49"/>
        <v>45</v>
      </c>
      <c r="AQ21" s="110" t="str">
        <f t="shared" si="50"/>
        <v>Medio o moderado</v>
      </c>
      <c r="AR21" s="105" t="s">
        <v>167</v>
      </c>
      <c r="AS21" s="16"/>
    </row>
    <row r="22" spans="2:45" ht="101.25" customHeight="1" thickBot="1" x14ac:dyDescent="0.3">
      <c r="B22" s="103"/>
      <c r="C22" s="215"/>
      <c r="D22" s="215"/>
      <c r="E22" s="215"/>
      <c r="F22" s="215"/>
      <c r="G22" s="215"/>
      <c r="H22" s="223"/>
      <c r="I22" s="54" t="s">
        <v>158</v>
      </c>
      <c r="J22" s="54" t="s">
        <v>360</v>
      </c>
      <c r="K22" s="54" t="s">
        <v>168</v>
      </c>
      <c r="L22" s="117" t="s">
        <v>141</v>
      </c>
      <c r="M22" s="54" t="s">
        <v>169</v>
      </c>
      <c r="N22" s="54" t="s">
        <v>359</v>
      </c>
      <c r="O22" s="127">
        <v>10</v>
      </c>
      <c r="P22" s="127">
        <v>5</v>
      </c>
      <c r="Q22" s="128">
        <f t="shared" si="42"/>
        <v>50</v>
      </c>
      <c r="R22" s="127">
        <v>10</v>
      </c>
      <c r="S22" s="127">
        <v>5</v>
      </c>
      <c r="T22" s="127">
        <v>10</v>
      </c>
      <c r="U22" s="129">
        <f t="shared" si="43"/>
        <v>82.5</v>
      </c>
      <c r="V22" s="127">
        <v>10</v>
      </c>
      <c r="W22" s="127">
        <v>5</v>
      </c>
      <c r="X22" s="130">
        <f t="shared" si="44"/>
        <v>50</v>
      </c>
      <c r="Y22" s="131">
        <f t="shared" si="45"/>
        <v>64.625</v>
      </c>
      <c r="Z22" s="102" t="str">
        <f t="shared" si="19"/>
        <v>Significativo</v>
      </c>
      <c r="AA22" s="132">
        <v>2</v>
      </c>
      <c r="AB22" s="132">
        <v>1</v>
      </c>
      <c r="AC22" s="132">
        <v>1</v>
      </c>
      <c r="AD22" s="132">
        <v>1</v>
      </c>
      <c r="AE22" s="132">
        <v>0</v>
      </c>
      <c r="AF22" s="133">
        <f t="shared" si="51"/>
        <v>5</v>
      </c>
      <c r="AG22" s="132">
        <v>0</v>
      </c>
      <c r="AH22" s="132">
        <v>0</v>
      </c>
      <c r="AI22" s="132">
        <v>0</v>
      </c>
      <c r="AJ22" s="133">
        <f t="shared" si="46"/>
        <v>0</v>
      </c>
      <c r="AK22" s="132">
        <v>0</v>
      </c>
      <c r="AL22" s="132">
        <v>0</v>
      </c>
      <c r="AM22" s="132">
        <v>0</v>
      </c>
      <c r="AN22" s="133">
        <f t="shared" si="52"/>
        <v>0</v>
      </c>
      <c r="AO22" s="134">
        <f t="shared" si="48"/>
        <v>5</v>
      </c>
      <c r="AP22" s="135">
        <f t="shared" si="49"/>
        <v>59.625</v>
      </c>
      <c r="AQ22" s="110" t="str">
        <f t="shared" si="50"/>
        <v>Medio o moderado</v>
      </c>
      <c r="AR22" s="136" t="s">
        <v>170</v>
      </c>
      <c r="AS22" s="16"/>
    </row>
    <row r="23" spans="2:45" ht="166.5" thickBot="1" x14ac:dyDescent="0.3">
      <c r="B23" s="103"/>
      <c r="C23" s="215"/>
      <c r="D23" s="215"/>
      <c r="E23" s="215"/>
      <c r="F23" s="215"/>
      <c r="G23" s="215"/>
      <c r="H23" s="223"/>
      <c r="I23" s="54" t="s">
        <v>145</v>
      </c>
      <c r="J23" s="54" t="s">
        <v>171</v>
      </c>
      <c r="K23" s="54" t="s">
        <v>172</v>
      </c>
      <c r="L23" s="117" t="s">
        <v>108</v>
      </c>
      <c r="M23" s="54" t="s">
        <v>361</v>
      </c>
      <c r="N23" s="54" t="s">
        <v>362</v>
      </c>
      <c r="O23" s="127">
        <v>10</v>
      </c>
      <c r="P23" s="127">
        <v>5</v>
      </c>
      <c r="Q23" s="128">
        <f t="shared" ref="Q23" si="53">(O23*P23)</f>
        <v>50</v>
      </c>
      <c r="R23" s="127">
        <v>10</v>
      </c>
      <c r="S23" s="127">
        <v>5</v>
      </c>
      <c r="T23" s="127">
        <v>5</v>
      </c>
      <c r="U23" s="129">
        <f t="shared" ref="U23" si="54">(R23*3.5)+(S23*3.5)+(T23*3)</f>
        <v>67.5</v>
      </c>
      <c r="V23" s="127">
        <v>10</v>
      </c>
      <c r="W23" s="127">
        <v>5</v>
      </c>
      <c r="X23" s="130">
        <f t="shared" ref="X23" si="55">V23*W23</f>
        <v>50</v>
      </c>
      <c r="Y23" s="131">
        <f t="shared" ref="Y23" si="56">+(X23*0.1)+(U23*0.45)+(Q23*0.45)</f>
        <v>57.875</v>
      </c>
      <c r="Z23" s="102" t="str">
        <f t="shared" ref="Z23:Z43" si="57">IF(Y23&lt;30,$AU$10,IF(Y23&lt;60,$AU$11, IF(Y23&lt;100,$AU$12)))</f>
        <v>Medio o moderado</v>
      </c>
      <c r="AA23" s="132">
        <v>2</v>
      </c>
      <c r="AB23" s="132">
        <v>1</v>
      </c>
      <c r="AC23" s="132">
        <v>1</v>
      </c>
      <c r="AD23" s="132">
        <v>1</v>
      </c>
      <c r="AE23" s="132">
        <v>0</v>
      </c>
      <c r="AF23" s="133">
        <f t="shared" ref="AF23" si="58">SUM(AA23:AE23)</f>
        <v>5</v>
      </c>
      <c r="AG23" s="132">
        <v>0</v>
      </c>
      <c r="AH23" s="132">
        <v>2</v>
      </c>
      <c r="AI23" s="132">
        <v>0</v>
      </c>
      <c r="AJ23" s="133">
        <f t="shared" ref="AJ23" si="59">SUM(AG23:AI23)</f>
        <v>2</v>
      </c>
      <c r="AK23" s="132">
        <v>0</v>
      </c>
      <c r="AL23" s="132">
        <v>0</v>
      </c>
      <c r="AM23" s="132">
        <v>0</v>
      </c>
      <c r="AN23" s="133">
        <f t="shared" ref="AN23" si="60">SUM(AK23:AM23)</f>
        <v>0</v>
      </c>
      <c r="AO23" s="134">
        <f t="shared" ref="AO23" si="61">AF23+AJ23+AN23</f>
        <v>7</v>
      </c>
      <c r="AP23" s="135">
        <f t="shared" ref="AP23" si="62">Y23-AO23</f>
        <v>50.875</v>
      </c>
      <c r="AQ23" s="110" t="str">
        <f t="shared" si="50"/>
        <v>Medio o moderado</v>
      </c>
      <c r="AR23" s="116" t="s">
        <v>173</v>
      </c>
      <c r="AS23" s="16"/>
    </row>
    <row r="24" spans="2:45" ht="170.25" customHeight="1" x14ac:dyDescent="0.25">
      <c r="B24" s="124"/>
      <c r="C24" s="215"/>
      <c r="D24" s="215"/>
      <c r="E24" s="215"/>
      <c r="F24" s="216"/>
      <c r="G24" s="216"/>
      <c r="H24" s="224"/>
      <c r="I24" s="104" t="s">
        <v>107</v>
      </c>
      <c r="J24" s="25" t="s">
        <v>363</v>
      </c>
      <c r="K24" s="25" t="s">
        <v>200</v>
      </c>
      <c r="L24" s="117" t="s">
        <v>108</v>
      </c>
      <c r="M24" s="25" t="s">
        <v>364</v>
      </c>
      <c r="N24" s="25" t="s">
        <v>365</v>
      </c>
      <c r="O24" s="30">
        <v>10</v>
      </c>
      <c r="P24" s="30">
        <v>10</v>
      </c>
      <c r="Q24" s="10">
        <f t="shared" si="0"/>
        <v>100</v>
      </c>
      <c r="R24" s="30">
        <v>10</v>
      </c>
      <c r="S24" s="30">
        <v>5</v>
      </c>
      <c r="T24" s="30">
        <v>5</v>
      </c>
      <c r="U24" s="11">
        <f t="shared" si="1"/>
        <v>67.5</v>
      </c>
      <c r="V24" s="30">
        <v>10</v>
      </c>
      <c r="W24" s="30">
        <v>10</v>
      </c>
      <c r="X24" s="12">
        <f t="shared" si="10"/>
        <v>100</v>
      </c>
      <c r="Y24" s="13">
        <f t="shared" si="11"/>
        <v>85.375</v>
      </c>
      <c r="Z24" s="102" t="str">
        <f t="shared" si="57"/>
        <v>Significativo</v>
      </c>
      <c r="AA24" s="18">
        <v>0</v>
      </c>
      <c r="AB24" s="17">
        <v>0</v>
      </c>
      <c r="AC24" s="17">
        <v>0</v>
      </c>
      <c r="AD24" s="17">
        <v>0</v>
      </c>
      <c r="AE24" s="17">
        <v>2</v>
      </c>
      <c r="AF24" s="14">
        <f t="shared" si="4"/>
        <v>2</v>
      </c>
      <c r="AG24" s="17">
        <v>0</v>
      </c>
      <c r="AH24" s="17">
        <v>2</v>
      </c>
      <c r="AI24" s="17">
        <v>0</v>
      </c>
      <c r="AJ24" s="14">
        <f t="shared" si="5"/>
        <v>2</v>
      </c>
      <c r="AK24" s="17">
        <v>0</v>
      </c>
      <c r="AL24" s="17">
        <v>0</v>
      </c>
      <c r="AM24" s="17">
        <v>0</v>
      </c>
      <c r="AN24" s="15">
        <f t="shared" si="12"/>
        <v>0</v>
      </c>
      <c r="AO24" s="14">
        <f t="shared" si="13"/>
        <v>4</v>
      </c>
      <c r="AP24" s="13">
        <f t="shared" si="8"/>
        <v>81.375</v>
      </c>
      <c r="AQ24" s="110" t="str">
        <f t="shared" si="50"/>
        <v>Significativo</v>
      </c>
      <c r="AR24" s="116" t="s">
        <v>366</v>
      </c>
      <c r="AS24" s="16"/>
    </row>
    <row r="25" spans="2:45" ht="207.75" customHeight="1" thickBot="1" x14ac:dyDescent="0.3">
      <c r="B25" s="124"/>
      <c r="C25" s="216"/>
      <c r="D25" s="216"/>
      <c r="E25" s="216"/>
      <c r="F25" s="54" t="s">
        <v>130</v>
      </c>
      <c r="G25" s="140"/>
      <c r="H25" s="138" t="s">
        <v>121</v>
      </c>
      <c r="I25" s="54" t="s">
        <v>174</v>
      </c>
      <c r="J25" s="54" t="s">
        <v>175</v>
      </c>
      <c r="K25" s="54" t="s">
        <v>367</v>
      </c>
      <c r="L25" s="117" t="s">
        <v>108</v>
      </c>
      <c r="M25" s="54" t="s">
        <v>176</v>
      </c>
      <c r="N25" s="54" t="s">
        <v>177</v>
      </c>
      <c r="O25" s="127">
        <v>10</v>
      </c>
      <c r="P25" s="127">
        <v>10</v>
      </c>
      <c r="Q25" s="128">
        <f t="shared" ref="Q25" si="63">(O25*P25)</f>
        <v>100</v>
      </c>
      <c r="R25" s="127">
        <v>10</v>
      </c>
      <c r="S25" s="127">
        <v>5</v>
      </c>
      <c r="T25" s="127">
        <v>5</v>
      </c>
      <c r="U25" s="129">
        <f t="shared" ref="U25" si="64">(R25*3.5)+(S25*3.5)+(T25*3)</f>
        <v>67.5</v>
      </c>
      <c r="V25" s="127">
        <v>10</v>
      </c>
      <c r="W25" s="127">
        <v>10</v>
      </c>
      <c r="X25" s="130">
        <f t="shared" ref="X25" si="65">V25*W25</f>
        <v>100</v>
      </c>
      <c r="Y25" s="131">
        <f t="shared" ref="Y25" si="66">+(X25*0.1)+(U25*0.45)+(Q25*0.45)</f>
        <v>85.375</v>
      </c>
      <c r="Z25" s="102" t="str">
        <f t="shared" ref="Z25" si="67">IF(Y25&lt;30,$AU$10,IF(Y25&lt;60,$AU$11, IF(Y25&lt;100,$AU$12)))</f>
        <v>Significativo</v>
      </c>
      <c r="AA25" s="132">
        <v>2</v>
      </c>
      <c r="AB25" s="132">
        <v>1</v>
      </c>
      <c r="AC25" s="132">
        <v>1</v>
      </c>
      <c r="AD25" s="132">
        <v>2</v>
      </c>
      <c r="AE25" s="132">
        <v>1</v>
      </c>
      <c r="AF25" s="133">
        <f t="shared" ref="AF25" si="68">SUM(AA25:AE25)</f>
        <v>7</v>
      </c>
      <c r="AG25" s="132">
        <v>1</v>
      </c>
      <c r="AH25" s="132">
        <v>0</v>
      </c>
      <c r="AI25" s="132">
        <v>0</v>
      </c>
      <c r="AJ25" s="133">
        <f t="shared" ref="AJ25" si="69">SUM(AG25:AI25)</f>
        <v>1</v>
      </c>
      <c r="AK25" s="132">
        <v>0</v>
      </c>
      <c r="AL25" s="132">
        <v>0</v>
      </c>
      <c r="AM25" s="132">
        <v>0</v>
      </c>
      <c r="AN25" s="133">
        <f t="shared" ref="AN25" si="70">SUM(AK25:AM25)</f>
        <v>0</v>
      </c>
      <c r="AO25" s="134">
        <f t="shared" si="13"/>
        <v>8</v>
      </c>
      <c r="AP25" s="135">
        <f t="shared" si="8"/>
        <v>77.375</v>
      </c>
      <c r="AQ25" s="110" t="str">
        <f t="shared" ref="AQ25:AQ43" si="71">IF(AP25&lt;30,$AU$10,IF(AP25&lt;60,$AU$11, IF(AP25&lt;100,$AU$12)))</f>
        <v>Significativo</v>
      </c>
      <c r="AR25" s="136" t="s">
        <v>178</v>
      </c>
      <c r="AS25" s="16"/>
    </row>
    <row r="26" spans="2:45" ht="170.25" customHeight="1" x14ac:dyDescent="0.25">
      <c r="B26" s="124"/>
      <c r="C26" s="54" t="s">
        <v>368</v>
      </c>
      <c r="D26" s="54" t="s">
        <v>369</v>
      </c>
      <c r="E26" s="54" t="s">
        <v>179</v>
      </c>
      <c r="F26" s="54" t="s">
        <v>180</v>
      </c>
      <c r="G26" s="54" t="s">
        <v>139</v>
      </c>
      <c r="H26" s="141" t="s">
        <v>121</v>
      </c>
      <c r="I26" s="54" t="s">
        <v>158</v>
      </c>
      <c r="J26" s="54" t="s">
        <v>370</v>
      </c>
      <c r="K26" s="54" t="s">
        <v>133</v>
      </c>
      <c r="L26" s="117" t="s">
        <v>108</v>
      </c>
      <c r="M26" s="54" t="s">
        <v>181</v>
      </c>
      <c r="N26" s="54" t="s">
        <v>359</v>
      </c>
      <c r="O26" s="30">
        <v>10</v>
      </c>
      <c r="P26" s="30">
        <v>5</v>
      </c>
      <c r="Q26" s="10">
        <f t="shared" si="0"/>
        <v>50</v>
      </c>
      <c r="R26" s="30">
        <v>5</v>
      </c>
      <c r="S26" s="30">
        <v>5</v>
      </c>
      <c r="T26" s="30">
        <v>5</v>
      </c>
      <c r="U26" s="11">
        <f t="shared" si="1"/>
        <v>50</v>
      </c>
      <c r="V26" s="30">
        <v>10</v>
      </c>
      <c r="W26" s="30">
        <v>5</v>
      </c>
      <c r="X26" s="12">
        <f t="shared" si="10"/>
        <v>50</v>
      </c>
      <c r="Y26" s="13">
        <f t="shared" si="11"/>
        <v>50</v>
      </c>
      <c r="Z26" s="102" t="str">
        <f t="shared" si="57"/>
        <v>Medio o moderado</v>
      </c>
      <c r="AA26" s="18">
        <v>2</v>
      </c>
      <c r="AB26" s="17">
        <v>1</v>
      </c>
      <c r="AC26" s="17">
        <v>2</v>
      </c>
      <c r="AD26" s="17">
        <v>2</v>
      </c>
      <c r="AE26" s="17">
        <v>2</v>
      </c>
      <c r="AF26" s="14">
        <f t="shared" si="4"/>
        <v>9</v>
      </c>
      <c r="AG26" s="17">
        <v>2</v>
      </c>
      <c r="AH26" s="17">
        <v>2</v>
      </c>
      <c r="AI26" s="17">
        <v>0</v>
      </c>
      <c r="AJ26" s="14">
        <f t="shared" si="5"/>
        <v>4</v>
      </c>
      <c r="AK26" s="17">
        <v>0</v>
      </c>
      <c r="AL26" s="17">
        <v>0</v>
      </c>
      <c r="AM26" s="17">
        <v>0</v>
      </c>
      <c r="AN26" s="15"/>
      <c r="AO26" s="14">
        <f t="shared" ref="AO26:AO38" si="72">AF26+AJ26+AN26</f>
        <v>13</v>
      </c>
      <c r="AP26" s="13">
        <f t="shared" ref="AP26:AP38" si="73">Y26-AO26</f>
        <v>37</v>
      </c>
      <c r="AQ26" s="110" t="str">
        <f>IF(AP26&lt;30,$AU$10,IF(AP26&lt;60,$AU$11, IF(AP26&lt;100,$AU$12)))</f>
        <v>Medio o moderado</v>
      </c>
      <c r="AR26" s="116" t="s">
        <v>182</v>
      </c>
      <c r="AS26" s="16"/>
    </row>
    <row r="27" spans="2:45" ht="170.25" customHeight="1" thickBot="1" x14ac:dyDescent="0.3">
      <c r="B27" s="124"/>
      <c r="C27" s="217" t="s">
        <v>183</v>
      </c>
      <c r="D27" s="214" t="s">
        <v>184</v>
      </c>
      <c r="E27" s="214" t="s">
        <v>371</v>
      </c>
      <c r="F27" s="217" t="s">
        <v>104</v>
      </c>
      <c r="G27" s="214" t="s">
        <v>139</v>
      </c>
      <c r="H27" s="138" t="s">
        <v>185</v>
      </c>
      <c r="I27" s="54" t="s">
        <v>158</v>
      </c>
      <c r="J27" s="54" t="s">
        <v>372</v>
      </c>
      <c r="K27" s="54" t="s">
        <v>186</v>
      </c>
      <c r="L27" s="117" t="s">
        <v>108</v>
      </c>
      <c r="M27" s="54" t="s">
        <v>373</v>
      </c>
      <c r="N27" s="54" t="s">
        <v>187</v>
      </c>
      <c r="O27" s="127">
        <v>10</v>
      </c>
      <c r="P27" s="127">
        <v>5</v>
      </c>
      <c r="Q27" s="128">
        <f t="shared" si="0"/>
        <v>50</v>
      </c>
      <c r="R27" s="127">
        <v>1</v>
      </c>
      <c r="S27" s="127">
        <v>5</v>
      </c>
      <c r="T27" s="127">
        <v>5</v>
      </c>
      <c r="U27" s="129">
        <f t="shared" si="1"/>
        <v>36</v>
      </c>
      <c r="V27" s="127">
        <v>10</v>
      </c>
      <c r="W27" s="127">
        <v>5</v>
      </c>
      <c r="X27" s="130">
        <f t="shared" si="10"/>
        <v>50</v>
      </c>
      <c r="Y27" s="131">
        <f t="shared" si="11"/>
        <v>43.7</v>
      </c>
      <c r="Z27" s="102" t="str">
        <f t="shared" si="57"/>
        <v>Medio o moderado</v>
      </c>
      <c r="AA27" s="132">
        <v>2</v>
      </c>
      <c r="AB27" s="132">
        <v>1</v>
      </c>
      <c r="AC27" s="132">
        <v>1</v>
      </c>
      <c r="AD27" s="132">
        <v>1</v>
      </c>
      <c r="AE27" s="132">
        <v>0</v>
      </c>
      <c r="AF27" s="133">
        <f t="shared" ref="AF27:AF38" si="74">SUM(AA27:AE27)</f>
        <v>5</v>
      </c>
      <c r="AG27" s="132">
        <v>0</v>
      </c>
      <c r="AH27" s="132">
        <v>0</v>
      </c>
      <c r="AI27" s="132">
        <v>0</v>
      </c>
      <c r="AJ27" s="133">
        <f t="shared" si="5"/>
        <v>0</v>
      </c>
      <c r="AK27" s="132">
        <v>0</v>
      </c>
      <c r="AL27" s="132">
        <v>0</v>
      </c>
      <c r="AM27" s="132">
        <v>0</v>
      </c>
      <c r="AN27" s="133">
        <f t="shared" ref="AN27:AN38" si="75">SUM(AK27:AM27)</f>
        <v>0</v>
      </c>
      <c r="AO27" s="134">
        <f t="shared" si="72"/>
        <v>5</v>
      </c>
      <c r="AP27" s="135">
        <f t="shared" si="73"/>
        <v>38.700000000000003</v>
      </c>
      <c r="AQ27" s="110" t="str">
        <f t="shared" si="71"/>
        <v>Medio o moderado</v>
      </c>
      <c r="AR27" s="136" t="s">
        <v>162</v>
      </c>
      <c r="AS27" s="16"/>
    </row>
    <row r="28" spans="2:45" ht="170.25" customHeight="1" thickBot="1" x14ac:dyDescent="0.3">
      <c r="B28" s="124"/>
      <c r="C28" s="217"/>
      <c r="D28" s="215"/>
      <c r="E28" s="215"/>
      <c r="F28" s="217"/>
      <c r="G28" s="215"/>
      <c r="H28" s="138" t="s">
        <v>185</v>
      </c>
      <c r="I28" s="54" t="s">
        <v>158</v>
      </c>
      <c r="J28" s="54" t="s">
        <v>188</v>
      </c>
      <c r="K28" s="54" t="s">
        <v>133</v>
      </c>
      <c r="L28" s="117" t="s">
        <v>108</v>
      </c>
      <c r="M28" s="54" t="s">
        <v>169</v>
      </c>
      <c r="N28" s="54" t="s">
        <v>359</v>
      </c>
      <c r="O28" s="127">
        <v>10</v>
      </c>
      <c r="P28" s="127">
        <v>5</v>
      </c>
      <c r="Q28" s="128">
        <f t="shared" si="0"/>
        <v>50</v>
      </c>
      <c r="R28" s="127">
        <v>5</v>
      </c>
      <c r="S28" s="127">
        <v>5</v>
      </c>
      <c r="T28" s="127">
        <v>5</v>
      </c>
      <c r="U28" s="129">
        <f t="shared" si="1"/>
        <v>50</v>
      </c>
      <c r="V28" s="127">
        <v>10</v>
      </c>
      <c r="W28" s="127">
        <v>5</v>
      </c>
      <c r="X28" s="130">
        <f t="shared" si="10"/>
        <v>50</v>
      </c>
      <c r="Y28" s="131">
        <f t="shared" si="11"/>
        <v>50</v>
      </c>
      <c r="Z28" s="102" t="str">
        <f t="shared" si="57"/>
        <v>Medio o moderado</v>
      </c>
      <c r="AA28" s="132">
        <v>2</v>
      </c>
      <c r="AB28" s="132">
        <v>1</v>
      </c>
      <c r="AC28" s="132">
        <v>1</v>
      </c>
      <c r="AD28" s="132">
        <v>1</v>
      </c>
      <c r="AE28" s="132">
        <v>0</v>
      </c>
      <c r="AF28" s="133">
        <f t="shared" ref="AF28" si="76">SUM(AA28:AE28)</f>
        <v>5</v>
      </c>
      <c r="AG28" s="132">
        <v>0</v>
      </c>
      <c r="AH28" s="132">
        <v>0</v>
      </c>
      <c r="AI28" s="132">
        <v>0</v>
      </c>
      <c r="AJ28" s="133">
        <f t="shared" si="5"/>
        <v>0</v>
      </c>
      <c r="AK28" s="132">
        <v>0</v>
      </c>
      <c r="AL28" s="132">
        <v>0</v>
      </c>
      <c r="AM28" s="132">
        <v>0</v>
      </c>
      <c r="AN28" s="133">
        <f t="shared" ref="AN28" si="77">SUM(AK28:AM28)</f>
        <v>0</v>
      </c>
      <c r="AO28" s="134">
        <f t="shared" si="72"/>
        <v>5</v>
      </c>
      <c r="AP28" s="135">
        <f t="shared" si="73"/>
        <v>45</v>
      </c>
      <c r="AQ28" s="110" t="str">
        <f t="shared" si="71"/>
        <v>Medio o moderado</v>
      </c>
      <c r="AR28" s="105" t="s">
        <v>189</v>
      </c>
      <c r="AS28" s="16"/>
    </row>
    <row r="29" spans="2:45" ht="170.25" customHeight="1" thickBot="1" x14ac:dyDescent="0.3">
      <c r="B29" s="124"/>
      <c r="C29" s="217"/>
      <c r="D29" s="215"/>
      <c r="E29" s="215"/>
      <c r="F29" s="217"/>
      <c r="G29" s="215"/>
      <c r="H29" s="138" t="s">
        <v>185</v>
      </c>
      <c r="I29" s="54" t="s">
        <v>158</v>
      </c>
      <c r="J29" s="54" t="s">
        <v>190</v>
      </c>
      <c r="K29" s="54" t="s">
        <v>374</v>
      </c>
      <c r="L29" s="117" t="s">
        <v>108</v>
      </c>
      <c r="M29" s="54" t="s">
        <v>191</v>
      </c>
      <c r="N29" s="54" t="s">
        <v>375</v>
      </c>
      <c r="O29" s="127">
        <v>10</v>
      </c>
      <c r="P29" s="127">
        <v>5</v>
      </c>
      <c r="Q29" s="128">
        <f t="shared" si="0"/>
        <v>50</v>
      </c>
      <c r="R29" s="127">
        <v>5</v>
      </c>
      <c r="S29" s="127">
        <v>5</v>
      </c>
      <c r="T29" s="127">
        <v>1</v>
      </c>
      <c r="U29" s="129">
        <f t="shared" si="1"/>
        <v>38</v>
      </c>
      <c r="V29" s="127">
        <v>10</v>
      </c>
      <c r="W29" s="127">
        <v>5</v>
      </c>
      <c r="X29" s="130">
        <f t="shared" si="10"/>
        <v>50</v>
      </c>
      <c r="Y29" s="131">
        <f t="shared" si="11"/>
        <v>44.6</v>
      </c>
      <c r="Z29" s="102" t="str">
        <f t="shared" si="57"/>
        <v>Medio o moderado</v>
      </c>
      <c r="AA29" s="132">
        <v>2</v>
      </c>
      <c r="AB29" s="132">
        <v>1</v>
      </c>
      <c r="AC29" s="132">
        <v>1</v>
      </c>
      <c r="AD29" s="132">
        <v>1</v>
      </c>
      <c r="AE29" s="132">
        <v>0</v>
      </c>
      <c r="AF29" s="133">
        <f t="shared" si="74"/>
        <v>5</v>
      </c>
      <c r="AG29" s="132">
        <v>0</v>
      </c>
      <c r="AH29" s="132">
        <v>0</v>
      </c>
      <c r="AI29" s="132">
        <v>0</v>
      </c>
      <c r="AJ29" s="133">
        <f t="shared" si="5"/>
        <v>0</v>
      </c>
      <c r="AK29" s="132">
        <v>0</v>
      </c>
      <c r="AL29" s="132">
        <v>0</v>
      </c>
      <c r="AM29" s="132">
        <v>0</v>
      </c>
      <c r="AN29" s="133">
        <f t="shared" si="75"/>
        <v>0</v>
      </c>
      <c r="AO29" s="134">
        <f t="shared" si="72"/>
        <v>5</v>
      </c>
      <c r="AP29" s="135">
        <f t="shared" si="73"/>
        <v>39.6</v>
      </c>
      <c r="AQ29" s="110" t="str">
        <f t="shared" si="71"/>
        <v>Medio o moderado</v>
      </c>
      <c r="AR29" s="136" t="s">
        <v>192</v>
      </c>
      <c r="AS29" s="16"/>
    </row>
    <row r="30" spans="2:45" ht="170.25" customHeight="1" thickBot="1" x14ac:dyDescent="0.3">
      <c r="B30" s="124"/>
      <c r="C30" s="217"/>
      <c r="D30" s="215"/>
      <c r="E30" s="215"/>
      <c r="F30" s="217"/>
      <c r="G30" s="215"/>
      <c r="H30" s="138" t="s">
        <v>185</v>
      </c>
      <c r="I30" s="54" t="s">
        <v>158</v>
      </c>
      <c r="J30" s="54" t="s">
        <v>376</v>
      </c>
      <c r="K30" s="54" t="s">
        <v>168</v>
      </c>
      <c r="L30" s="117" t="s">
        <v>141</v>
      </c>
      <c r="M30" s="54" t="s">
        <v>169</v>
      </c>
      <c r="N30" s="54" t="s">
        <v>377</v>
      </c>
      <c r="O30" s="127">
        <v>10</v>
      </c>
      <c r="P30" s="127">
        <v>5</v>
      </c>
      <c r="Q30" s="128">
        <f t="shared" si="0"/>
        <v>50</v>
      </c>
      <c r="R30" s="127">
        <v>10</v>
      </c>
      <c r="S30" s="127">
        <v>5</v>
      </c>
      <c r="T30" s="127">
        <v>10</v>
      </c>
      <c r="U30" s="129">
        <f t="shared" si="1"/>
        <v>82.5</v>
      </c>
      <c r="V30" s="127">
        <v>10</v>
      </c>
      <c r="W30" s="127">
        <v>5</v>
      </c>
      <c r="X30" s="130">
        <f t="shared" si="10"/>
        <v>50</v>
      </c>
      <c r="Y30" s="131">
        <f t="shared" si="11"/>
        <v>64.625</v>
      </c>
      <c r="Z30" s="102" t="str">
        <f t="shared" si="57"/>
        <v>Significativo</v>
      </c>
      <c r="AA30" s="132">
        <v>2</v>
      </c>
      <c r="AB30" s="132">
        <v>1</v>
      </c>
      <c r="AC30" s="132">
        <v>1</v>
      </c>
      <c r="AD30" s="132">
        <v>1</v>
      </c>
      <c r="AE30" s="132">
        <v>0</v>
      </c>
      <c r="AF30" s="133">
        <f t="shared" ref="AF30:AF33" si="78">SUM(AA30:AE30)</f>
        <v>5</v>
      </c>
      <c r="AG30" s="132">
        <v>0</v>
      </c>
      <c r="AH30" s="132">
        <v>0</v>
      </c>
      <c r="AI30" s="132">
        <v>0</v>
      </c>
      <c r="AJ30" s="133">
        <f t="shared" si="5"/>
        <v>0</v>
      </c>
      <c r="AK30" s="132">
        <v>0</v>
      </c>
      <c r="AL30" s="132">
        <v>0</v>
      </c>
      <c r="AM30" s="132">
        <v>0</v>
      </c>
      <c r="AN30" s="133">
        <f t="shared" ref="AN30:AN33" si="79">SUM(AK30:AM30)</f>
        <v>0</v>
      </c>
      <c r="AO30" s="134">
        <f t="shared" si="72"/>
        <v>5</v>
      </c>
      <c r="AP30" s="135">
        <f t="shared" si="73"/>
        <v>59.625</v>
      </c>
      <c r="AQ30" s="110" t="str">
        <f t="shared" si="71"/>
        <v>Medio o moderado</v>
      </c>
      <c r="AR30" s="136" t="s">
        <v>192</v>
      </c>
      <c r="AS30" s="16"/>
    </row>
    <row r="31" spans="2:45" ht="207.75" customHeight="1" thickBot="1" x14ac:dyDescent="0.3">
      <c r="B31" s="124"/>
      <c r="C31" s="217"/>
      <c r="D31" s="216"/>
      <c r="E31" s="216"/>
      <c r="F31" s="54" t="s">
        <v>130</v>
      </c>
      <c r="G31" s="216"/>
      <c r="H31" s="138" t="s">
        <v>121</v>
      </c>
      <c r="I31" s="54" t="s">
        <v>174</v>
      </c>
      <c r="J31" s="54" t="s">
        <v>175</v>
      </c>
      <c r="K31" s="54" t="s">
        <v>367</v>
      </c>
      <c r="L31" s="117" t="s">
        <v>108</v>
      </c>
      <c r="M31" s="54" t="s">
        <v>176</v>
      </c>
      <c r="N31" s="54" t="s">
        <v>177</v>
      </c>
      <c r="O31" s="127">
        <v>10</v>
      </c>
      <c r="P31" s="127">
        <v>10</v>
      </c>
      <c r="Q31" s="128">
        <f t="shared" si="0"/>
        <v>100</v>
      </c>
      <c r="R31" s="127">
        <v>10</v>
      </c>
      <c r="S31" s="127">
        <v>5</v>
      </c>
      <c r="T31" s="127">
        <v>5</v>
      </c>
      <c r="U31" s="129">
        <f t="shared" si="1"/>
        <v>67.5</v>
      </c>
      <c r="V31" s="127">
        <v>10</v>
      </c>
      <c r="W31" s="127">
        <v>10</v>
      </c>
      <c r="X31" s="130">
        <f t="shared" si="10"/>
        <v>100</v>
      </c>
      <c r="Y31" s="131">
        <f t="shared" si="11"/>
        <v>85.375</v>
      </c>
      <c r="Z31" s="102" t="str">
        <f t="shared" si="57"/>
        <v>Significativo</v>
      </c>
      <c r="AA31" s="132">
        <v>2</v>
      </c>
      <c r="AB31" s="132">
        <v>1</v>
      </c>
      <c r="AC31" s="132">
        <v>1</v>
      </c>
      <c r="AD31" s="132">
        <v>2</v>
      </c>
      <c r="AE31" s="132">
        <v>1</v>
      </c>
      <c r="AF31" s="133">
        <f t="shared" si="78"/>
        <v>7</v>
      </c>
      <c r="AG31" s="132">
        <v>1</v>
      </c>
      <c r="AH31" s="132">
        <v>0</v>
      </c>
      <c r="AI31" s="132">
        <v>0</v>
      </c>
      <c r="AJ31" s="133">
        <f t="shared" si="5"/>
        <v>1</v>
      </c>
      <c r="AK31" s="132">
        <v>0</v>
      </c>
      <c r="AL31" s="132">
        <v>0</v>
      </c>
      <c r="AM31" s="132">
        <v>0</v>
      </c>
      <c r="AN31" s="133">
        <f t="shared" ref="AN31" si="80">SUM(AK31:AM31)</f>
        <v>0</v>
      </c>
      <c r="AO31" s="134">
        <f t="shared" ref="AO31" si="81">AF31+AJ31+AN31</f>
        <v>8</v>
      </c>
      <c r="AP31" s="135">
        <f t="shared" ref="AP31" si="82">Y31-AO31</f>
        <v>77.375</v>
      </c>
      <c r="AQ31" s="110" t="str">
        <f t="shared" si="71"/>
        <v>Significativo</v>
      </c>
      <c r="AR31" s="136" t="s">
        <v>178</v>
      </c>
      <c r="AS31" s="16"/>
    </row>
    <row r="32" spans="2:45" ht="170.25" customHeight="1" thickBot="1" x14ac:dyDescent="0.3">
      <c r="B32" s="124"/>
      <c r="C32" s="217"/>
      <c r="D32" s="217" t="s">
        <v>193</v>
      </c>
      <c r="E32" s="217" t="s">
        <v>194</v>
      </c>
      <c r="F32" s="217" t="s">
        <v>104</v>
      </c>
      <c r="G32" s="217" t="s">
        <v>139</v>
      </c>
      <c r="H32" s="138" t="s">
        <v>185</v>
      </c>
      <c r="I32" s="54" t="s">
        <v>158</v>
      </c>
      <c r="J32" s="54" t="s">
        <v>195</v>
      </c>
      <c r="K32" s="54" t="s">
        <v>133</v>
      </c>
      <c r="L32" s="117" t="s">
        <v>108</v>
      </c>
      <c r="M32" s="54" t="s">
        <v>378</v>
      </c>
      <c r="N32" s="54" t="s">
        <v>196</v>
      </c>
      <c r="O32" s="127">
        <v>10</v>
      </c>
      <c r="P32" s="127">
        <v>5</v>
      </c>
      <c r="Q32" s="128">
        <f t="shared" si="0"/>
        <v>50</v>
      </c>
      <c r="R32" s="127">
        <v>5</v>
      </c>
      <c r="S32" s="127">
        <v>5</v>
      </c>
      <c r="T32" s="127">
        <v>5</v>
      </c>
      <c r="U32" s="129">
        <f t="shared" si="1"/>
        <v>50</v>
      </c>
      <c r="V32" s="127">
        <v>10</v>
      </c>
      <c r="W32" s="127">
        <v>5</v>
      </c>
      <c r="X32" s="130">
        <f t="shared" si="10"/>
        <v>50</v>
      </c>
      <c r="Y32" s="131">
        <f t="shared" si="11"/>
        <v>50</v>
      </c>
      <c r="Z32" s="102" t="str">
        <f t="shared" si="57"/>
        <v>Medio o moderado</v>
      </c>
      <c r="AA32" s="132">
        <v>2</v>
      </c>
      <c r="AB32" s="132">
        <v>1</v>
      </c>
      <c r="AC32" s="132">
        <v>1</v>
      </c>
      <c r="AD32" s="132">
        <v>1</v>
      </c>
      <c r="AE32" s="132">
        <v>1</v>
      </c>
      <c r="AF32" s="133">
        <f t="shared" si="78"/>
        <v>6</v>
      </c>
      <c r="AG32" s="132">
        <v>0</v>
      </c>
      <c r="AH32" s="132">
        <v>0</v>
      </c>
      <c r="AI32" s="132">
        <v>0</v>
      </c>
      <c r="AJ32" s="133">
        <f t="shared" si="5"/>
        <v>0</v>
      </c>
      <c r="AK32" s="132">
        <v>0</v>
      </c>
      <c r="AL32" s="132">
        <v>0</v>
      </c>
      <c r="AM32" s="132">
        <v>0</v>
      </c>
      <c r="AN32" s="133">
        <f t="shared" si="79"/>
        <v>0</v>
      </c>
      <c r="AO32" s="134">
        <f t="shared" si="72"/>
        <v>6</v>
      </c>
      <c r="AP32" s="135">
        <f t="shared" si="73"/>
        <v>44</v>
      </c>
      <c r="AQ32" s="110" t="str">
        <f t="shared" si="71"/>
        <v>Medio o moderado</v>
      </c>
      <c r="AR32" s="105" t="s">
        <v>197</v>
      </c>
      <c r="AS32" s="16"/>
    </row>
    <row r="33" spans="2:45" ht="93" customHeight="1" thickBot="1" x14ac:dyDescent="0.3">
      <c r="B33" s="124"/>
      <c r="C33" s="217"/>
      <c r="D33" s="217"/>
      <c r="E33" s="217"/>
      <c r="F33" s="217"/>
      <c r="G33" s="217"/>
      <c r="H33" s="138" t="s">
        <v>185</v>
      </c>
      <c r="I33" s="54" t="s">
        <v>158</v>
      </c>
      <c r="J33" s="54" t="s">
        <v>379</v>
      </c>
      <c r="K33" s="54" t="s">
        <v>168</v>
      </c>
      <c r="L33" s="117" t="s">
        <v>141</v>
      </c>
      <c r="M33" s="54" t="s">
        <v>169</v>
      </c>
      <c r="N33" s="54" t="s">
        <v>359</v>
      </c>
      <c r="O33" s="127">
        <v>10</v>
      </c>
      <c r="P33" s="127">
        <v>5</v>
      </c>
      <c r="Q33" s="128">
        <f t="shared" si="0"/>
        <v>50</v>
      </c>
      <c r="R33" s="127">
        <v>10</v>
      </c>
      <c r="S33" s="127">
        <v>5</v>
      </c>
      <c r="T33" s="127">
        <v>10</v>
      </c>
      <c r="U33" s="129">
        <f t="shared" si="1"/>
        <v>82.5</v>
      </c>
      <c r="V33" s="127">
        <v>10</v>
      </c>
      <c r="W33" s="127">
        <v>5</v>
      </c>
      <c r="X33" s="130">
        <f t="shared" si="10"/>
        <v>50</v>
      </c>
      <c r="Y33" s="131">
        <f t="shared" si="11"/>
        <v>64.625</v>
      </c>
      <c r="Z33" s="102" t="str">
        <f t="shared" si="57"/>
        <v>Significativo</v>
      </c>
      <c r="AA33" s="132">
        <v>2</v>
      </c>
      <c r="AB33" s="132">
        <v>1</v>
      </c>
      <c r="AC33" s="132">
        <v>1</v>
      </c>
      <c r="AD33" s="132">
        <v>1</v>
      </c>
      <c r="AE33" s="132">
        <v>1</v>
      </c>
      <c r="AF33" s="133">
        <f t="shared" si="78"/>
        <v>6</v>
      </c>
      <c r="AG33" s="132">
        <v>0</v>
      </c>
      <c r="AH33" s="132">
        <v>0</v>
      </c>
      <c r="AI33" s="132">
        <v>0</v>
      </c>
      <c r="AJ33" s="133">
        <f t="shared" si="5"/>
        <v>0</v>
      </c>
      <c r="AK33" s="132">
        <v>0</v>
      </c>
      <c r="AL33" s="132">
        <v>0</v>
      </c>
      <c r="AM33" s="132">
        <v>0</v>
      </c>
      <c r="AN33" s="133">
        <f t="shared" si="79"/>
        <v>0</v>
      </c>
      <c r="AO33" s="134">
        <f t="shared" si="72"/>
        <v>6</v>
      </c>
      <c r="AP33" s="135">
        <f t="shared" si="73"/>
        <v>58.625</v>
      </c>
      <c r="AQ33" s="110" t="str">
        <f t="shared" si="71"/>
        <v>Medio o moderado</v>
      </c>
      <c r="AR33" s="136" t="s">
        <v>192</v>
      </c>
      <c r="AS33" s="19"/>
    </row>
    <row r="34" spans="2:45" ht="74.25" customHeight="1" thickBot="1" x14ac:dyDescent="0.3">
      <c r="B34" s="125"/>
      <c r="C34" s="217"/>
      <c r="D34" s="217" t="s">
        <v>380</v>
      </c>
      <c r="E34" s="217" t="s">
        <v>194</v>
      </c>
      <c r="F34" s="54" t="s">
        <v>130</v>
      </c>
      <c r="G34" s="54" t="s">
        <v>198</v>
      </c>
      <c r="H34" s="138" t="s">
        <v>185</v>
      </c>
      <c r="I34" s="54" t="s">
        <v>107</v>
      </c>
      <c r="J34" s="54" t="s">
        <v>381</v>
      </c>
      <c r="K34" s="54" t="s">
        <v>199</v>
      </c>
      <c r="L34" s="142" t="s">
        <v>108</v>
      </c>
      <c r="M34" s="54" t="s">
        <v>200</v>
      </c>
      <c r="N34" s="54" t="s">
        <v>382</v>
      </c>
      <c r="O34" s="127">
        <v>5</v>
      </c>
      <c r="P34" s="127">
        <v>5</v>
      </c>
      <c r="Q34" s="128">
        <f t="shared" si="0"/>
        <v>25</v>
      </c>
      <c r="R34" s="127">
        <v>1</v>
      </c>
      <c r="S34" s="127">
        <v>5</v>
      </c>
      <c r="T34" s="127">
        <v>5</v>
      </c>
      <c r="U34" s="129">
        <f t="shared" si="1"/>
        <v>36</v>
      </c>
      <c r="V34" s="127">
        <v>5</v>
      </c>
      <c r="W34" s="127">
        <v>5</v>
      </c>
      <c r="X34" s="130">
        <f t="shared" si="10"/>
        <v>25</v>
      </c>
      <c r="Y34" s="131">
        <f t="shared" si="11"/>
        <v>29.95</v>
      </c>
      <c r="Z34" s="102" t="str">
        <f t="shared" si="57"/>
        <v>Bajo</v>
      </c>
      <c r="AA34" s="132">
        <v>2</v>
      </c>
      <c r="AB34" s="132">
        <v>1</v>
      </c>
      <c r="AC34" s="132">
        <v>1</v>
      </c>
      <c r="AD34" s="132">
        <v>1</v>
      </c>
      <c r="AE34" s="132">
        <v>1</v>
      </c>
      <c r="AF34" s="133">
        <f t="shared" si="74"/>
        <v>6</v>
      </c>
      <c r="AG34" s="132">
        <v>0</v>
      </c>
      <c r="AH34" s="132">
        <v>0</v>
      </c>
      <c r="AI34" s="132">
        <v>0</v>
      </c>
      <c r="AJ34" s="133">
        <f t="shared" si="5"/>
        <v>0</v>
      </c>
      <c r="AK34" s="132">
        <v>0</v>
      </c>
      <c r="AL34" s="132">
        <v>0</v>
      </c>
      <c r="AM34" s="132">
        <v>0</v>
      </c>
      <c r="AN34" s="133">
        <f t="shared" si="75"/>
        <v>0</v>
      </c>
      <c r="AO34" s="134">
        <f t="shared" si="72"/>
        <v>6</v>
      </c>
      <c r="AP34" s="135">
        <f t="shared" si="73"/>
        <v>23.95</v>
      </c>
      <c r="AQ34" s="110" t="str">
        <f t="shared" si="71"/>
        <v>Bajo</v>
      </c>
      <c r="AR34" s="105" t="s">
        <v>201</v>
      </c>
      <c r="AS34" s="19"/>
    </row>
    <row r="35" spans="2:45" ht="62.25" thickBot="1" x14ac:dyDescent="0.3">
      <c r="C35" s="217"/>
      <c r="D35" s="217"/>
      <c r="E35" s="217"/>
      <c r="F35" s="54" t="s">
        <v>130</v>
      </c>
      <c r="G35" s="54" t="s">
        <v>198</v>
      </c>
      <c r="H35" s="138" t="s">
        <v>185</v>
      </c>
      <c r="I35" s="54" t="s">
        <v>202</v>
      </c>
      <c r="J35" s="54" t="s">
        <v>203</v>
      </c>
      <c r="K35" s="54" t="s">
        <v>204</v>
      </c>
      <c r="L35" s="117" t="s">
        <v>108</v>
      </c>
      <c r="M35" s="54" t="s">
        <v>383</v>
      </c>
      <c r="N35" s="54" t="s">
        <v>384</v>
      </c>
      <c r="O35" s="127">
        <v>5</v>
      </c>
      <c r="P35" s="127">
        <v>5</v>
      </c>
      <c r="Q35" s="128">
        <f t="shared" si="0"/>
        <v>25</v>
      </c>
      <c r="R35" s="127">
        <v>1</v>
      </c>
      <c r="S35" s="127">
        <v>1</v>
      </c>
      <c r="T35" s="127">
        <v>5</v>
      </c>
      <c r="U35" s="129">
        <f t="shared" si="1"/>
        <v>22</v>
      </c>
      <c r="V35" s="127">
        <v>10</v>
      </c>
      <c r="W35" s="127">
        <v>5</v>
      </c>
      <c r="X35" s="130">
        <f t="shared" si="10"/>
        <v>50</v>
      </c>
      <c r="Y35" s="131">
        <f t="shared" si="11"/>
        <v>26.15</v>
      </c>
      <c r="Z35" s="102" t="str">
        <f t="shared" si="57"/>
        <v>Bajo</v>
      </c>
      <c r="AA35" s="132">
        <v>2</v>
      </c>
      <c r="AB35" s="132">
        <v>1</v>
      </c>
      <c r="AC35" s="132">
        <v>1</v>
      </c>
      <c r="AD35" s="132">
        <v>1</v>
      </c>
      <c r="AE35" s="132">
        <v>1</v>
      </c>
      <c r="AF35" s="133">
        <f t="shared" si="74"/>
        <v>6</v>
      </c>
      <c r="AG35" s="132">
        <v>0</v>
      </c>
      <c r="AH35" s="132">
        <v>2</v>
      </c>
      <c r="AI35" s="132">
        <v>0</v>
      </c>
      <c r="AJ35" s="133">
        <f t="shared" si="5"/>
        <v>2</v>
      </c>
      <c r="AK35" s="132">
        <v>0</v>
      </c>
      <c r="AL35" s="132">
        <v>0</v>
      </c>
      <c r="AM35" s="132">
        <v>0</v>
      </c>
      <c r="AN35" s="133">
        <f t="shared" si="75"/>
        <v>0</v>
      </c>
      <c r="AO35" s="134">
        <f t="shared" si="72"/>
        <v>8</v>
      </c>
      <c r="AP35" s="135">
        <f t="shared" si="73"/>
        <v>18.149999999999999</v>
      </c>
      <c r="AQ35" s="110" t="str">
        <f t="shared" si="71"/>
        <v>Bajo</v>
      </c>
      <c r="AR35" s="136" t="s">
        <v>385</v>
      </c>
      <c r="AS35" s="19"/>
    </row>
    <row r="36" spans="2:45" ht="101.25" thickBot="1" x14ac:dyDescent="0.3">
      <c r="C36" s="54" t="s">
        <v>205</v>
      </c>
      <c r="D36" s="144" t="s">
        <v>386</v>
      </c>
      <c r="E36" s="54" t="s">
        <v>206</v>
      </c>
      <c r="F36" s="54" t="s">
        <v>104</v>
      </c>
      <c r="G36" s="54" t="s">
        <v>139</v>
      </c>
      <c r="H36" s="138" t="s">
        <v>185</v>
      </c>
      <c r="I36" s="54" t="s">
        <v>158</v>
      </c>
      <c r="J36" s="54" t="s">
        <v>387</v>
      </c>
      <c r="K36" s="54" t="s">
        <v>207</v>
      </c>
      <c r="L36" s="117" t="s">
        <v>108</v>
      </c>
      <c r="M36" s="54" t="s">
        <v>169</v>
      </c>
      <c r="N36" s="54" t="s">
        <v>359</v>
      </c>
      <c r="O36" s="127">
        <v>10</v>
      </c>
      <c r="P36" s="127">
        <v>5</v>
      </c>
      <c r="Q36" s="128">
        <f t="shared" si="0"/>
        <v>50</v>
      </c>
      <c r="R36" s="127">
        <v>5</v>
      </c>
      <c r="S36" s="127">
        <v>5</v>
      </c>
      <c r="T36" s="127">
        <v>5</v>
      </c>
      <c r="U36" s="129">
        <f t="shared" si="1"/>
        <v>50</v>
      </c>
      <c r="V36" s="127">
        <v>10</v>
      </c>
      <c r="W36" s="127">
        <v>5</v>
      </c>
      <c r="X36" s="130">
        <f t="shared" si="10"/>
        <v>50</v>
      </c>
      <c r="Y36" s="131">
        <f t="shared" si="11"/>
        <v>50</v>
      </c>
      <c r="Z36" s="102" t="str">
        <f t="shared" si="57"/>
        <v>Medio o moderado</v>
      </c>
      <c r="AA36" s="132">
        <v>2</v>
      </c>
      <c r="AB36" s="132">
        <v>1</v>
      </c>
      <c r="AC36" s="132">
        <v>1</v>
      </c>
      <c r="AD36" s="132">
        <v>1</v>
      </c>
      <c r="AE36" s="132">
        <v>1</v>
      </c>
      <c r="AF36" s="133">
        <f t="shared" si="74"/>
        <v>6</v>
      </c>
      <c r="AG36" s="132">
        <v>0</v>
      </c>
      <c r="AH36" s="132">
        <v>0</v>
      </c>
      <c r="AI36" s="132">
        <v>0</v>
      </c>
      <c r="AJ36" s="133">
        <f t="shared" si="5"/>
        <v>0</v>
      </c>
      <c r="AK36" s="132">
        <v>0</v>
      </c>
      <c r="AL36" s="132">
        <v>0</v>
      </c>
      <c r="AM36" s="132">
        <v>0</v>
      </c>
      <c r="AN36" s="133">
        <f t="shared" si="75"/>
        <v>0</v>
      </c>
      <c r="AO36" s="134">
        <f t="shared" si="72"/>
        <v>6</v>
      </c>
      <c r="AP36" s="135">
        <f t="shared" si="73"/>
        <v>44</v>
      </c>
      <c r="AQ36" s="110" t="str">
        <f t="shared" si="71"/>
        <v>Medio o moderado</v>
      </c>
      <c r="AR36" s="105" t="s">
        <v>197</v>
      </c>
      <c r="AS36" s="19"/>
    </row>
    <row r="37" spans="2:45" ht="64.5" thickBot="1" x14ac:dyDescent="0.3">
      <c r="C37" s="217" t="s">
        <v>208</v>
      </c>
      <c r="D37" s="217" t="s">
        <v>209</v>
      </c>
      <c r="E37" s="217" t="s">
        <v>210</v>
      </c>
      <c r="F37" s="217" t="s">
        <v>104</v>
      </c>
      <c r="G37" s="217" t="s">
        <v>211</v>
      </c>
      <c r="H37" s="140" t="s">
        <v>212</v>
      </c>
      <c r="I37" s="54" t="s">
        <v>158</v>
      </c>
      <c r="J37" s="54" t="s">
        <v>213</v>
      </c>
      <c r="K37" s="54" t="s">
        <v>388</v>
      </c>
      <c r="L37" s="117" t="s">
        <v>108</v>
      </c>
      <c r="M37" s="54" t="s">
        <v>389</v>
      </c>
      <c r="N37" s="54" t="s">
        <v>390</v>
      </c>
      <c r="O37" s="127">
        <v>10</v>
      </c>
      <c r="P37" s="127">
        <v>5</v>
      </c>
      <c r="Q37" s="128">
        <f t="shared" si="0"/>
        <v>50</v>
      </c>
      <c r="R37" s="127">
        <v>10</v>
      </c>
      <c r="S37" s="127">
        <v>5</v>
      </c>
      <c r="T37" s="127">
        <v>5</v>
      </c>
      <c r="U37" s="129">
        <f t="shared" si="1"/>
        <v>67.5</v>
      </c>
      <c r="V37" s="127">
        <v>10</v>
      </c>
      <c r="W37" s="127">
        <v>5</v>
      </c>
      <c r="X37" s="130">
        <f t="shared" si="10"/>
        <v>50</v>
      </c>
      <c r="Y37" s="131">
        <f t="shared" si="11"/>
        <v>57.875</v>
      </c>
      <c r="Z37" s="102" t="str">
        <f t="shared" si="57"/>
        <v>Medio o moderado</v>
      </c>
      <c r="AA37" s="132">
        <v>2</v>
      </c>
      <c r="AB37" s="132">
        <v>1</v>
      </c>
      <c r="AC37" s="132">
        <v>1</v>
      </c>
      <c r="AD37" s="132">
        <v>1</v>
      </c>
      <c r="AE37" s="132">
        <v>1</v>
      </c>
      <c r="AF37" s="133">
        <f t="shared" si="74"/>
        <v>6</v>
      </c>
      <c r="AG37" s="132">
        <v>0</v>
      </c>
      <c r="AH37" s="132">
        <v>0</v>
      </c>
      <c r="AI37" s="132">
        <v>0</v>
      </c>
      <c r="AJ37" s="133">
        <f t="shared" si="5"/>
        <v>0</v>
      </c>
      <c r="AK37" s="132">
        <v>0</v>
      </c>
      <c r="AL37" s="132">
        <v>0</v>
      </c>
      <c r="AM37" s="132">
        <v>0</v>
      </c>
      <c r="AN37" s="133">
        <f t="shared" si="75"/>
        <v>0</v>
      </c>
      <c r="AO37" s="134">
        <f t="shared" si="72"/>
        <v>6</v>
      </c>
      <c r="AP37" s="135">
        <f t="shared" si="73"/>
        <v>51.875</v>
      </c>
      <c r="AQ37" s="110" t="str">
        <f t="shared" si="71"/>
        <v>Medio o moderado</v>
      </c>
      <c r="AR37" s="136" t="s">
        <v>192</v>
      </c>
      <c r="AS37" s="19"/>
    </row>
    <row r="38" spans="2:45" ht="62.25" thickBot="1" x14ac:dyDescent="0.3">
      <c r="C38" s="217"/>
      <c r="D38" s="217"/>
      <c r="E38" s="217"/>
      <c r="F38" s="217"/>
      <c r="G38" s="217"/>
      <c r="H38" s="140" t="s">
        <v>212</v>
      </c>
      <c r="I38" s="139" t="s">
        <v>214</v>
      </c>
      <c r="J38" s="139" t="s">
        <v>215</v>
      </c>
      <c r="K38" s="137" t="s">
        <v>216</v>
      </c>
      <c r="L38" s="145" t="s">
        <v>108</v>
      </c>
      <c r="M38" s="139" t="s">
        <v>217</v>
      </c>
      <c r="N38" s="139" t="s">
        <v>391</v>
      </c>
      <c r="O38" s="146">
        <v>10</v>
      </c>
      <c r="P38" s="146">
        <v>5</v>
      </c>
      <c r="Q38" s="147">
        <f t="shared" si="0"/>
        <v>50</v>
      </c>
      <c r="R38" s="146">
        <v>10</v>
      </c>
      <c r="S38" s="146">
        <v>5</v>
      </c>
      <c r="T38" s="146">
        <v>5</v>
      </c>
      <c r="U38" s="148">
        <f t="shared" si="1"/>
        <v>67.5</v>
      </c>
      <c r="V38" s="146">
        <v>10</v>
      </c>
      <c r="W38" s="146">
        <v>5</v>
      </c>
      <c r="X38" s="149">
        <f t="shared" si="10"/>
        <v>50</v>
      </c>
      <c r="Y38" s="150">
        <f t="shared" si="11"/>
        <v>57.875</v>
      </c>
      <c r="Z38" s="102" t="str">
        <f t="shared" si="57"/>
        <v>Medio o moderado</v>
      </c>
      <c r="AA38" s="132">
        <v>2</v>
      </c>
      <c r="AB38" s="132">
        <v>1</v>
      </c>
      <c r="AC38" s="132">
        <v>1</v>
      </c>
      <c r="AD38" s="132">
        <v>1</v>
      </c>
      <c r="AE38" s="132">
        <v>1</v>
      </c>
      <c r="AF38" s="151">
        <f t="shared" si="74"/>
        <v>6</v>
      </c>
      <c r="AG38" s="152">
        <v>0</v>
      </c>
      <c r="AH38" s="152">
        <v>2</v>
      </c>
      <c r="AI38" s="152">
        <v>0</v>
      </c>
      <c r="AJ38" s="133">
        <f t="shared" si="5"/>
        <v>2</v>
      </c>
      <c r="AK38" s="152">
        <v>0</v>
      </c>
      <c r="AL38" s="152">
        <v>0</v>
      </c>
      <c r="AM38" s="152">
        <v>0</v>
      </c>
      <c r="AN38" s="151">
        <f t="shared" si="75"/>
        <v>0</v>
      </c>
      <c r="AO38" s="151">
        <f t="shared" si="72"/>
        <v>8</v>
      </c>
      <c r="AP38" s="150">
        <f t="shared" si="73"/>
        <v>49.875</v>
      </c>
      <c r="AQ38" s="110" t="str">
        <f t="shared" si="71"/>
        <v>Medio o moderado</v>
      </c>
      <c r="AR38" s="153" t="s">
        <v>218</v>
      </c>
      <c r="AS38" s="19"/>
    </row>
    <row r="39" spans="2:45" ht="62.25" thickBot="1" x14ac:dyDescent="0.3">
      <c r="C39" s="143" t="s">
        <v>183</v>
      </c>
      <c r="D39" s="54" t="s">
        <v>219</v>
      </c>
      <c r="E39" s="54" t="s">
        <v>392</v>
      </c>
      <c r="F39" s="54" t="s">
        <v>104</v>
      </c>
      <c r="G39" s="54" t="s">
        <v>220</v>
      </c>
      <c r="H39" s="114" t="s">
        <v>185</v>
      </c>
      <c r="I39" s="54" t="s">
        <v>202</v>
      </c>
      <c r="J39" s="54" t="s">
        <v>221</v>
      </c>
      <c r="K39" s="54" t="s">
        <v>207</v>
      </c>
      <c r="L39" s="117" t="s">
        <v>108</v>
      </c>
      <c r="M39" s="54" t="s">
        <v>222</v>
      </c>
      <c r="N39" s="54" t="s">
        <v>223</v>
      </c>
      <c r="O39" s="114">
        <v>10</v>
      </c>
      <c r="P39" s="114">
        <v>5</v>
      </c>
      <c r="Q39" s="154">
        <f t="shared" ref="Q39" si="83">(O39*P39)</f>
        <v>50</v>
      </c>
      <c r="R39" s="114">
        <v>5</v>
      </c>
      <c r="S39" s="114">
        <v>5</v>
      </c>
      <c r="T39" s="114">
        <v>5</v>
      </c>
      <c r="U39" s="155">
        <f t="shared" ref="U39" si="84">(R39*3.5)+(S39*3.5)+(T39*3)</f>
        <v>50</v>
      </c>
      <c r="V39" s="114">
        <v>10</v>
      </c>
      <c r="W39" s="114">
        <v>5</v>
      </c>
      <c r="X39" s="156">
        <f t="shared" ref="X39" si="85">V39*W39</f>
        <v>50</v>
      </c>
      <c r="Y39" s="157">
        <f t="shared" ref="Y39" si="86">+(X39*0.1)+(U39*0.45)+(Q39*0.45)</f>
        <v>50</v>
      </c>
      <c r="Z39" s="102" t="str">
        <f t="shared" si="57"/>
        <v>Medio o moderado</v>
      </c>
      <c r="AA39" s="132">
        <v>2</v>
      </c>
      <c r="AB39" s="132">
        <v>1</v>
      </c>
      <c r="AC39" s="132">
        <v>2</v>
      </c>
      <c r="AD39" s="132">
        <v>2</v>
      </c>
      <c r="AE39" s="132">
        <v>1</v>
      </c>
      <c r="AF39" s="159">
        <f t="shared" ref="AF39" si="87">SUM(AA39:AE39)</f>
        <v>8</v>
      </c>
      <c r="AG39" s="158">
        <v>1</v>
      </c>
      <c r="AH39" s="158">
        <v>2</v>
      </c>
      <c r="AI39" s="158">
        <v>0</v>
      </c>
      <c r="AJ39" s="133">
        <f t="shared" ref="AJ39" si="88">SUM(AG39:AI39)</f>
        <v>3</v>
      </c>
      <c r="AK39" s="158">
        <v>0</v>
      </c>
      <c r="AL39" s="158">
        <v>2</v>
      </c>
      <c r="AM39" s="158">
        <v>0</v>
      </c>
      <c r="AN39" s="159">
        <f t="shared" ref="AN39" si="89">SUM(AK39:AM39)</f>
        <v>2</v>
      </c>
      <c r="AO39" s="159">
        <f t="shared" ref="AO39" si="90">AF39+AJ39+AN39</f>
        <v>13</v>
      </c>
      <c r="AP39" s="157">
        <f t="shared" ref="AP39" si="91">Y39-AO39</f>
        <v>37</v>
      </c>
      <c r="AQ39" s="110" t="str">
        <f t="shared" si="71"/>
        <v>Medio o moderado</v>
      </c>
      <c r="AR39" s="126" t="s">
        <v>393</v>
      </c>
      <c r="AS39" s="19"/>
    </row>
    <row r="40" spans="2:45" ht="62.25" thickBot="1" x14ac:dyDescent="0.3">
      <c r="C40" s="217" t="s">
        <v>224</v>
      </c>
      <c r="D40" s="217" t="s">
        <v>225</v>
      </c>
      <c r="E40" s="217" t="s">
        <v>394</v>
      </c>
      <c r="F40" s="217" t="s">
        <v>104</v>
      </c>
      <c r="G40" s="217" t="s">
        <v>220</v>
      </c>
      <c r="H40" s="114" t="s">
        <v>226</v>
      </c>
      <c r="I40" s="54" t="s">
        <v>145</v>
      </c>
      <c r="J40" s="54" t="s">
        <v>146</v>
      </c>
      <c r="K40" s="54" t="s">
        <v>348</v>
      </c>
      <c r="L40" s="117" t="s">
        <v>108</v>
      </c>
      <c r="M40" s="54" t="s">
        <v>147</v>
      </c>
      <c r="N40" s="54" t="s">
        <v>349</v>
      </c>
      <c r="O40" s="114">
        <v>10</v>
      </c>
      <c r="P40" s="114">
        <v>5</v>
      </c>
      <c r="Q40" s="154">
        <f t="shared" ref="Q40:Q43" si="92">(O40*P40)</f>
        <v>50</v>
      </c>
      <c r="R40" s="114">
        <v>10</v>
      </c>
      <c r="S40" s="114">
        <v>5</v>
      </c>
      <c r="T40" s="114">
        <v>5</v>
      </c>
      <c r="U40" s="155">
        <f t="shared" ref="U40:U43" si="93">(R40*3.5)+(S40*3.5)+(T40*3)</f>
        <v>67.5</v>
      </c>
      <c r="V40" s="114">
        <v>10</v>
      </c>
      <c r="W40" s="114">
        <v>5</v>
      </c>
      <c r="X40" s="156">
        <f t="shared" ref="X40:X43" si="94">V40*W40</f>
        <v>50</v>
      </c>
      <c r="Y40" s="157">
        <f t="shared" ref="Y40:Y43" si="95">+(X40*0.1)+(U40*0.45)+(Q40*0.45)</f>
        <v>57.875</v>
      </c>
      <c r="Z40" s="102" t="str">
        <f t="shared" si="57"/>
        <v>Medio o moderado</v>
      </c>
      <c r="AA40" s="132">
        <v>2</v>
      </c>
      <c r="AB40" s="132">
        <v>1</v>
      </c>
      <c r="AC40" s="132">
        <v>1</v>
      </c>
      <c r="AD40" s="132">
        <v>1</v>
      </c>
      <c r="AE40" s="132">
        <v>0</v>
      </c>
      <c r="AF40" s="159">
        <f t="shared" ref="AF40:AF43" si="96">SUM(AA40:AE40)</f>
        <v>5</v>
      </c>
      <c r="AG40" s="158">
        <v>1</v>
      </c>
      <c r="AH40" s="158">
        <v>1</v>
      </c>
      <c r="AI40" s="158">
        <v>0</v>
      </c>
      <c r="AJ40" s="133">
        <f t="shared" ref="AJ40:AJ43" si="97">SUM(AG40:AI40)</f>
        <v>2</v>
      </c>
      <c r="AK40" s="158">
        <v>1</v>
      </c>
      <c r="AL40" s="158">
        <v>0</v>
      </c>
      <c r="AM40" s="158">
        <v>0</v>
      </c>
      <c r="AN40" s="159">
        <f t="shared" ref="AN40:AN43" si="98">SUM(AK40:AM40)</f>
        <v>1</v>
      </c>
      <c r="AO40" s="159">
        <f t="shared" ref="AO40:AO43" si="99">AF40+AJ40+AN40</f>
        <v>8</v>
      </c>
      <c r="AP40" s="157">
        <f t="shared" ref="AP40:AP43" si="100">Y40-AO40</f>
        <v>49.875</v>
      </c>
      <c r="AQ40" s="110" t="str">
        <f t="shared" si="71"/>
        <v>Medio o moderado</v>
      </c>
      <c r="AR40" s="126" t="s">
        <v>395</v>
      </c>
      <c r="AS40" s="19"/>
    </row>
    <row r="41" spans="2:45" ht="62.25" thickBot="1" x14ac:dyDescent="0.3">
      <c r="C41" s="217"/>
      <c r="D41" s="217"/>
      <c r="E41" s="217"/>
      <c r="F41" s="217"/>
      <c r="G41" s="217"/>
      <c r="H41" s="114" t="s">
        <v>226</v>
      </c>
      <c r="I41" s="54" t="s">
        <v>145</v>
      </c>
      <c r="J41" s="54" t="s">
        <v>148</v>
      </c>
      <c r="K41" s="54" t="s">
        <v>351</v>
      </c>
      <c r="L41" s="117" t="s">
        <v>108</v>
      </c>
      <c r="M41" s="54" t="s">
        <v>149</v>
      </c>
      <c r="N41" s="54" t="s">
        <v>150</v>
      </c>
      <c r="O41" s="114">
        <v>10</v>
      </c>
      <c r="P41" s="114">
        <v>5</v>
      </c>
      <c r="Q41" s="154">
        <f t="shared" si="92"/>
        <v>50</v>
      </c>
      <c r="R41" s="114">
        <v>10</v>
      </c>
      <c r="S41" s="114">
        <v>5</v>
      </c>
      <c r="T41" s="114">
        <v>5</v>
      </c>
      <c r="U41" s="155">
        <f t="shared" si="93"/>
        <v>67.5</v>
      </c>
      <c r="V41" s="114">
        <v>10</v>
      </c>
      <c r="W41" s="114">
        <v>5</v>
      </c>
      <c r="X41" s="156">
        <f t="shared" si="94"/>
        <v>50</v>
      </c>
      <c r="Y41" s="157">
        <f t="shared" si="95"/>
        <v>57.875</v>
      </c>
      <c r="Z41" s="102" t="str">
        <f t="shared" si="57"/>
        <v>Medio o moderado</v>
      </c>
      <c r="AA41" s="132">
        <v>2</v>
      </c>
      <c r="AB41" s="132">
        <v>1</v>
      </c>
      <c r="AC41" s="132">
        <v>1</v>
      </c>
      <c r="AD41" s="132">
        <v>1</v>
      </c>
      <c r="AE41" s="132">
        <v>0</v>
      </c>
      <c r="AF41" s="159">
        <f t="shared" si="96"/>
        <v>5</v>
      </c>
      <c r="AG41" s="158">
        <v>0</v>
      </c>
      <c r="AH41" s="158">
        <v>2</v>
      </c>
      <c r="AI41" s="158">
        <v>0</v>
      </c>
      <c r="AJ41" s="133">
        <f t="shared" si="97"/>
        <v>2</v>
      </c>
      <c r="AK41" s="158">
        <v>0</v>
      </c>
      <c r="AL41" s="158">
        <v>0</v>
      </c>
      <c r="AM41" s="158">
        <v>0</v>
      </c>
      <c r="AN41" s="159">
        <f t="shared" si="98"/>
        <v>0</v>
      </c>
      <c r="AO41" s="159">
        <f t="shared" si="99"/>
        <v>7</v>
      </c>
      <c r="AP41" s="157">
        <f t="shared" si="100"/>
        <v>50.875</v>
      </c>
      <c r="AQ41" s="110" t="str">
        <f t="shared" si="71"/>
        <v>Medio o moderado</v>
      </c>
      <c r="AR41" s="126" t="s">
        <v>227</v>
      </c>
      <c r="AS41" s="19"/>
    </row>
    <row r="42" spans="2:45" ht="77.25" thickBot="1" x14ac:dyDescent="0.3">
      <c r="C42" s="217"/>
      <c r="D42" s="217"/>
      <c r="E42" s="217"/>
      <c r="F42" s="217"/>
      <c r="G42" s="217"/>
      <c r="H42" s="114" t="s">
        <v>226</v>
      </c>
      <c r="I42" s="54" t="s">
        <v>158</v>
      </c>
      <c r="J42" s="54" t="s">
        <v>228</v>
      </c>
      <c r="K42" s="54" t="s">
        <v>396</v>
      </c>
      <c r="L42" s="117" t="s">
        <v>108</v>
      </c>
      <c r="M42" s="54" t="s">
        <v>169</v>
      </c>
      <c r="N42" s="54" t="s">
        <v>359</v>
      </c>
      <c r="O42" s="114">
        <v>10</v>
      </c>
      <c r="P42" s="114">
        <v>5</v>
      </c>
      <c r="Q42" s="154">
        <f t="shared" si="92"/>
        <v>50</v>
      </c>
      <c r="R42" s="114">
        <v>10</v>
      </c>
      <c r="S42" s="114">
        <v>5</v>
      </c>
      <c r="T42" s="114">
        <v>5</v>
      </c>
      <c r="U42" s="155">
        <f t="shared" si="93"/>
        <v>67.5</v>
      </c>
      <c r="V42" s="114">
        <v>10</v>
      </c>
      <c r="W42" s="114">
        <v>5</v>
      </c>
      <c r="X42" s="156">
        <f t="shared" si="94"/>
        <v>50</v>
      </c>
      <c r="Y42" s="157">
        <f t="shared" si="95"/>
        <v>57.875</v>
      </c>
      <c r="Z42" s="102" t="str">
        <f t="shared" si="57"/>
        <v>Medio o moderado</v>
      </c>
      <c r="AA42" s="132">
        <v>2</v>
      </c>
      <c r="AB42" s="132">
        <v>1</v>
      </c>
      <c r="AC42" s="132">
        <v>1</v>
      </c>
      <c r="AD42" s="132">
        <v>1</v>
      </c>
      <c r="AE42" s="132">
        <v>0</v>
      </c>
      <c r="AF42" s="159">
        <f t="shared" si="96"/>
        <v>5</v>
      </c>
      <c r="AG42" s="158">
        <v>1</v>
      </c>
      <c r="AH42" s="158">
        <v>0</v>
      </c>
      <c r="AI42" s="158">
        <v>0</v>
      </c>
      <c r="AJ42" s="133">
        <f t="shared" si="97"/>
        <v>1</v>
      </c>
      <c r="AK42" s="158">
        <v>0</v>
      </c>
      <c r="AL42" s="158">
        <v>0</v>
      </c>
      <c r="AM42" s="158">
        <v>0</v>
      </c>
      <c r="AN42" s="159">
        <f t="shared" si="98"/>
        <v>0</v>
      </c>
      <c r="AO42" s="159">
        <f t="shared" si="99"/>
        <v>6</v>
      </c>
      <c r="AP42" s="157">
        <f t="shared" si="100"/>
        <v>51.875</v>
      </c>
      <c r="AQ42" s="110" t="str">
        <f t="shared" si="71"/>
        <v>Medio o moderado</v>
      </c>
      <c r="AR42" s="126" t="s">
        <v>229</v>
      </c>
      <c r="AS42" s="19"/>
    </row>
    <row r="43" spans="2:45" ht="104.25" customHeight="1" thickBot="1" x14ac:dyDescent="0.3">
      <c r="C43" s="217"/>
      <c r="D43" s="54" t="s">
        <v>230</v>
      </c>
      <c r="E43" s="54" t="s">
        <v>397</v>
      </c>
      <c r="F43" s="54" t="s">
        <v>104</v>
      </c>
      <c r="G43" s="54" t="s">
        <v>139</v>
      </c>
      <c r="H43" s="114" t="s">
        <v>226</v>
      </c>
      <c r="I43" s="54" t="s">
        <v>158</v>
      </c>
      <c r="J43" s="54" t="s">
        <v>231</v>
      </c>
      <c r="K43" s="54" t="s">
        <v>398</v>
      </c>
      <c r="L43" s="117" t="s">
        <v>108</v>
      </c>
      <c r="M43" s="54" t="s">
        <v>169</v>
      </c>
      <c r="N43" s="54" t="s">
        <v>359</v>
      </c>
      <c r="O43" s="114">
        <v>10</v>
      </c>
      <c r="P43" s="114">
        <v>5</v>
      </c>
      <c r="Q43" s="154">
        <f t="shared" si="92"/>
        <v>50</v>
      </c>
      <c r="R43" s="114">
        <v>10</v>
      </c>
      <c r="S43" s="114">
        <v>5</v>
      </c>
      <c r="T43" s="114">
        <v>1</v>
      </c>
      <c r="U43" s="155">
        <f t="shared" si="93"/>
        <v>55.5</v>
      </c>
      <c r="V43" s="114">
        <v>10</v>
      </c>
      <c r="W43" s="114">
        <v>10</v>
      </c>
      <c r="X43" s="156">
        <f t="shared" si="94"/>
        <v>100</v>
      </c>
      <c r="Y43" s="157">
        <f t="shared" si="95"/>
        <v>57.475000000000001</v>
      </c>
      <c r="Z43" s="102" t="str">
        <f t="shared" si="57"/>
        <v>Medio o moderado</v>
      </c>
      <c r="AA43" s="132">
        <v>2</v>
      </c>
      <c r="AB43" s="132">
        <v>1</v>
      </c>
      <c r="AC43" s="132">
        <v>1</v>
      </c>
      <c r="AD43" s="132">
        <v>1</v>
      </c>
      <c r="AE43" s="132">
        <v>0</v>
      </c>
      <c r="AF43" s="159">
        <f t="shared" si="96"/>
        <v>5</v>
      </c>
      <c r="AG43" s="158">
        <v>1</v>
      </c>
      <c r="AH43" s="158">
        <v>0</v>
      </c>
      <c r="AI43" s="158">
        <v>0</v>
      </c>
      <c r="AJ43" s="133">
        <f t="shared" si="97"/>
        <v>1</v>
      </c>
      <c r="AK43" s="158">
        <v>0</v>
      </c>
      <c r="AL43" s="158">
        <v>0</v>
      </c>
      <c r="AM43" s="158">
        <v>0</v>
      </c>
      <c r="AN43" s="159">
        <f t="shared" si="98"/>
        <v>0</v>
      </c>
      <c r="AO43" s="159">
        <f t="shared" si="99"/>
        <v>6</v>
      </c>
      <c r="AP43" s="157">
        <f t="shared" si="100"/>
        <v>51.475000000000001</v>
      </c>
      <c r="AQ43" s="110" t="str">
        <f t="shared" si="71"/>
        <v>Medio o moderado</v>
      </c>
      <c r="AR43" s="126" t="s">
        <v>229</v>
      </c>
      <c r="AS43" s="19"/>
    </row>
    <row r="44" spans="2:45" ht="33.950000000000003" customHeight="1" x14ac:dyDescent="0.25">
      <c r="B44" s="220" t="s">
        <v>399</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19"/>
    </row>
    <row r="45" spans="2:45" ht="8.1" customHeight="1" x14ac:dyDescent="0.25">
      <c r="AS45" s="19"/>
    </row>
    <row r="46" spans="2:45" s="32" customFormat="1" ht="20.25" customHeight="1" x14ac:dyDescent="0.2">
      <c r="B46" s="218" t="s">
        <v>42</v>
      </c>
      <c r="C46" s="218"/>
      <c r="D46" s="218"/>
      <c r="E46" s="218"/>
      <c r="F46" s="218"/>
      <c r="G46" s="218"/>
      <c r="H46" s="218"/>
      <c r="I46" s="218"/>
      <c r="J46" s="218"/>
      <c r="K46" s="31" t="s">
        <v>43</v>
      </c>
      <c r="L46" s="31"/>
      <c r="M46" s="219" t="s">
        <v>44</v>
      </c>
      <c r="N46" s="219"/>
      <c r="O46" s="219"/>
      <c r="P46" s="219"/>
      <c r="Q46" s="219"/>
      <c r="R46" s="219"/>
      <c r="S46" s="219"/>
      <c r="T46" s="219"/>
      <c r="U46" s="219"/>
      <c r="V46" s="219"/>
      <c r="W46" s="219"/>
      <c r="X46" s="219"/>
      <c r="Y46" s="219"/>
      <c r="Z46" s="219"/>
      <c r="AA46" s="31" t="s">
        <v>45</v>
      </c>
      <c r="AB46" s="219" t="s">
        <v>46</v>
      </c>
      <c r="AC46" s="219"/>
      <c r="AD46" s="219"/>
      <c r="AE46" s="219"/>
      <c r="AF46" s="219"/>
      <c r="AG46" s="219"/>
      <c r="AH46" s="219"/>
      <c r="AI46" s="219"/>
      <c r="AJ46" s="219"/>
      <c r="AK46" s="219"/>
      <c r="AL46" s="219"/>
      <c r="AM46" s="219"/>
      <c r="AN46" s="219"/>
      <c r="AO46" s="219"/>
      <c r="AP46" s="219"/>
      <c r="AQ46" s="219"/>
      <c r="AR46" s="31">
        <v>1</v>
      </c>
    </row>
    <row r="47" spans="2:45" x14ac:dyDescent="0.25">
      <c r="AS47" s="19"/>
    </row>
    <row r="48" spans="2:45" x14ac:dyDescent="0.25">
      <c r="AS48" s="19"/>
    </row>
    <row r="49" spans="45:45" x14ac:dyDescent="0.25">
      <c r="AS49" s="19"/>
    </row>
    <row r="50" spans="45:45" x14ac:dyDescent="0.25">
      <c r="AS50" s="19"/>
    </row>
    <row r="51" spans="45:45" x14ac:dyDescent="0.25">
      <c r="AS51" s="19"/>
    </row>
    <row r="52" spans="45:45" ht="15.75" customHeight="1" x14ac:dyDescent="0.25">
      <c r="AS52" s="19"/>
    </row>
    <row r="53" spans="45:45" ht="15.75" customHeight="1" x14ac:dyDescent="0.25">
      <c r="AS53" s="19"/>
    </row>
    <row r="54" spans="45:45" ht="15.75" customHeight="1" x14ac:dyDescent="0.25">
      <c r="AS54" s="19"/>
    </row>
    <row r="55" spans="45:45" ht="15.75" customHeight="1" x14ac:dyDescent="0.25">
      <c r="AS55" s="19"/>
    </row>
    <row r="56" spans="45:45" ht="15.75" customHeight="1" x14ac:dyDescent="0.25">
      <c r="AS56" s="19"/>
    </row>
    <row r="57" spans="45:45" ht="15.75" customHeight="1" x14ac:dyDescent="0.25">
      <c r="AS57" s="19"/>
    </row>
    <row r="58" spans="45:45" ht="15.75" customHeight="1" x14ac:dyDescent="0.25">
      <c r="AS58" s="19"/>
    </row>
    <row r="59" spans="45:45" ht="15.75" customHeight="1" x14ac:dyDescent="0.25">
      <c r="AS59" s="19"/>
    </row>
    <row r="60" spans="45:45" ht="15.75" customHeight="1" x14ac:dyDescent="0.25">
      <c r="AS60" s="19"/>
    </row>
    <row r="61" spans="45:45" ht="15.75" customHeight="1" x14ac:dyDescent="0.25">
      <c r="AS61" s="19"/>
    </row>
    <row r="62" spans="45:45" ht="15.75" customHeight="1" x14ac:dyDescent="0.25">
      <c r="AS62" s="19"/>
    </row>
    <row r="63" spans="45:45" ht="15.75" customHeight="1" x14ac:dyDescent="0.25">
      <c r="AS63" s="19"/>
    </row>
    <row r="64" spans="45:45" ht="15.75" customHeight="1" x14ac:dyDescent="0.25">
      <c r="AS64" s="19"/>
    </row>
    <row r="65" spans="45:45" ht="15.75" customHeight="1" x14ac:dyDescent="0.25">
      <c r="AS65" s="19"/>
    </row>
    <row r="66" spans="45:45" ht="15.75" customHeight="1" x14ac:dyDescent="0.25">
      <c r="AS66" s="19"/>
    </row>
    <row r="67" spans="45:45" ht="15.75" customHeight="1" x14ac:dyDescent="0.25">
      <c r="AS67" s="19"/>
    </row>
    <row r="68" spans="45:45" ht="15.75" customHeight="1" x14ac:dyDescent="0.25">
      <c r="AS68" s="19"/>
    </row>
    <row r="69" spans="45:45" ht="15.75" customHeight="1" x14ac:dyDescent="0.25">
      <c r="AS69" s="19"/>
    </row>
    <row r="70" spans="45:45" ht="15.75" customHeight="1" x14ac:dyDescent="0.25">
      <c r="AS70" s="19"/>
    </row>
    <row r="71" spans="45:45" ht="15.75" customHeight="1" x14ac:dyDescent="0.25">
      <c r="AS71" s="19"/>
    </row>
    <row r="72" spans="45:45" ht="15.75" customHeight="1" x14ac:dyDescent="0.25">
      <c r="AS72" s="19"/>
    </row>
    <row r="73" spans="45:45" ht="15.75" customHeight="1" x14ac:dyDescent="0.25">
      <c r="AS73" s="19"/>
    </row>
    <row r="74" spans="45:45" ht="15.75" customHeight="1" x14ac:dyDescent="0.25">
      <c r="AS74" s="19"/>
    </row>
    <row r="75" spans="45:45" ht="15.75" customHeight="1" x14ac:dyDescent="0.25">
      <c r="AS75" s="19"/>
    </row>
    <row r="76" spans="45:45" ht="15.75" customHeight="1" x14ac:dyDescent="0.25">
      <c r="AS76" s="19"/>
    </row>
    <row r="77" spans="45:45" ht="15.75" customHeight="1" x14ac:dyDescent="0.25">
      <c r="AS77" s="19"/>
    </row>
    <row r="78" spans="45:45" ht="15.75" customHeight="1" x14ac:dyDescent="0.25">
      <c r="AS78" s="19"/>
    </row>
    <row r="79" spans="45:45" ht="15.75" customHeight="1" x14ac:dyDescent="0.25">
      <c r="AS79" s="19"/>
    </row>
    <row r="80" spans="45:45" ht="15.75" customHeight="1" x14ac:dyDescent="0.25">
      <c r="AS80" s="19"/>
    </row>
    <row r="81" spans="45:45" ht="15.75" customHeight="1" x14ac:dyDescent="0.25">
      <c r="AS81" s="19"/>
    </row>
    <row r="82" spans="45:45" ht="15.75" customHeight="1" x14ac:dyDescent="0.25">
      <c r="AS82" s="19"/>
    </row>
    <row r="83" spans="45:45" ht="15.75" customHeight="1" x14ac:dyDescent="0.25">
      <c r="AS83" s="19"/>
    </row>
    <row r="84" spans="45:45" ht="15.75" customHeight="1" x14ac:dyDescent="0.25">
      <c r="AS84" s="19"/>
    </row>
    <row r="85" spans="45:45" ht="15.75" customHeight="1" x14ac:dyDescent="0.25">
      <c r="AS85" s="19"/>
    </row>
    <row r="86" spans="45:45" ht="15.75" customHeight="1" x14ac:dyDescent="0.25">
      <c r="AS86" s="19"/>
    </row>
    <row r="87" spans="45:45" ht="15.75" customHeight="1" x14ac:dyDescent="0.25">
      <c r="AS87" s="19"/>
    </row>
    <row r="88" spans="45:45" ht="15.75" customHeight="1" x14ac:dyDescent="0.25">
      <c r="AS88" s="19"/>
    </row>
    <row r="89" spans="45:45" ht="15.75" customHeight="1" x14ac:dyDescent="0.25">
      <c r="AS89" s="19"/>
    </row>
    <row r="90" spans="45:45" ht="15.75" customHeight="1" x14ac:dyDescent="0.25">
      <c r="AS90" s="19"/>
    </row>
    <row r="91" spans="45:45" ht="15.75" customHeight="1" x14ac:dyDescent="0.25">
      <c r="AS91" s="19"/>
    </row>
    <row r="92" spans="45:45" ht="15.75" customHeight="1" x14ac:dyDescent="0.25">
      <c r="AS92" s="19"/>
    </row>
    <row r="93" spans="45:45" ht="15.75" customHeight="1" x14ac:dyDescent="0.25">
      <c r="AS93" s="19"/>
    </row>
    <row r="94" spans="45:45" ht="15.75" customHeight="1" x14ac:dyDescent="0.25">
      <c r="AS94" s="19"/>
    </row>
    <row r="95" spans="45:45" ht="15.75" customHeight="1" x14ac:dyDescent="0.25">
      <c r="AS95" s="19"/>
    </row>
    <row r="96" spans="45:45" ht="15.75" customHeight="1" x14ac:dyDescent="0.25">
      <c r="AS96" s="19"/>
    </row>
    <row r="97" spans="45:45" ht="15.75" customHeight="1" x14ac:dyDescent="0.25">
      <c r="AS97" s="19"/>
    </row>
    <row r="98" spans="45:45" ht="15.75" customHeight="1" x14ac:dyDescent="0.25">
      <c r="AS98" s="19"/>
    </row>
    <row r="99" spans="45:45" ht="15.75" customHeight="1" x14ac:dyDescent="0.25">
      <c r="AS99" s="19"/>
    </row>
    <row r="100" spans="45:45" ht="15.75" customHeight="1" x14ac:dyDescent="0.25">
      <c r="AS100" s="19"/>
    </row>
    <row r="101" spans="45:45" ht="15.75" customHeight="1" x14ac:dyDescent="0.25">
      <c r="AS101" s="19"/>
    </row>
    <row r="102" spans="45:45" ht="15.75" customHeight="1" x14ac:dyDescent="0.25">
      <c r="AS102" s="19"/>
    </row>
    <row r="103" spans="45:45" ht="15.75" customHeight="1" x14ac:dyDescent="0.25">
      <c r="AS103" s="19"/>
    </row>
    <row r="104" spans="45:45" ht="15.75" customHeight="1" x14ac:dyDescent="0.25">
      <c r="AS104" s="19"/>
    </row>
    <row r="105" spans="45:45" ht="15.75" customHeight="1" x14ac:dyDescent="0.25">
      <c r="AS105" s="19"/>
    </row>
    <row r="106" spans="45:45" ht="15.75" customHeight="1" x14ac:dyDescent="0.25">
      <c r="AS106" s="19"/>
    </row>
    <row r="107" spans="45:45" ht="15.75" customHeight="1" x14ac:dyDescent="0.25">
      <c r="AS107" s="19"/>
    </row>
    <row r="108" spans="45:45" ht="15.75" customHeight="1" x14ac:dyDescent="0.25">
      <c r="AS108" s="19"/>
    </row>
    <row r="109" spans="45:45" ht="15.75" customHeight="1" x14ac:dyDescent="0.25">
      <c r="AS109" s="19"/>
    </row>
    <row r="110" spans="45:45" ht="15.75" customHeight="1" x14ac:dyDescent="0.25">
      <c r="AS110" s="19"/>
    </row>
    <row r="111" spans="45:45" ht="15.75" customHeight="1" x14ac:dyDescent="0.25">
      <c r="AS111" s="19"/>
    </row>
    <row r="112" spans="45:45" ht="15.75" customHeight="1" x14ac:dyDescent="0.25">
      <c r="AS112" s="19"/>
    </row>
    <row r="113" spans="45:45" ht="15.75" customHeight="1" x14ac:dyDescent="0.25">
      <c r="AS113" s="19"/>
    </row>
    <row r="114" spans="45:45" ht="15.75" customHeight="1" x14ac:dyDescent="0.25">
      <c r="AS114" s="19"/>
    </row>
    <row r="115" spans="45:45" ht="15.75" customHeight="1" x14ac:dyDescent="0.25">
      <c r="AS115" s="19"/>
    </row>
    <row r="116" spans="45:45" ht="15.75" customHeight="1" x14ac:dyDescent="0.25">
      <c r="AS116" s="19"/>
    </row>
    <row r="117" spans="45:45" ht="15.75" customHeight="1" x14ac:dyDescent="0.25">
      <c r="AS117" s="19"/>
    </row>
    <row r="118" spans="45:45" ht="15.75" customHeight="1" x14ac:dyDescent="0.25">
      <c r="AS118" s="19"/>
    </row>
    <row r="119" spans="45:45" ht="15.75" customHeight="1" x14ac:dyDescent="0.25">
      <c r="AS119" s="19"/>
    </row>
    <row r="120" spans="45:45" ht="15.75" customHeight="1" x14ac:dyDescent="0.25">
      <c r="AS120" s="19"/>
    </row>
    <row r="121" spans="45:45" ht="15.75" customHeight="1" x14ac:dyDescent="0.25">
      <c r="AS121" s="19"/>
    </row>
    <row r="122" spans="45:45" ht="15.75" customHeight="1" x14ac:dyDescent="0.25">
      <c r="AS122" s="19"/>
    </row>
    <row r="123" spans="45:45" ht="15.75" customHeight="1" x14ac:dyDescent="0.25">
      <c r="AS123" s="19"/>
    </row>
    <row r="124" spans="45:45" ht="15.75" customHeight="1" x14ac:dyDescent="0.25">
      <c r="AS124" s="19"/>
    </row>
    <row r="125" spans="45:45" ht="15.75" customHeight="1" x14ac:dyDescent="0.25">
      <c r="AS125" s="19"/>
    </row>
    <row r="126" spans="45:45" ht="15.75" customHeight="1" x14ac:dyDescent="0.25">
      <c r="AS126" s="19"/>
    </row>
    <row r="127" spans="45:45" ht="15.75" customHeight="1" x14ac:dyDescent="0.25">
      <c r="AS127" s="19"/>
    </row>
    <row r="128" spans="45:45" ht="15.75" customHeight="1" x14ac:dyDescent="0.25">
      <c r="AS128" s="19"/>
    </row>
    <row r="129" spans="45:45" ht="15.75" customHeight="1" x14ac:dyDescent="0.25">
      <c r="AS129" s="19"/>
    </row>
    <row r="130" spans="45:45" ht="15.75" customHeight="1" x14ac:dyDescent="0.25">
      <c r="AS130" s="19"/>
    </row>
    <row r="131" spans="45:45" ht="15.75" customHeight="1" x14ac:dyDescent="0.25">
      <c r="AS131" s="19"/>
    </row>
    <row r="132" spans="45:45" ht="15.75" customHeight="1" x14ac:dyDescent="0.25">
      <c r="AS132" s="19"/>
    </row>
    <row r="133" spans="45:45" ht="15.75" customHeight="1" x14ac:dyDescent="0.25">
      <c r="AS133" s="19"/>
    </row>
    <row r="134" spans="45:45" ht="15.75" customHeight="1" x14ac:dyDescent="0.25">
      <c r="AS134" s="19"/>
    </row>
    <row r="135" spans="45:45" ht="15.75" customHeight="1" x14ac:dyDescent="0.25">
      <c r="AS135" s="19"/>
    </row>
    <row r="136" spans="45:45" ht="15.75" customHeight="1" x14ac:dyDescent="0.25">
      <c r="AS136" s="19"/>
    </row>
    <row r="137" spans="45:45" ht="15.75" customHeight="1" x14ac:dyDescent="0.25">
      <c r="AS137" s="19"/>
    </row>
    <row r="138" spans="45:45" ht="15.75" customHeight="1" x14ac:dyDescent="0.25">
      <c r="AS138" s="19"/>
    </row>
    <row r="139" spans="45:45" ht="15.75" customHeight="1" x14ac:dyDescent="0.25">
      <c r="AS139" s="19"/>
    </row>
    <row r="140" spans="45:45" ht="15.75" customHeight="1" x14ac:dyDescent="0.25">
      <c r="AS140" s="19"/>
    </row>
    <row r="141" spans="45:45" ht="15.75" customHeight="1" x14ac:dyDescent="0.25">
      <c r="AS141" s="19"/>
    </row>
    <row r="142" spans="45:45" ht="15.75" customHeight="1" x14ac:dyDescent="0.25">
      <c r="AS142" s="19"/>
    </row>
    <row r="143" spans="45:45" ht="15.75" customHeight="1" x14ac:dyDescent="0.25">
      <c r="AS143" s="19"/>
    </row>
    <row r="144" spans="45:45" ht="15.75" customHeight="1" x14ac:dyDescent="0.25">
      <c r="AS144" s="19"/>
    </row>
    <row r="145" spans="45:45" ht="15.75" customHeight="1" x14ac:dyDescent="0.25">
      <c r="AS145" s="19"/>
    </row>
    <row r="146" spans="45:45" ht="15.75" customHeight="1" x14ac:dyDescent="0.25">
      <c r="AS146" s="19"/>
    </row>
    <row r="147" spans="45:45" ht="15.75" customHeight="1" x14ac:dyDescent="0.25">
      <c r="AS147" s="19"/>
    </row>
    <row r="148" spans="45:45" ht="15.75" customHeight="1" x14ac:dyDescent="0.25">
      <c r="AS148" s="19"/>
    </row>
    <row r="149" spans="45:45" ht="15.75" customHeight="1" x14ac:dyDescent="0.25">
      <c r="AS149" s="19"/>
    </row>
    <row r="150" spans="45:45" ht="15.75" customHeight="1" x14ac:dyDescent="0.25">
      <c r="AS150" s="19"/>
    </row>
    <row r="151" spans="45:45" ht="15.75" customHeight="1" x14ac:dyDescent="0.25">
      <c r="AS151" s="19"/>
    </row>
    <row r="152" spans="45:45" ht="15.75" customHeight="1" x14ac:dyDescent="0.25">
      <c r="AS152" s="19"/>
    </row>
    <row r="153" spans="45:45" ht="15.75" customHeight="1" x14ac:dyDescent="0.25">
      <c r="AS153" s="19"/>
    </row>
    <row r="154" spans="45:45" ht="15.75" customHeight="1" x14ac:dyDescent="0.25">
      <c r="AS154" s="19"/>
    </row>
    <row r="155" spans="45:45" ht="15.75" customHeight="1" x14ac:dyDescent="0.25">
      <c r="AS155" s="19"/>
    </row>
    <row r="156" spans="45:45" ht="15.75" customHeight="1" x14ac:dyDescent="0.25">
      <c r="AS156" s="19"/>
    </row>
    <row r="157" spans="45:45" ht="15.75" customHeight="1" x14ac:dyDescent="0.25">
      <c r="AS157" s="19"/>
    </row>
    <row r="158" spans="45:45" ht="15.75" customHeight="1" x14ac:dyDescent="0.25">
      <c r="AS158" s="19"/>
    </row>
    <row r="159" spans="45:45" ht="15.75" customHeight="1" x14ac:dyDescent="0.25">
      <c r="AS159" s="19"/>
    </row>
    <row r="160" spans="45:45" ht="15.75" customHeight="1" x14ac:dyDescent="0.25">
      <c r="AS160" s="19"/>
    </row>
    <row r="161" spans="45:45" ht="15.75" customHeight="1" x14ac:dyDescent="0.25">
      <c r="AS161" s="19"/>
    </row>
    <row r="162" spans="45:45" ht="15.75" customHeight="1" x14ac:dyDescent="0.25">
      <c r="AS162" s="19"/>
    </row>
    <row r="163" spans="45:45" ht="15.75" customHeight="1" x14ac:dyDescent="0.25">
      <c r="AS163" s="19"/>
    </row>
    <row r="164" spans="45:45" ht="15.75" customHeight="1" x14ac:dyDescent="0.25">
      <c r="AS164" s="19"/>
    </row>
    <row r="165" spans="45:45" ht="15.75" customHeight="1" x14ac:dyDescent="0.25">
      <c r="AS165" s="19"/>
    </row>
    <row r="166" spans="45:45" ht="15.75" customHeight="1" x14ac:dyDescent="0.25">
      <c r="AS166" s="19"/>
    </row>
    <row r="167" spans="45:45" ht="15.75" customHeight="1" x14ac:dyDescent="0.25">
      <c r="AS167" s="19"/>
    </row>
    <row r="168" spans="45:45" ht="15.75" customHeight="1" x14ac:dyDescent="0.25">
      <c r="AS168" s="19"/>
    </row>
    <row r="169" spans="45:45" ht="15.75" customHeight="1" x14ac:dyDescent="0.25">
      <c r="AS169" s="19"/>
    </row>
    <row r="170" spans="45:45" ht="15.75" customHeight="1" x14ac:dyDescent="0.25">
      <c r="AS170" s="19"/>
    </row>
    <row r="171" spans="45:45" ht="15.75" customHeight="1" x14ac:dyDescent="0.25">
      <c r="AS171" s="19"/>
    </row>
    <row r="172" spans="45:45" ht="15.75" customHeight="1" x14ac:dyDescent="0.25">
      <c r="AS172" s="19"/>
    </row>
    <row r="173" spans="45:45" ht="15.75" customHeight="1" x14ac:dyDescent="0.25">
      <c r="AS173" s="19"/>
    </row>
    <row r="174" spans="45:45" ht="15.75" customHeight="1" x14ac:dyDescent="0.25">
      <c r="AS174" s="19"/>
    </row>
    <row r="175" spans="45:45" ht="15.75" customHeight="1" x14ac:dyDescent="0.25">
      <c r="AS175" s="19"/>
    </row>
    <row r="176" spans="45:45" ht="15.75" customHeight="1" x14ac:dyDescent="0.25">
      <c r="AS176" s="19"/>
    </row>
    <row r="177" spans="45:45" ht="15.75" customHeight="1" x14ac:dyDescent="0.25">
      <c r="AS177" s="19"/>
    </row>
    <row r="178" spans="45:45" ht="15.75" customHeight="1" x14ac:dyDescent="0.25">
      <c r="AS178" s="19"/>
    </row>
    <row r="179" spans="45:45" ht="15.75" customHeight="1" x14ac:dyDescent="0.25">
      <c r="AS179" s="19"/>
    </row>
    <row r="180" spans="45:45" ht="15.75" customHeight="1" x14ac:dyDescent="0.25">
      <c r="AS180" s="19"/>
    </row>
    <row r="181" spans="45:45" ht="15.75" customHeight="1" x14ac:dyDescent="0.25">
      <c r="AS181" s="19"/>
    </row>
    <row r="182" spans="45:45" ht="15.75" customHeight="1" x14ac:dyDescent="0.25">
      <c r="AS182" s="19"/>
    </row>
    <row r="183" spans="45:45" ht="15.75" customHeight="1" x14ac:dyDescent="0.25">
      <c r="AS183" s="19"/>
    </row>
    <row r="184" spans="45:45" ht="15.75" customHeight="1" x14ac:dyDescent="0.25">
      <c r="AS184" s="19"/>
    </row>
    <row r="185" spans="45:45" ht="15.75" customHeight="1" x14ac:dyDescent="0.25">
      <c r="AS185" s="19"/>
    </row>
    <row r="186" spans="45:45" ht="15.75" customHeight="1" x14ac:dyDescent="0.25">
      <c r="AS186" s="19"/>
    </row>
    <row r="187" spans="45:45" ht="15.75" customHeight="1" x14ac:dyDescent="0.25">
      <c r="AS187" s="19"/>
    </row>
    <row r="188" spans="45:45" ht="15.75" customHeight="1" x14ac:dyDescent="0.25">
      <c r="AS188" s="19"/>
    </row>
    <row r="189" spans="45:45" ht="15.75" customHeight="1" x14ac:dyDescent="0.25">
      <c r="AS189" s="19"/>
    </row>
    <row r="190" spans="45:45" ht="15.75" customHeight="1" x14ac:dyDescent="0.25">
      <c r="AS190" s="19"/>
    </row>
    <row r="191" spans="45:45" ht="15.75" customHeight="1" x14ac:dyDescent="0.25">
      <c r="AS191" s="19"/>
    </row>
    <row r="192" spans="45:45" ht="15.75" customHeight="1" x14ac:dyDescent="0.25">
      <c r="AS192" s="19"/>
    </row>
    <row r="193" spans="45:45" ht="15.75" customHeight="1" x14ac:dyDescent="0.25">
      <c r="AS193" s="19"/>
    </row>
    <row r="194" spans="45:45" ht="15.75" customHeight="1" x14ac:dyDescent="0.25">
      <c r="AS194" s="19"/>
    </row>
    <row r="195" spans="45:45" ht="15.75" customHeight="1" x14ac:dyDescent="0.25">
      <c r="AS195" s="19"/>
    </row>
    <row r="196" spans="45:45" ht="15.75" customHeight="1" x14ac:dyDescent="0.25">
      <c r="AS196" s="19"/>
    </row>
    <row r="197" spans="45:45" ht="15.75" customHeight="1" x14ac:dyDescent="0.25">
      <c r="AS197" s="19"/>
    </row>
    <row r="198" spans="45:45" ht="15.75" customHeight="1" x14ac:dyDescent="0.25">
      <c r="AS198" s="19"/>
    </row>
    <row r="199" spans="45:45" ht="15.75" customHeight="1" x14ac:dyDescent="0.25">
      <c r="AS199" s="19"/>
    </row>
    <row r="200" spans="45:45" ht="15.75" customHeight="1" x14ac:dyDescent="0.25">
      <c r="AS200" s="19"/>
    </row>
    <row r="201" spans="45:45" ht="15.75" customHeight="1" x14ac:dyDescent="0.25">
      <c r="AS201" s="19"/>
    </row>
    <row r="202" spans="45:45" ht="15.75" customHeight="1" x14ac:dyDescent="0.25">
      <c r="AS202" s="19"/>
    </row>
    <row r="203" spans="45:45" ht="15.75" customHeight="1" x14ac:dyDescent="0.25">
      <c r="AS203" s="19"/>
    </row>
    <row r="204" spans="45:45" ht="15.75" customHeight="1" x14ac:dyDescent="0.25">
      <c r="AS204" s="19"/>
    </row>
    <row r="205" spans="45:45" ht="15.75" customHeight="1" x14ac:dyDescent="0.25">
      <c r="AS205" s="19"/>
    </row>
    <row r="206" spans="45:45" ht="15.75" customHeight="1" x14ac:dyDescent="0.25">
      <c r="AS206" s="19"/>
    </row>
    <row r="207" spans="45:45" ht="15.75" customHeight="1" x14ac:dyDescent="0.25">
      <c r="AS207" s="19"/>
    </row>
    <row r="208" spans="45:45" ht="15.75" customHeight="1" x14ac:dyDescent="0.25">
      <c r="AS208" s="19"/>
    </row>
    <row r="209" spans="45:45" ht="15.75" customHeight="1" x14ac:dyDescent="0.25">
      <c r="AS209" s="19"/>
    </row>
    <row r="210" spans="45:45" ht="15.75" customHeight="1" x14ac:dyDescent="0.25">
      <c r="AS210" s="19"/>
    </row>
    <row r="211" spans="45:45" ht="15.75" customHeight="1" x14ac:dyDescent="0.25">
      <c r="AS211" s="19"/>
    </row>
    <row r="212" spans="45:45" ht="15.75" customHeight="1" x14ac:dyDescent="0.25">
      <c r="AS212" s="19"/>
    </row>
    <row r="213" spans="45:45" ht="15.75" customHeight="1" x14ac:dyDescent="0.25">
      <c r="AS213" s="19"/>
    </row>
    <row r="214" spans="45:45" ht="15.75" customHeight="1" x14ac:dyDescent="0.25">
      <c r="AS214" s="19"/>
    </row>
    <row r="215" spans="45:45" ht="15.75" customHeight="1" x14ac:dyDescent="0.25">
      <c r="AS215" s="19"/>
    </row>
    <row r="216" spans="45:45" ht="15.75" customHeight="1" x14ac:dyDescent="0.25">
      <c r="AS216" s="19"/>
    </row>
    <row r="217" spans="45:45" ht="15.75" customHeight="1" x14ac:dyDescent="0.25">
      <c r="AS217" s="19"/>
    </row>
    <row r="218" spans="45:45" ht="15.75" customHeight="1" x14ac:dyDescent="0.25">
      <c r="AS218" s="19"/>
    </row>
    <row r="219" spans="45:45" ht="15.75" customHeight="1" x14ac:dyDescent="0.25">
      <c r="AS219" s="19"/>
    </row>
    <row r="220" spans="45:45" ht="15.75" customHeight="1" x14ac:dyDescent="0.25">
      <c r="AS220" s="19"/>
    </row>
    <row r="221" spans="45:45" ht="15.75" customHeight="1" x14ac:dyDescent="0.25">
      <c r="AS221" s="19"/>
    </row>
    <row r="222" spans="45:45" ht="15.75" customHeight="1" x14ac:dyDescent="0.25">
      <c r="AS222" s="19"/>
    </row>
    <row r="223" spans="45:45" ht="15.75" customHeight="1" x14ac:dyDescent="0.25">
      <c r="AS223" s="19"/>
    </row>
    <row r="224" spans="45:45" ht="15.75" customHeight="1" x14ac:dyDescent="0.25">
      <c r="AS224" s="19"/>
    </row>
    <row r="225" spans="45:45" ht="15.75" customHeight="1" x14ac:dyDescent="0.25">
      <c r="AS225" s="19"/>
    </row>
    <row r="226" spans="45:45" ht="15.75" customHeight="1" x14ac:dyDescent="0.25">
      <c r="AS226" s="19"/>
    </row>
    <row r="227" spans="45:45" ht="15.75" customHeight="1" x14ac:dyDescent="0.25">
      <c r="AS227" s="19"/>
    </row>
    <row r="228" spans="45:45" ht="15.75" customHeight="1" x14ac:dyDescent="0.25">
      <c r="AS228" s="19"/>
    </row>
    <row r="229" spans="45:45" ht="15.75" customHeight="1" x14ac:dyDescent="0.25">
      <c r="AS229" s="19"/>
    </row>
    <row r="230" spans="45:45" ht="15.75" customHeight="1" x14ac:dyDescent="0.25">
      <c r="AS230" s="19"/>
    </row>
    <row r="231" spans="45:45" ht="15.75" customHeight="1" x14ac:dyDescent="0.25">
      <c r="AS231" s="19"/>
    </row>
    <row r="232" spans="45:45" ht="15.75" customHeight="1" x14ac:dyDescent="0.25">
      <c r="AS232" s="19"/>
    </row>
    <row r="233" spans="45:45" ht="15.75" customHeight="1" x14ac:dyDescent="0.25">
      <c r="AS233" s="19"/>
    </row>
    <row r="234" spans="45:45" ht="15.75" customHeight="1" x14ac:dyDescent="0.25">
      <c r="AS234" s="19"/>
    </row>
    <row r="235" spans="45:45" ht="15.75" customHeight="1" x14ac:dyDescent="0.25">
      <c r="AS235" s="19"/>
    </row>
    <row r="236" spans="45:45" ht="15.75" customHeight="1" x14ac:dyDescent="0.25">
      <c r="AS236" s="19"/>
    </row>
    <row r="237" spans="45:45" ht="15.75" customHeight="1" x14ac:dyDescent="0.25">
      <c r="AS237" s="19"/>
    </row>
    <row r="238" spans="45:45" ht="15.75" customHeight="1" x14ac:dyDescent="0.25">
      <c r="AS238" s="19"/>
    </row>
    <row r="239" spans="45:45" ht="15.75" customHeight="1" x14ac:dyDescent="0.25">
      <c r="AS239" s="19"/>
    </row>
    <row r="240" spans="45:45" ht="15.75" customHeight="1" x14ac:dyDescent="0.25">
      <c r="AS240" s="19"/>
    </row>
    <row r="241" spans="45:45" ht="15.75" customHeight="1" x14ac:dyDescent="0.25">
      <c r="AS241" s="19"/>
    </row>
    <row r="242" spans="45:45" ht="15.75" customHeight="1" x14ac:dyDescent="0.25">
      <c r="AS242" s="19"/>
    </row>
    <row r="243" spans="45:45" ht="15.75" customHeight="1" x14ac:dyDescent="0.25">
      <c r="AS243" s="19"/>
    </row>
    <row r="244" spans="45:45" ht="15.75" customHeight="1" x14ac:dyDescent="0.25">
      <c r="AS244" s="19"/>
    </row>
    <row r="245" spans="45:45" ht="15.75" customHeight="1" x14ac:dyDescent="0.25">
      <c r="AS245" s="19"/>
    </row>
    <row r="246" spans="45:45" ht="15.75" customHeight="1" x14ac:dyDescent="0.25">
      <c r="AS246" s="19"/>
    </row>
    <row r="247" spans="45:45" ht="15.75" customHeight="1" x14ac:dyDescent="0.25">
      <c r="AS247" s="19"/>
    </row>
    <row r="248" spans="45:45" ht="15.75" customHeight="1" x14ac:dyDescent="0.25">
      <c r="AS248" s="19"/>
    </row>
    <row r="249" spans="45:45" ht="15.75" customHeight="1" x14ac:dyDescent="0.25">
      <c r="AS249" s="19"/>
    </row>
    <row r="250" spans="45:45" ht="15.75" customHeight="1" x14ac:dyDescent="0.25">
      <c r="AS250" s="19"/>
    </row>
    <row r="251" spans="45:45" ht="15.75" customHeight="1" x14ac:dyDescent="0.25">
      <c r="AS251" s="19"/>
    </row>
    <row r="252" spans="45:45" ht="15.75" customHeight="1" x14ac:dyDescent="0.25">
      <c r="AS252" s="19"/>
    </row>
    <row r="253" spans="45:45" ht="15.75" customHeight="1" x14ac:dyDescent="0.25">
      <c r="AS253" s="19"/>
    </row>
    <row r="254" spans="45:45" ht="15.75" customHeight="1" x14ac:dyDescent="0.25">
      <c r="AS254" s="19"/>
    </row>
    <row r="255" spans="45:45" ht="15.75" customHeight="1" x14ac:dyDescent="0.25">
      <c r="AS255" s="19"/>
    </row>
    <row r="256" spans="45:45" ht="15.75" customHeight="1" x14ac:dyDescent="0.25">
      <c r="AS256" s="19"/>
    </row>
    <row r="257" spans="45:45" ht="15.75" customHeight="1" x14ac:dyDescent="0.25">
      <c r="AS257" s="19"/>
    </row>
    <row r="258" spans="45:45" ht="15.75" customHeight="1" x14ac:dyDescent="0.25">
      <c r="AS258" s="19"/>
    </row>
    <row r="259" spans="45:45" ht="15.75" customHeight="1" x14ac:dyDescent="0.25">
      <c r="AS259" s="19"/>
    </row>
    <row r="260" spans="45:45" ht="15.75" customHeight="1" x14ac:dyDescent="0.25">
      <c r="AS260" s="19"/>
    </row>
    <row r="261" spans="45:45" ht="15.75" customHeight="1" x14ac:dyDescent="0.25">
      <c r="AS261" s="19"/>
    </row>
    <row r="262" spans="45:45" ht="15.75" customHeight="1" x14ac:dyDescent="0.25">
      <c r="AS262" s="19"/>
    </row>
    <row r="263" spans="45:45" ht="15.75" customHeight="1" x14ac:dyDescent="0.25">
      <c r="AS263" s="19"/>
    </row>
    <row r="264" spans="45:45" ht="15.75" customHeight="1" x14ac:dyDescent="0.25">
      <c r="AS264" s="19"/>
    </row>
    <row r="265" spans="45:45" ht="15.75" customHeight="1" x14ac:dyDescent="0.25">
      <c r="AS265" s="19"/>
    </row>
    <row r="266" spans="45:45" ht="15.75" customHeight="1" x14ac:dyDescent="0.25">
      <c r="AS266" s="19"/>
    </row>
    <row r="267" spans="45:45" ht="15.75" customHeight="1" x14ac:dyDescent="0.25">
      <c r="AS267" s="19"/>
    </row>
    <row r="268" spans="45:45" ht="15.75" customHeight="1" x14ac:dyDescent="0.25">
      <c r="AS268" s="19"/>
    </row>
    <row r="269" spans="45:45" ht="15.75" customHeight="1" x14ac:dyDescent="0.25">
      <c r="AS269" s="19"/>
    </row>
    <row r="270" spans="45:45" ht="15.75" customHeight="1" x14ac:dyDescent="0.25">
      <c r="AS270" s="19"/>
    </row>
    <row r="271" spans="45:45" ht="15.75" customHeight="1" x14ac:dyDescent="0.25">
      <c r="AS271" s="19"/>
    </row>
    <row r="272" spans="45:45" ht="15.75" customHeight="1" x14ac:dyDescent="0.25">
      <c r="AS272" s="19"/>
    </row>
    <row r="273" spans="45:45" ht="15.75" customHeight="1" x14ac:dyDescent="0.25">
      <c r="AS273" s="19"/>
    </row>
    <row r="274" spans="45:45" ht="15.75" customHeight="1" x14ac:dyDescent="0.25">
      <c r="AS274" s="19"/>
    </row>
    <row r="275" spans="45:45" ht="15.75" customHeight="1" x14ac:dyDescent="0.25">
      <c r="AS275" s="19"/>
    </row>
    <row r="276" spans="45:45" ht="15.75" customHeight="1" x14ac:dyDescent="0.25">
      <c r="AS276" s="19"/>
    </row>
    <row r="277" spans="45:45" ht="15.75" customHeight="1" x14ac:dyDescent="0.25">
      <c r="AS277" s="19"/>
    </row>
    <row r="278" spans="45:45" ht="15.75" customHeight="1" x14ac:dyDescent="0.25">
      <c r="AS278" s="19"/>
    </row>
    <row r="279" spans="45:45" ht="15.75" customHeight="1" x14ac:dyDescent="0.25">
      <c r="AS279" s="19"/>
    </row>
    <row r="280" spans="45:45" ht="15.75" customHeight="1" x14ac:dyDescent="0.25">
      <c r="AS280" s="19"/>
    </row>
    <row r="281" spans="45:45" ht="15.75" customHeight="1" x14ac:dyDescent="0.25">
      <c r="AS281" s="19"/>
    </row>
    <row r="282" spans="45:45" ht="15.75" customHeight="1" x14ac:dyDescent="0.25">
      <c r="AS282" s="19"/>
    </row>
    <row r="283" spans="45:45" ht="15.75" customHeight="1" x14ac:dyDescent="0.25">
      <c r="AS283" s="19"/>
    </row>
    <row r="284" spans="45:45" ht="15.75" customHeight="1" x14ac:dyDescent="0.25">
      <c r="AS284" s="19"/>
    </row>
    <row r="285" spans="45:45" ht="15.75" customHeight="1" x14ac:dyDescent="0.25">
      <c r="AS285" s="19"/>
    </row>
    <row r="286" spans="45:45" ht="15.75" customHeight="1" x14ac:dyDescent="0.25">
      <c r="AS286" s="19"/>
    </row>
    <row r="287" spans="45:45" ht="15.75" customHeight="1" x14ac:dyDescent="0.25">
      <c r="AS287" s="19"/>
    </row>
    <row r="288" spans="45:45" ht="15.75" customHeight="1" x14ac:dyDescent="0.25">
      <c r="AS288" s="19"/>
    </row>
    <row r="289" spans="45:45" ht="15.75" customHeight="1" x14ac:dyDescent="0.25">
      <c r="AS289" s="19"/>
    </row>
    <row r="290" spans="45:45" ht="15.75" customHeight="1" x14ac:dyDescent="0.25">
      <c r="AS290" s="19"/>
    </row>
    <row r="291" spans="45:45" ht="15.75" customHeight="1" x14ac:dyDescent="0.25">
      <c r="AS291" s="19"/>
    </row>
    <row r="292" spans="45:45" ht="15.75" customHeight="1" x14ac:dyDescent="0.25">
      <c r="AS292" s="19"/>
    </row>
    <row r="293" spans="45:45" ht="15.75" customHeight="1" x14ac:dyDescent="0.25">
      <c r="AS293" s="19"/>
    </row>
    <row r="294" spans="45:45" ht="15.75" customHeight="1" x14ac:dyDescent="0.25">
      <c r="AS294" s="19"/>
    </row>
    <row r="295" spans="45:45" ht="15.75" customHeight="1" x14ac:dyDescent="0.25">
      <c r="AS295" s="19"/>
    </row>
    <row r="296" spans="45:45" ht="15.75" customHeight="1" x14ac:dyDescent="0.25">
      <c r="AS296" s="19"/>
    </row>
    <row r="297" spans="45:45" ht="15.75" customHeight="1" x14ac:dyDescent="0.25">
      <c r="AS297" s="19"/>
    </row>
    <row r="298" spans="45:45" ht="15.75" customHeight="1" x14ac:dyDescent="0.25">
      <c r="AS298" s="19"/>
    </row>
    <row r="299" spans="45:45" ht="15.75" customHeight="1" x14ac:dyDescent="0.25">
      <c r="AS299" s="19"/>
    </row>
    <row r="300" spans="45:45" ht="15.75" customHeight="1" x14ac:dyDescent="0.25">
      <c r="AS300" s="19"/>
    </row>
    <row r="301" spans="45:45" ht="15.75" customHeight="1" x14ac:dyDescent="0.25">
      <c r="AS301" s="19"/>
    </row>
    <row r="302" spans="45:45" ht="15.75" customHeight="1" x14ac:dyDescent="0.25">
      <c r="AS302" s="19"/>
    </row>
    <row r="303" spans="45:45" ht="15.75" customHeight="1" x14ac:dyDescent="0.25">
      <c r="AS303" s="19"/>
    </row>
    <row r="304" spans="45:45" ht="15.75" customHeight="1" x14ac:dyDescent="0.25">
      <c r="AS304" s="19"/>
    </row>
    <row r="305" spans="45:45" ht="15.75" customHeight="1" x14ac:dyDescent="0.25">
      <c r="AS305" s="19"/>
    </row>
    <row r="306" spans="45:45" ht="15.75" customHeight="1" x14ac:dyDescent="0.25">
      <c r="AS306" s="19"/>
    </row>
    <row r="307" spans="45:45" ht="15.75" customHeight="1" x14ac:dyDescent="0.25">
      <c r="AS307" s="19"/>
    </row>
    <row r="308" spans="45:45" ht="15.75" customHeight="1" x14ac:dyDescent="0.25">
      <c r="AS308" s="19"/>
    </row>
    <row r="309" spans="45:45" ht="15.75" customHeight="1" x14ac:dyDescent="0.25">
      <c r="AS309" s="19"/>
    </row>
    <row r="310" spans="45:45" ht="15.75" customHeight="1" x14ac:dyDescent="0.25">
      <c r="AS310" s="19"/>
    </row>
    <row r="311" spans="45:45" ht="15.75" customHeight="1" x14ac:dyDescent="0.25">
      <c r="AS311" s="19"/>
    </row>
    <row r="312" spans="45:45" ht="15.75" customHeight="1" x14ac:dyDescent="0.25">
      <c r="AS312" s="19"/>
    </row>
    <row r="313" spans="45:45" ht="15.75" customHeight="1" x14ac:dyDescent="0.25">
      <c r="AS313" s="19"/>
    </row>
    <row r="314" spans="45:45" ht="15.75" customHeight="1" x14ac:dyDescent="0.25">
      <c r="AS314" s="19"/>
    </row>
    <row r="315" spans="45:45" ht="15.75" customHeight="1" x14ac:dyDescent="0.25">
      <c r="AS315" s="19"/>
    </row>
    <row r="316" spans="45:45" ht="15.75" customHeight="1" x14ac:dyDescent="0.25">
      <c r="AS316" s="19"/>
    </row>
    <row r="317" spans="45:45" ht="15.75" customHeight="1" x14ac:dyDescent="0.25">
      <c r="AS317" s="19"/>
    </row>
    <row r="318" spans="45:45" ht="15.75" customHeight="1" x14ac:dyDescent="0.25">
      <c r="AS318" s="19"/>
    </row>
    <row r="319" spans="45:45" ht="15.75" customHeight="1" x14ac:dyDescent="0.25">
      <c r="AS319" s="19"/>
    </row>
    <row r="320" spans="45:45" ht="15.75" customHeight="1" x14ac:dyDescent="0.25">
      <c r="AS320" s="19"/>
    </row>
    <row r="321" spans="45:45" ht="15.75" customHeight="1" x14ac:dyDescent="0.25">
      <c r="AS321" s="19"/>
    </row>
    <row r="322" spans="45:45" ht="15.75" customHeight="1" x14ac:dyDescent="0.25">
      <c r="AS322" s="19"/>
    </row>
    <row r="323" spans="45:45" ht="15.75" customHeight="1" x14ac:dyDescent="0.25">
      <c r="AS323" s="19"/>
    </row>
    <row r="324" spans="45:45" ht="15.75" customHeight="1" x14ac:dyDescent="0.25">
      <c r="AS324" s="19"/>
    </row>
    <row r="325" spans="45:45" ht="15.75" customHeight="1" x14ac:dyDescent="0.25">
      <c r="AS325" s="19"/>
    </row>
    <row r="326" spans="45:45" ht="15.75" customHeight="1" x14ac:dyDescent="0.25">
      <c r="AS326" s="19"/>
    </row>
    <row r="327" spans="45:45" ht="15.75" customHeight="1" x14ac:dyDescent="0.25">
      <c r="AS327" s="19"/>
    </row>
    <row r="328" spans="45:45" ht="15.75" customHeight="1" x14ac:dyDescent="0.25">
      <c r="AS328" s="19"/>
    </row>
    <row r="329" spans="45:45" ht="15.75" customHeight="1" x14ac:dyDescent="0.25">
      <c r="AS329" s="19"/>
    </row>
    <row r="330" spans="45:45" ht="15.75" customHeight="1" x14ac:dyDescent="0.25">
      <c r="AS330" s="19"/>
    </row>
    <row r="331" spans="45:45" ht="15.75" customHeight="1" x14ac:dyDescent="0.25">
      <c r="AS331" s="19"/>
    </row>
    <row r="332" spans="45:45" ht="15.75" customHeight="1" x14ac:dyDescent="0.25">
      <c r="AS332" s="19"/>
    </row>
    <row r="333" spans="45:45" ht="15.75" customHeight="1" x14ac:dyDescent="0.25">
      <c r="AS333" s="19"/>
    </row>
    <row r="334" spans="45:45" ht="15.75" customHeight="1" x14ac:dyDescent="0.25">
      <c r="AS334" s="19"/>
    </row>
    <row r="335" spans="45:45" ht="15.75" customHeight="1" x14ac:dyDescent="0.25">
      <c r="AS335" s="19"/>
    </row>
    <row r="336" spans="45:45" ht="15.75" customHeight="1" x14ac:dyDescent="0.25">
      <c r="AS336" s="19"/>
    </row>
    <row r="337" spans="45:45" ht="15.75" customHeight="1" x14ac:dyDescent="0.25">
      <c r="AS337" s="19"/>
    </row>
    <row r="338" spans="45:45" ht="15.75" customHeight="1" x14ac:dyDescent="0.25">
      <c r="AS338" s="19"/>
    </row>
    <row r="339" spans="45:45" ht="15.75" customHeight="1" x14ac:dyDescent="0.25">
      <c r="AS339" s="19"/>
    </row>
    <row r="340" spans="45:45" ht="15.75" customHeight="1" x14ac:dyDescent="0.25">
      <c r="AS340" s="19"/>
    </row>
    <row r="341" spans="45:45" ht="15.75" customHeight="1" x14ac:dyDescent="0.25">
      <c r="AS341" s="19"/>
    </row>
    <row r="342" spans="45:45" ht="15.75" customHeight="1" x14ac:dyDescent="0.25">
      <c r="AS342" s="19"/>
    </row>
    <row r="343" spans="45:45" ht="15.75" customHeight="1" x14ac:dyDescent="0.25">
      <c r="AS343" s="19"/>
    </row>
    <row r="344" spans="45:45" ht="15.75" customHeight="1" x14ac:dyDescent="0.25">
      <c r="AS344" s="19"/>
    </row>
    <row r="345" spans="45:45" ht="15.75" customHeight="1" x14ac:dyDescent="0.25">
      <c r="AS345" s="19"/>
    </row>
    <row r="346" spans="45:45" ht="15.75" customHeight="1" x14ac:dyDescent="0.25">
      <c r="AS346" s="19"/>
    </row>
    <row r="347" spans="45:45" ht="15.75" customHeight="1" x14ac:dyDescent="0.25">
      <c r="AS347" s="19"/>
    </row>
    <row r="348" spans="45:45" ht="15.75" customHeight="1" x14ac:dyDescent="0.25">
      <c r="AS348" s="19"/>
    </row>
    <row r="349" spans="45:45" ht="15.75" customHeight="1" x14ac:dyDescent="0.25">
      <c r="AS349" s="19"/>
    </row>
    <row r="350" spans="45:45" ht="15.75" customHeight="1" x14ac:dyDescent="0.25">
      <c r="AS350" s="19"/>
    </row>
    <row r="351" spans="45:45" ht="15.75" customHeight="1" x14ac:dyDescent="0.25">
      <c r="AS351" s="19"/>
    </row>
    <row r="352" spans="45:45" ht="15.75" customHeight="1" x14ac:dyDescent="0.25">
      <c r="AS352" s="19"/>
    </row>
    <row r="353" spans="45:45" ht="15.75" customHeight="1" x14ac:dyDescent="0.25">
      <c r="AS353" s="19"/>
    </row>
    <row r="354" spans="45:45" ht="15.75" customHeight="1" x14ac:dyDescent="0.25">
      <c r="AS354" s="19"/>
    </row>
    <row r="355" spans="45:45" ht="15.75" customHeight="1" x14ac:dyDescent="0.25">
      <c r="AS355" s="19"/>
    </row>
    <row r="356" spans="45:45" ht="15.75" customHeight="1" x14ac:dyDescent="0.25">
      <c r="AS356" s="19"/>
    </row>
    <row r="357" spans="45:45" ht="15.75" customHeight="1" x14ac:dyDescent="0.25">
      <c r="AS357" s="19"/>
    </row>
    <row r="358" spans="45:45" ht="15.75" customHeight="1" x14ac:dyDescent="0.25">
      <c r="AS358" s="19"/>
    </row>
    <row r="359" spans="45:45" ht="15.75" customHeight="1" x14ac:dyDescent="0.25">
      <c r="AS359" s="19"/>
    </row>
    <row r="360" spans="45:45" ht="15.75" customHeight="1" x14ac:dyDescent="0.25">
      <c r="AS360" s="19"/>
    </row>
    <row r="361" spans="45:45" ht="15.75" customHeight="1" x14ac:dyDescent="0.25">
      <c r="AS361" s="19"/>
    </row>
    <row r="362" spans="45:45" ht="15.75" customHeight="1" x14ac:dyDescent="0.25">
      <c r="AS362" s="19"/>
    </row>
    <row r="363" spans="45:45" ht="15.75" customHeight="1" x14ac:dyDescent="0.25">
      <c r="AS363" s="19"/>
    </row>
    <row r="364" spans="45:45" ht="15.75" customHeight="1" x14ac:dyDescent="0.25">
      <c r="AS364" s="19"/>
    </row>
    <row r="365" spans="45:45" ht="15.75" customHeight="1" x14ac:dyDescent="0.25">
      <c r="AS365" s="19"/>
    </row>
    <row r="366" spans="45:45" ht="15.75" customHeight="1" x14ac:dyDescent="0.25">
      <c r="AS366" s="19"/>
    </row>
    <row r="367" spans="45:45" ht="15.75" customHeight="1" x14ac:dyDescent="0.25">
      <c r="AS367" s="19"/>
    </row>
    <row r="368" spans="45:45" ht="15.75" customHeight="1" x14ac:dyDescent="0.25">
      <c r="AS368" s="19"/>
    </row>
    <row r="369" spans="45:45" ht="15.75" customHeight="1" x14ac:dyDescent="0.25">
      <c r="AS369" s="19"/>
    </row>
    <row r="370" spans="45:45" ht="15.75" customHeight="1" x14ac:dyDescent="0.25">
      <c r="AS370" s="19"/>
    </row>
    <row r="371" spans="45:45" ht="15.75" customHeight="1" x14ac:dyDescent="0.25">
      <c r="AS371" s="19"/>
    </row>
    <row r="372" spans="45:45" ht="15.75" customHeight="1" x14ac:dyDescent="0.25">
      <c r="AS372" s="19"/>
    </row>
    <row r="373" spans="45:45" ht="15.75" customHeight="1" x14ac:dyDescent="0.25">
      <c r="AS373" s="19"/>
    </row>
    <row r="374" spans="45:45" ht="15.75" customHeight="1" x14ac:dyDescent="0.25">
      <c r="AS374" s="19"/>
    </row>
    <row r="375" spans="45:45" ht="15.75" customHeight="1" x14ac:dyDescent="0.25">
      <c r="AS375" s="19"/>
    </row>
    <row r="376" spans="45:45" ht="15.75" customHeight="1" x14ac:dyDescent="0.25">
      <c r="AS376" s="19"/>
    </row>
    <row r="377" spans="45:45" ht="15.75" customHeight="1" x14ac:dyDescent="0.25">
      <c r="AS377" s="19"/>
    </row>
    <row r="378" spans="45:45" ht="15.75" customHeight="1" x14ac:dyDescent="0.25">
      <c r="AS378" s="19"/>
    </row>
    <row r="379" spans="45:45" ht="15.75" customHeight="1" x14ac:dyDescent="0.25">
      <c r="AS379" s="19"/>
    </row>
    <row r="380" spans="45:45" ht="15.75" customHeight="1" x14ac:dyDescent="0.25">
      <c r="AS380" s="19"/>
    </row>
    <row r="381" spans="45:45" ht="15.75" customHeight="1" x14ac:dyDescent="0.25">
      <c r="AS381" s="19"/>
    </row>
    <row r="382" spans="45:45" ht="15.75" customHeight="1" x14ac:dyDescent="0.25">
      <c r="AS382" s="19"/>
    </row>
    <row r="383" spans="45:45" ht="15.75" customHeight="1" x14ac:dyDescent="0.25">
      <c r="AS383" s="19"/>
    </row>
    <row r="384" spans="45:45" ht="15.75" customHeight="1" x14ac:dyDescent="0.25">
      <c r="AS384" s="19"/>
    </row>
    <row r="385" spans="45:45" ht="15.75" customHeight="1" x14ac:dyDescent="0.25">
      <c r="AS385" s="19"/>
    </row>
    <row r="386" spans="45:45" ht="15.75" customHeight="1" x14ac:dyDescent="0.25">
      <c r="AS386" s="19"/>
    </row>
    <row r="387" spans="45:45" ht="15.75" customHeight="1" x14ac:dyDescent="0.25">
      <c r="AS387" s="19"/>
    </row>
    <row r="388" spans="45:45" ht="15.75" customHeight="1" x14ac:dyDescent="0.25">
      <c r="AS388" s="19"/>
    </row>
    <row r="389" spans="45:45" ht="15.75" customHeight="1" x14ac:dyDescent="0.25">
      <c r="AS389" s="19"/>
    </row>
    <row r="390" spans="45:45" ht="15.75" customHeight="1" x14ac:dyDescent="0.25">
      <c r="AS390" s="19"/>
    </row>
    <row r="391" spans="45:45" ht="15.75" customHeight="1" x14ac:dyDescent="0.25">
      <c r="AS391" s="19"/>
    </row>
    <row r="392" spans="45:45" ht="15.75" customHeight="1" x14ac:dyDescent="0.25">
      <c r="AS392" s="19"/>
    </row>
    <row r="393" spans="45:45" ht="15.75" customHeight="1" x14ac:dyDescent="0.25">
      <c r="AS393" s="19"/>
    </row>
    <row r="394" spans="45:45" ht="15.75" customHeight="1" x14ac:dyDescent="0.25">
      <c r="AS394" s="19"/>
    </row>
    <row r="395" spans="45:45" ht="15.75" customHeight="1" x14ac:dyDescent="0.25">
      <c r="AS395" s="19"/>
    </row>
    <row r="396" spans="45:45" ht="15.75" customHeight="1" x14ac:dyDescent="0.25">
      <c r="AS396" s="19"/>
    </row>
    <row r="397" spans="45:45" ht="15.75" customHeight="1" x14ac:dyDescent="0.25">
      <c r="AS397" s="19"/>
    </row>
    <row r="398" spans="45:45" ht="15.75" customHeight="1" x14ac:dyDescent="0.25">
      <c r="AS398" s="19"/>
    </row>
    <row r="399" spans="45:45" ht="15.75" customHeight="1" x14ac:dyDescent="0.25">
      <c r="AS399" s="19"/>
    </row>
    <row r="400" spans="45:45" ht="15.75" customHeight="1" x14ac:dyDescent="0.25">
      <c r="AS400" s="19"/>
    </row>
    <row r="401" spans="45:45" ht="15.75" customHeight="1" x14ac:dyDescent="0.25">
      <c r="AS401" s="19"/>
    </row>
    <row r="402" spans="45:45" ht="15.75" customHeight="1" x14ac:dyDescent="0.25">
      <c r="AS402" s="19"/>
    </row>
    <row r="403" spans="45:45" ht="15.75" customHeight="1" x14ac:dyDescent="0.25">
      <c r="AS403" s="19"/>
    </row>
    <row r="404" spans="45:45" ht="15.75" customHeight="1" x14ac:dyDescent="0.25">
      <c r="AS404" s="19"/>
    </row>
    <row r="405" spans="45:45" ht="15.75" customHeight="1" x14ac:dyDescent="0.25">
      <c r="AS405" s="19"/>
    </row>
    <row r="406" spans="45:45" ht="15.75" customHeight="1" x14ac:dyDescent="0.25">
      <c r="AS406" s="19"/>
    </row>
    <row r="407" spans="45:45" ht="15.75" customHeight="1" x14ac:dyDescent="0.25">
      <c r="AS407" s="19"/>
    </row>
    <row r="408" spans="45:45" ht="15.75" customHeight="1" x14ac:dyDescent="0.25">
      <c r="AS408" s="19"/>
    </row>
    <row r="409" spans="45:45" ht="15.75" customHeight="1" x14ac:dyDescent="0.25">
      <c r="AS409" s="19"/>
    </row>
    <row r="410" spans="45:45" ht="15.75" customHeight="1" x14ac:dyDescent="0.25">
      <c r="AS410" s="19"/>
    </row>
    <row r="411" spans="45:45" ht="15.75" customHeight="1" x14ac:dyDescent="0.25">
      <c r="AS411" s="19"/>
    </row>
    <row r="412" spans="45:45" ht="15.75" customHeight="1" x14ac:dyDescent="0.25">
      <c r="AS412" s="19"/>
    </row>
    <row r="413" spans="45:45" ht="15.75" customHeight="1" x14ac:dyDescent="0.25">
      <c r="AS413" s="19"/>
    </row>
    <row r="414" spans="45:45" ht="15.75" customHeight="1" x14ac:dyDescent="0.25">
      <c r="AS414" s="19"/>
    </row>
    <row r="415" spans="45:45" ht="15.75" customHeight="1" x14ac:dyDescent="0.25">
      <c r="AS415" s="19"/>
    </row>
    <row r="416" spans="45:45" ht="15.75" customHeight="1" x14ac:dyDescent="0.25">
      <c r="AS416" s="19"/>
    </row>
    <row r="417" spans="45:45" ht="15.75" customHeight="1" x14ac:dyDescent="0.25">
      <c r="AS417" s="19"/>
    </row>
    <row r="418" spans="45:45" ht="15.75" customHeight="1" x14ac:dyDescent="0.25">
      <c r="AS418" s="19"/>
    </row>
    <row r="419" spans="45:45" ht="15.75" customHeight="1" x14ac:dyDescent="0.25">
      <c r="AS419" s="19"/>
    </row>
    <row r="420" spans="45:45" ht="15.75" customHeight="1" x14ac:dyDescent="0.25">
      <c r="AS420" s="19"/>
    </row>
    <row r="421" spans="45:45" ht="15.75" customHeight="1" x14ac:dyDescent="0.25">
      <c r="AS421" s="19"/>
    </row>
    <row r="422" spans="45:45" ht="15.75" customHeight="1" x14ac:dyDescent="0.25">
      <c r="AS422" s="19"/>
    </row>
    <row r="423" spans="45:45" ht="15.75" customHeight="1" x14ac:dyDescent="0.25">
      <c r="AS423" s="19"/>
    </row>
    <row r="424" spans="45:45" ht="15.75" customHeight="1" x14ac:dyDescent="0.25">
      <c r="AS424" s="19"/>
    </row>
    <row r="425" spans="45:45" ht="15.75" customHeight="1" x14ac:dyDescent="0.25">
      <c r="AS425" s="19"/>
    </row>
    <row r="426" spans="45:45" ht="15.75" customHeight="1" x14ac:dyDescent="0.25">
      <c r="AS426" s="19"/>
    </row>
    <row r="427" spans="45:45" ht="15.75" customHeight="1" x14ac:dyDescent="0.25">
      <c r="AS427" s="19"/>
    </row>
    <row r="428" spans="45:45" ht="15.75" customHeight="1" x14ac:dyDescent="0.25">
      <c r="AS428" s="19"/>
    </row>
    <row r="429" spans="45:45" ht="15.75" customHeight="1" x14ac:dyDescent="0.25">
      <c r="AS429" s="19"/>
    </row>
    <row r="430" spans="45:45" ht="15.75" customHeight="1" x14ac:dyDescent="0.25">
      <c r="AS430" s="19"/>
    </row>
    <row r="431" spans="45:45" ht="15.75" customHeight="1" x14ac:dyDescent="0.25">
      <c r="AS431" s="19"/>
    </row>
    <row r="432" spans="45:45" ht="15.75" customHeight="1" x14ac:dyDescent="0.25">
      <c r="AS432" s="19"/>
    </row>
    <row r="433" spans="45:45" ht="15.75" customHeight="1" x14ac:dyDescent="0.25">
      <c r="AS433" s="19"/>
    </row>
    <row r="434" spans="45:45" ht="15.75" customHeight="1" x14ac:dyDescent="0.25">
      <c r="AS434" s="19"/>
    </row>
    <row r="435" spans="45:45" ht="15.75" customHeight="1" x14ac:dyDescent="0.25">
      <c r="AS435" s="19"/>
    </row>
    <row r="436" spans="45:45" ht="15.75" customHeight="1" x14ac:dyDescent="0.25">
      <c r="AS436" s="19"/>
    </row>
    <row r="437" spans="45:45" ht="15.75" customHeight="1" x14ac:dyDescent="0.25">
      <c r="AS437" s="19"/>
    </row>
    <row r="438" spans="45:45" ht="15.75" customHeight="1" x14ac:dyDescent="0.25">
      <c r="AS438" s="19"/>
    </row>
    <row r="439" spans="45:45" ht="15.75" customHeight="1" x14ac:dyDescent="0.25">
      <c r="AS439" s="19"/>
    </row>
    <row r="440" spans="45:45" ht="15.75" customHeight="1" x14ac:dyDescent="0.25">
      <c r="AS440" s="19"/>
    </row>
    <row r="441" spans="45:45" ht="15.75" customHeight="1" x14ac:dyDescent="0.25">
      <c r="AS441" s="19"/>
    </row>
    <row r="442" spans="45:45" ht="15.75" customHeight="1" x14ac:dyDescent="0.25">
      <c r="AS442" s="19"/>
    </row>
    <row r="443" spans="45:45" ht="15.75" customHeight="1" x14ac:dyDescent="0.25">
      <c r="AS443" s="19"/>
    </row>
    <row r="444" spans="45:45" ht="15.75" customHeight="1" x14ac:dyDescent="0.25">
      <c r="AS444" s="19"/>
    </row>
    <row r="445" spans="45:45" ht="15.75" customHeight="1" x14ac:dyDescent="0.25">
      <c r="AS445" s="19"/>
    </row>
    <row r="446" spans="45:45" ht="15.75" customHeight="1" x14ac:dyDescent="0.25">
      <c r="AS446" s="19"/>
    </row>
    <row r="447" spans="45:45" ht="15.75" customHeight="1" x14ac:dyDescent="0.25">
      <c r="AS447" s="19"/>
    </row>
    <row r="448" spans="45:45" ht="15.75" customHeight="1" x14ac:dyDescent="0.25">
      <c r="AS448" s="19"/>
    </row>
    <row r="449" spans="45:45" ht="15.75" customHeight="1" x14ac:dyDescent="0.25">
      <c r="AS449" s="19"/>
    </row>
    <row r="450" spans="45:45" ht="15.75" customHeight="1" x14ac:dyDescent="0.25">
      <c r="AS450" s="19"/>
    </row>
    <row r="451" spans="45:45" ht="15.75" customHeight="1" x14ac:dyDescent="0.25">
      <c r="AS451" s="19"/>
    </row>
    <row r="452" spans="45:45" ht="15.75" customHeight="1" x14ac:dyDescent="0.25">
      <c r="AS452" s="19"/>
    </row>
    <row r="453" spans="45:45" ht="15.75" customHeight="1" x14ac:dyDescent="0.25">
      <c r="AS453" s="19"/>
    </row>
    <row r="454" spans="45:45" ht="15.75" customHeight="1" x14ac:dyDescent="0.25">
      <c r="AS454" s="19"/>
    </row>
    <row r="455" spans="45:45" ht="15.75" customHeight="1" x14ac:dyDescent="0.25">
      <c r="AS455" s="19"/>
    </row>
    <row r="456" spans="45:45" ht="15.75" customHeight="1" x14ac:dyDescent="0.25">
      <c r="AS456" s="19"/>
    </row>
    <row r="457" spans="45:45" ht="15.75" customHeight="1" x14ac:dyDescent="0.25">
      <c r="AS457" s="19"/>
    </row>
    <row r="458" spans="45:45" ht="15.75" customHeight="1" x14ac:dyDescent="0.25">
      <c r="AS458" s="19"/>
    </row>
    <row r="459" spans="45:45" ht="15.75" customHeight="1" x14ac:dyDescent="0.25">
      <c r="AS459" s="19"/>
    </row>
    <row r="460" spans="45:45" ht="15.75" customHeight="1" x14ac:dyDescent="0.25">
      <c r="AS460" s="19"/>
    </row>
    <row r="461" spans="45:45" ht="15.75" customHeight="1" x14ac:dyDescent="0.25">
      <c r="AS461" s="19"/>
    </row>
    <row r="462" spans="45:45" ht="15.75" customHeight="1" x14ac:dyDescent="0.25">
      <c r="AS462" s="19"/>
    </row>
    <row r="463" spans="45:45" ht="15.75" customHeight="1" x14ac:dyDescent="0.25">
      <c r="AS463" s="19"/>
    </row>
    <row r="464" spans="45:45" ht="15.75" customHeight="1" x14ac:dyDescent="0.25">
      <c r="AS464" s="19"/>
    </row>
    <row r="465" spans="45:45" ht="15.75" customHeight="1" x14ac:dyDescent="0.25">
      <c r="AS465" s="19"/>
    </row>
    <row r="466" spans="45:45" ht="15.75" customHeight="1" x14ac:dyDescent="0.25">
      <c r="AS466" s="19"/>
    </row>
    <row r="467" spans="45:45" ht="15.75" customHeight="1" x14ac:dyDescent="0.25">
      <c r="AS467" s="19"/>
    </row>
    <row r="468" spans="45:45" ht="15.75" customHeight="1" x14ac:dyDescent="0.25">
      <c r="AS468" s="19"/>
    </row>
    <row r="469" spans="45:45" ht="15.75" customHeight="1" x14ac:dyDescent="0.25">
      <c r="AS469" s="19"/>
    </row>
    <row r="470" spans="45:45" ht="15.75" customHeight="1" x14ac:dyDescent="0.25">
      <c r="AS470" s="19"/>
    </row>
    <row r="471" spans="45:45" ht="15.75" customHeight="1" x14ac:dyDescent="0.25">
      <c r="AS471" s="19"/>
    </row>
    <row r="472" spans="45:45" ht="15.75" customHeight="1" x14ac:dyDescent="0.25">
      <c r="AS472" s="19"/>
    </row>
    <row r="473" spans="45:45" ht="15.75" customHeight="1" x14ac:dyDescent="0.25">
      <c r="AS473" s="19"/>
    </row>
    <row r="474" spans="45:45" ht="15.75" customHeight="1" x14ac:dyDescent="0.25">
      <c r="AS474" s="19"/>
    </row>
    <row r="475" spans="45:45" ht="15.75" customHeight="1" x14ac:dyDescent="0.25">
      <c r="AS475" s="19"/>
    </row>
    <row r="476" spans="45:45" ht="15.75" customHeight="1" x14ac:dyDescent="0.25">
      <c r="AS476" s="19"/>
    </row>
    <row r="477" spans="45:45" ht="15.75" customHeight="1" x14ac:dyDescent="0.25">
      <c r="AS477" s="19"/>
    </row>
    <row r="478" spans="45:45" ht="15.75" customHeight="1" x14ac:dyDescent="0.25">
      <c r="AS478" s="19"/>
    </row>
    <row r="479" spans="45:45" ht="15.75" customHeight="1" x14ac:dyDescent="0.25">
      <c r="AS479" s="19"/>
    </row>
    <row r="480" spans="45:45" ht="15.75" customHeight="1" x14ac:dyDescent="0.25">
      <c r="AS480" s="19"/>
    </row>
    <row r="481" spans="45:45" ht="15.75" customHeight="1" x14ac:dyDescent="0.25">
      <c r="AS481" s="19"/>
    </row>
    <row r="482" spans="45:45" ht="15.75" customHeight="1" x14ac:dyDescent="0.25">
      <c r="AS482" s="19"/>
    </row>
    <row r="483" spans="45:45" ht="15.75" customHeight="1" x14ac:dyDescent="0.25">
      <c r="AS483" s="19"/>
    </row>
    <row r="484" spans="45:45" ht="15.75" customHeight="1" x14ac:dyDescent="0.25">
      <c r="AS484" s="19"/>
    </row>
    <row r="485" spans="45:45" ht="15.75" customHeight="1" x14ac:dyDescent="0.25">
      <c r="AS485" s="19"/>
    </row>
    <row r="486" spans="45:45" ht="15.75" customHeight="1" x14ac:dyDescent="0.25">
      <c r="AS486" s="19"/>
    </row>
    <row r="487" spans="45:45" ht="15.75" customHeight="1" x14ac:dyDescent="0.25">
      <c r="AS487" s="19"/>
    </row>
    <row r="488" spans="45:45" ht="15.75" customHeight="1" x14ac:dyDescent="0.25">
      <c r="AS488" s="19"/>
    </row>
    <row r="489" spans="45:45" ht="15.75" customHeight="1" x14ac:dyDescent="0.25">
      <c r="AS489" s="19"/>
    </row>
    <row r="490" spans="45:45" ht="15.75" customHeight="1" x14ac:dyDescent="0.25">
      <c r="AS490" s="19"/>
    </row>
    <row r="491" spans="45:45" ht="15.75" customHeight="1" x14ac:dyDescent="0.25">
      <c r="AS491" s="19"/>
    </row>
    <row r="492" spans="45:45" ht="15.75" customHeight="1" x14ac:dyDescent="0.25">
      <c r="AS492" s="19"/>
    </row>
    <row r="493" spans="45:45" ht="15.75" customHeight="1" x14ac:dyDescent="0.25">
      <c r="AS493" s="19"/>
    </row>
    <row r="494" spans="45:45" ht="15.75" customHeight="1" x14ac:dyDescent="0.25">
      <c r="AS494" s="19"/>
    </row>
    <row r="495" spans="45:45" ht="15.75" customHeight="1" x14ac:dyDescent="0.25">
      <c r="AS495" s="19"/>
    </row>
    <row r="496" spans="45:45" ht="15.75" customHeight="1" x14ac:dyDescent="0.25">
      <c r="AS496" s="19"/>
    </row>
    <row r="497" spans="45:45" ht="15.75" customHeight="1" x14ac:dyDescent="0.25">
      <c r="AS497" s="19"/>
    </row>
    <row r="498" spans="45:45" ht="15.75" customHeight="1" x14ac:dyDescent="0.25">
      <c r="AS498" s="19"/>
    </row>
    <row r="499" spans="45:45" ht="15.75" customHeight="1" x14ac:dyDescent="0.25">
      <c r="AS499" s="19"/>
    </row>
    <row r="500" spans="45:45" ht="15.75" customHeight="1" x14ac:dyDescent="0.25">
      <c r="AS500" s="19"/>
    </row>
    <row r="501" spans="45:45" ht="15.75" customHeight="1" x14ac:dyDescent="0.25">
      <c r="AS501" s="19"/>
    </row>
    <row r="502" spans="45:45" ht="15.75" customHeight="1" x14ac:dyDescent="0.25">
      <c r="AS502" s="19"/>
    </row>
    <row r="503" spans="45:45" ht="15.75" customHeight="1" x14ac:dyDescent="0.25">
      <c r="AS503" s="19"/>
    </row>
    <row r="504" spans="45:45" ht="15.75" customHeight="1" x14ac:dyDescent="0.25">
      <c r="AS504" s="19"/>
    </row>
    <row r="505" spans="45:45" ht="15.75" customHeight="1" x14ac:dyDescent="0.25">
      <c r="AS505" s="19"/>
    </row>
    <row r="506" spans="45:45" ht="15.75" customHeight="1" x14ac:dyDescent="0.25">
      <c r="AS506" s="19"/>
    </row>
    <row r="507" spans="45:45" ht="15.75" customHeight="1" x14ac:dyDescent="0.25">
      <c r="AS507" s="19"/>
    </row>
    <row r="508" spans="45:45" ht="15.75" customHeight="1" x14ac:dyDescent="0.25">
      <c r="AS508" s="19"/>
    </row>
    <row r="509" spans="45:45" ht="15.75" customHeight="1" x14ac:dyDescent="0.25">
      <c r="AS509" s="19"/>
    </row>
    <row r="510" spans="45:45" ht="15.75" customHeight="1" x14ac:dyDescent="0.25">
      <c r="AS510" s="19"/>
    </row>
    <row r="511" spans="45:45" ht="15.75" customHeight="1" x14ac:dyDescent="0.25">
      <c r="AS511" s="19"/>
    </row>
    <row r="512" spans="45:45" ht="15.75" customHeight="1" x14ac:dyDescent="0.25">
      <c r="AS512" s="19"/>
    </row>
    <row r="513" spans="45:45" ht="15.75" customHeight="1" x14ac:dyDescent="0.25">
      <c r="AS513" s="19"/>
    </row>
    <row r="514" spans="45:45" ht="15.75" customHeight="1" x14ac:dyDescent="0.25">
      <c r="AS514" s="19"/>
    </row>
    <row r="515" spans="45:45" ht="15.75" customHeight="1" x14ac:dyDescent="0.25">
      <c r="AS515" s="19"/>
    </row>
    <row r="516" spans="45:45" ht="15.75" customHeight="1" x14ac:dyDescent="0.25">
      <c r="AS516" s="19"/>
    </row>
    <row r="517" spans="45:45" ht="15.75" customHeight="1" x14ac:dyDescent="0.25">
      <c r="AS517" s="19"/>
    </row>
    <row r="518" spans="45:45" ht="15.75" customHeight="1" x14ac:dyDescent="0.25">
      <c r="AS518" s="19"/>
    </row>
    <row r="519" spans="45:45" ht="15.75" customHeight="1" x14ac:dyDescent="0.25">
      <c r="AS519" s="19"/>
    </row>
    <row r="520" spans="45:45" ht="15.75" customHeight="1" x14ac:dyDescent="0.25">
      <c r="AS520" s="19"/>
    </row>
    <row r="521" spans="45:45" ht="15.75" customHeight="1" x14ac:dyDescent="0.25">
      <c r="AS521" s="19"/>
    </row>
    <row r="522" spans="45:45" ht="15.75" customHeight="1" x14ac:dyDescent="0.25">
      <c r="AS522" s="19"/>
    </row>
    <row r="523" spans="45:45" ht="15.75" customHeight="1" x14ac:dyDescent="0.25">
      <c r="AS523" s="19"/>
    </row>
    <row r="524" spans="45:45" ht="15.75" customHeight="1" x14ac:dyDescent="0.25">
      <c r="AS524" s="19"/>
    </row>
    <row r="525" spans="45:45" ht="15.75" customHeight="1" x14ac:dyDescent="0.25">
      <c r="AS525" s="19"/>
    </row>
    <row r="526" spans="45:45" ht="15.75" customHeight="1" x14ac:dyDescent="0.25">
      <c r="AS526" s="19"/>
    </row>
    <row r="527" spans="45:45" ht="15.75" customHeight="1" x14ac:dyDescent="0.25">
      <c r="AS527" s="19"/>
    </row>
    <row r="528" spans="45:45" ht="15.75" customHeight="1" x14ac:dyDescent="0.25">
      <c r="AS528" s="19"/>
    </row>
    <row r="529" spans="45:45" ht="15.75" customHeight="1" x14ac:dyDescent="0.25">
      <c r="AS529" s="19"/>
    </row>
    <row r="530" spans="45:45" ht="15.75" customHeight="1" x14ac:dyDescent="0.25">
      <c r="AS530" s="19"/>
    </row>
    <row r="531" spans="45:45" ht="15.75" customHeight="1" x14ac:dyDescent="0.25">
      <c r="AS531" s="19"/>
    </row>
    <row r="532" spans="45:45" ht="15.75" customHeight="1" x14ac:dyDescent="0.25">
      <c r="AS532" s="19"/>
    </row>
    <row r="533" spans="45:45" ht="15.75" customHeight="1" x14ac:dyDescent="0.25">
      <c r="AS533" s="19"/>
    </row>
    <row r="534" spans="45:45" ht="15.75" customHeight="1" x14ac:dyDescent="0.25">
      <c r="AS534" s="19"/>
    </row>
    <row r="535" spans="45:45" ht="15.75" customHeight="1" x14ac:dyDescent="0.25">
      <c r="AS535" s="19"/>
    </row>
    <row r="536" spans="45:45" ht="15.75" customHeight="1" x14ac:dyDescent="0.25">
      <c r="AS536" s="19"/>
    </row>
    <row r="537" spans="45:45" ht="15.75" customHeight="1" x14ac:dyDescent="0.25">
      <c r="AS537" s="19"/>
    </row>
    <row r="538" spans="45:45" ht="15.75" customHeight="1" x14ac:dyDescent="0.25">
      <c r="AS538" s="19"/>
    </row>
    <row r="539" spans="45:45" ht="15.75" customHeight="1" x14ac:dyDescent="0.25">
      <c r="AS539" s="19"/>
    </row>
    <row r="540" spans="45:45" ht="15.75" customHeight="1" x14ac:dyDescent="0.25">
      <c r="AS540" s="19"/>
    </row>
    <row r="541" spans="45:45" ht="15.75" customHeight="1" x14ac:dyDescent="0.25">
      <c r="AS541" s="19"/>
    </row>
    <row r="542" spans="45:45" ht="15.75" customHeight="1" x14ac:dyDescent="0.25">
      <c r="AS542" s="19"/>
    </row>
    <row r="543" spans="45:45" ht="15.75" customHeight="1" x14ac:dyDescent="0.25">
      <c r="AS543" s="19"/>
    </row>
    <row r="544" spans="45:45" ht="15.75" customHeight="1" x14ac:dyDescent="0.25">
      <c r="AS544" s="19"/>
    </row>
    <row r="545" spans="45:45" ht="15.75" customHeight="1" x14ac:dyDescent="0.25">
      <c r="AS545" s="19"/>
    </row>
    <row r="546" spans="45:45" ht="15.75" customHeight="1" x14ac:dyDescent="0.25">
      <c r="AS546" s="19"/>
    </row>
    <row r="547" spans="45:45" ht="15.75" customHeight="1" x14ac:dyDescent="0.25">
      <c r="AS547" s="19"/>
    </row>
    <row r="548" spans="45:45" ht="15.75" customHeight="1" x14ac:dyDescent="0.25">
      <c r="AS548" s="19"/>
    </row>
    <row r="549" spans="45:45" ht="15.75" customHeight="1" x14ac:dyDescent="0.25">
      <c r="AS549" s="19"/>
    </row>
    <row r="550" spans="45:45" ht="15.75" customHeight="1" x14ac:dyDescent="0.25">
      <c r="AS550" s="19"/>
    </row>
    <row r="551" spans="45:45" ht="15.75" customHeight="1" x14ac:dyDescent="0.25">
      <c r="AS551" s="19"/>
    </row>
    <row r="552" spans="45:45" ht="15.75" customHeight="1" x14ac:dyDescent="0.25">
      <c r="AS552" s="19"/>
    </row>
    <row r="553" spans="45:45" ht="15.75" customHeight="1" x14ac:dyDescent="0.25">
      <c r="AS553" s="19"/>
    </row>
    <row r="554" spans="45:45" ht="15.75" customHeight="1" x14ac:dyDescent="0.25">
      <c r="AS554" s="19"/>
    </row>
    <row r="555" spans="45:45" ht="15.75" customHeight="1" x14ac:dyDescent="0.25">
      <c r="AS555" s="19"/>
    </row>
    <row r="556" spans="45:45" ht="15.75" customHeight="1" x14ac:dyDescent="0.25">
      <c r="AS556" s="19"/>
    </row>
    <row r="557" spans="45:45" ht="15.75" customHeight="1" x14ac:dyDescent="0.25">
      <c r="AS557" s="19"/>
    </row>
    <row r="558" spans="45:45" ht="15.75" customHeight="1" x14ac:dyDescent="0.25">
      <c r="AS558" s="19"/>
    </row>
    <row r="559" spans="45:45" ht="15.75" customHeight="1" x14ac:dyDescent="0.25">
      <c r="AS559" s="19"/>
    </row>
    <row r="560" spans="45:45" ht="15.75" customHeight="1" x14ac:dyDescent="0.25">
      <c r="AS560" s="19"/>
    </row>
    <row r="561" spans="45:45" ht="15.75" customHeight="1" x14ac:dyDescent="0.25">
      <c r="AS561" s="19"/>
    </row>
    <row r="562" spans="45:45" ht="15.75" customHeight="1" x14ac:dyDescent="0.25">
      <c r="AS562" s="19"/>
    </row>
    <row r="563" spans="45:45" ht="15.75" customHeight="1" x14ac:dyDescent="0.25">
      <c r="AS563" s="19"/>
    </row>
    <row r="564" spans="45:45" ht="15.75" customHeight="1" x14ac:dyDescent="0.25">
      <c r="AS564" s="19"/>
    </row>
    <row r="565" spans="45:45" ht="15.75" customHeight="1" x14ac:dyDescent="0.25">
      <c r="AS565" s="19"/>
    </row>
    <row r="566" spans="45:45" ht="15.75" customHeight="1" x14ac:dyDescent="0.25">
      <c r="AS566" s="19"/>
    </row>
    <row r="567" spans="45:45" ht="15.75" customHeight="1" x14ac:dyDescent="0.25">
      <c r="AS567" s="19"/>
    </row>
    <row r="568" spans="45:45" ht="15.75" customHeight="1" x14ac:dyDescent="0.25">
      <c r="AS568" s="19"/>
    </row>
    <row r="569" spans="45:45" ht="15.75" customHeight="1" x14ac:dyDescent="0.25">
      <c r="AS569" s="19"/>
    </row>
    <row r="570" spans="45:45" ht="15.75" customHeight="1" x14ac:dyDescent="0.25">
      <c r="AS570" s="19"/>
    </row>
    <row r="571" spans="45:45" ht="15.75" customHeight="1" x14ac:dyDescent="0.25">
      <c r="AS571" s="19"/>
    </row>
    <row r="572" spans="45:45" ht="15.75" customHeight="1" x14ac:dyDescent="0.25">
      <c r="AS572" s="19"/>
    </row>
    <row r="573" spans="45:45" ht="15.75" customHeight="1" x14ac:dyDescent="0.25">
      <c r="AS573" s="19"/>
    </row>
    <row r="574" spans="45:45" ht="15.75" customHeight="1" x14ac:dyDescent="0.25">
      <c r="AS574" s="19"/>
    </row>
    <row r="575" spans="45:45" ht="15.75" customHeight="1" x14ac:dyDescent="0.25">
      <c r="AS575" s="19"/>
    </row>
    <row r="576" spans="45:45" ht="15.75" customHeight="1" x14ac:dyDescent="0.25">
      <c r="AS576" s="19"/>
    </row>
    <row r="577" spans="45:45" ht="15.75" customHeight="1" x14ac:dyDescent="0.25">
      <c r="AS577" s="19"/>
    </row>
    <row r="578" spans="45:45" ht="15.75" customHeight="1" x14ac:dyDescent="0.25">
      <c r="AS578" s="19"/>
    </row>
    <row r="579" spans="45:45" ht="15.75" customHeight="1" x14ac:dyDescent="0.25">
      <c r="AS579" s="19"/>
    </row>
    <row r="580" spans="45:45" ht="15.75" customHeight="1" x14ac:dyDescent="0.25">
      <c r="AS580" s="19"/>
    </row>
    <row r="581" spans="45:45" ht="15.75" customHeight="1" x14ac:dyDescent="0.25">
      <c r="AS581" s="19"/>
    </row>
    <row r="582" spans="45:45" ht="15.75" customHeight="1" x14ac:dyDescent="0.25">
      <c r="AS582" s="19"/>
    </row>
    <row r="583" spans="45:45" ht="15.75" customHeight="1" x14ac:dyDescent="0.25">
      <c r="AS583" s="19"/>
    </row>
    <row r="584" spans="45:45" ht="15.75" customHeight="1" x14ac:dyDescent="0.25">
      <c r="AS584" s="19"/>
    </row>
    <row r="585" spans="45:45" ht="15.75" customHeight="1" x14ac:dyDescent="0.25">
      <c r="AS585" s="19"/>
    </row>
    <row r="586" spans="45:45" ht="15.75" customHeight="1" x14ac:dyDescent="0.25">
      <c r="AS586" s="19"/>
    </row>
    <row r="587" spans="45:45" ht="15.75" customHeight="1" x14ac:dyDescent="0.25">
      <c r="AS587" s="19"/>
    </row>
    <row r="588" spans="45:45" ht="15.75" customHeight="1" x14ac:dyDescent="0.25">
      <c r="AS588" s="19"/>
    </row>
    <row r="589" spans="45:45" ht="15.75" customHeight="1" x14ac:dyDescent="0.25">
      <c r="AS589" s="19"/>
    </row>
    <row r="590" spans="45:45" ht="15.75" customHeight="1" x14ac:dyDescent="0.25">
      <c r="AS590" s="19"/>
    </row>
    <row r="591" spans="45:45" ht="15.75" customHeight="1" x14ac:dyDescent="0.25">
      <c r="AS591" s="19"/>
    </row>
    <row r="592" spans="45:45" ht="15.75" customHeight="1" x14ac:dyDescent="0.25">
      <c r="AS592" s="19"/>
    </row>
    <row r="593" spans="45:45" ht="15.75" customHeight="1" x14ac:dyDescent="0.25">
      <c r="AS593" s="19"/>
    </row>
    <row r="594" spans="45:45" ht="15.75" customHeight="1" x14ac:dyDescent="0.25">
      <c r="AS594" s="19"/>
    </row>
    <row r="595" spans="45:45" ht="15.75" customHeight="1" x14ac:dyDescent="0.25">
      <c r="AS595" s="19"/>
    </row>
    <row r="596" spans="45:45" ht="15.75" customHeight="1" x14ac:dyDescent="0.25">
      <c r="AS596" s="19"/>
    </row>
    <row r="597" spans="45:45" ht="15.75" customHeight="1" x14ac:dyDescent="0.25">
      <c r="AS597" s="19"/>
    </row>
    <row r="598" spans="45:45" ht="15.75" customHeight="1" x14ac:dyDescent="0.25">
      <c r="AS598" s="19"/>
    </row>
    <row r="599" spans="45:45" ht="15.75" customHeight="1" x14ac:dyDescent="0.25">
      <c r="AS599" s="19"/>
    </row>
    <row r="600" spans="45:45" ht="15.75" customHeight="1" x14ac:dyDescent="0.25">
      <c r="AS600" s="19"/>
    </row>
    <row r="601" spans="45:45" ht="15.75" customHeight="1" x14ac:dyDescent="0.25">
      <c r="AS601" s="19"/>
    </row>
    <row r="602" spans="45:45" ht="15.75" customHeight="1" x14ac:dyDescent="0.25">
      <c r="AS602" s="19"/>
    </row>
    <row r="603" spans="45:45" ht="15.75" customHeight="1" x14ac:dyDescent="0.25">
      <c r="AS603" s="19"/>
    </row>
    <row r="604" spans="45:45" ht="15.75" customHeight="1" x14ac:dyDescent="0.25">
      <c r="AS604" s="19"/>
    </row>
    <row r="605" spans="45:45" ht="15.75" customHeight="1" x14ac:dyDescent="0.25">
      <c r="AS605" s="19"/>
    </row>
    <row r="606" spans="45:45" ht="15.75" customHeight="1" x14ac:dyDescent="0.25">
      <c r="AS606" s="19"/>
    </row>
    <row r="607" spans="45:45" ht="15.75" customHeight="1" x14ac:dyDescent="0.25">
      <c r="AS607" s="19"/>
    </row>
    <row r="608" spans="45:45" ht="15.75" customHeight="1" x14ac:dyDescent="0.25">
      <c r="AS608" s="19"/>
    </row>
    <row r="609" spans="45:45" ht="15.75" customHeight="1" x14ac:dyDescent="0.25">
      <c r="AS609" s="19"/>
    </row>
    <row r="610" spans="45:45" ht="15.75" customHeight="1" x14ac:dyDescent="0.25">
      <c r="AS610" s="19"/>
    </row>
    <row r="611" spans="45:45" ht="15.75" customHeight="1" x14ac:dyDescent="0.25">
      <c r="AS611" s="19"/>
    </row>
    <row r="612" spans="45:45" ht="15.75" customHeight="1" x14ac:dyDescent="0.25">
      <c r="AS612" s="19"/>
    </row>
    <row r="613" spans="45:45" ht="15.75" customHeight="1" x14ac:dyDescent="0.25">
      <c r="AS613" s="19"/>
    </row>
    <row r="614" spans="45:45" ht="15.75" customHeight="1" x14ac:dyDescent="0.25">
      <c r="AS614" s="19"/>
    </row>
    <row r="615" spans="45:45" ht="15.75" customHeight="1" x14ac:dyDescent="0.25">
      <c r="AS615" s="19"/>
    </row>
    <row r="616" spans="45:45" ht="15.75" customHeight="1" x14ac:dyDescent="0.25">
      <c r="AS616" s="19"/>
    </row>
    <row r="617" spans="45:45" ht="15.75" customHeight="1" x14ac:dyDescent="0.25">
      <c r="AS617" s="19"/>
    </row>
    <row r="618" spans="45:45" ht="15.75" customHeight="1" x14ac:dyDescent="0.25">
      <c r="AS618" s="19"/>
    </row>
    <row r="619" spans="45:45" ht="15.75" customHeight="1" x14ac:dyDescent="0.25">
      <c r="AS619" s="19"/>
    </row>
    <row r="620" spans="45:45" ht="15.75" customHeight="1" x14ac:dyDescent="0.25">
      <c r="AS620" s="19"/>
    </row>
    <row r="621" spans="45:45" ht="15.75" customHeight="1" x14ac:dyDescent="0.25">
      <c r="AS621" s="19"/>
    </row>
    <row r="622" spans="45:45" ht="15.75" customHeight="1" x14ac:dyDescent="0.25">
      <c r="AS622" s="19"/>
    </row>
    <row r="623" spans="45:45" ht="15.75" customHeight="1" x14ac:dyDescent="0.25">
      <c r="AS623" s="19"/>
    </row>
    <row r="624" spans="45:45" ht="15.75" customHeight="1" x14ac:dyDescent="0.25">
      <c r="AS624" s="19"/>
    </row>
    <row r="625" spans="45:45" ht="15.75" customHeight="1" x14ac:dyDescent="0.25">
      <c r="AS625" s="19"/>
    </row>
    <row r="626" spans="45:45" ht="15.75" customHeight="1" x14ac:dyDescent="0.25">
      <c r="AS626" s="19"/>
    </row>
    <row r="627" spans="45:45" ht="15.75" customHeight="1" x14ac:dyDescent="0.25">
      <c r="AS627" s="19"/>
    </row>
    <row r="628" spans="45:45" ht="15.75" customHeight="1" x14ac:dyDescent="0.25">
      <c r="AS628" s="19"/>
    </row>
    <row r="629" spans="45:45" ht="15.75" customHeight="1" x14ac:dyDescent="0.25">
      <c r="AS629" s="19"/>
    </row>
    <row r="630" spans="45:45" ht="15.75" customHeight="1" x14ac:dyDescent="0.25">
      <c r="AS630" s="19"/>
    </row>
    <row r="631" spans="45:45" ht="15.75" customHeight="1" x14ac:dyDescent="0.25">
      <c r="AS631" s="19"/>
    </row>
    <row r="632" spans="45:45" ht="15.75" customHeight="1" x14ac:dyDescent="0.25">
      <c r="AS632" s="19"/>
    </row>
    <row r="633" spans="45:45" ht="15.75" customHeight="1" x14ac:dyDescent="0.25">
      <c r="AS633" s="19"/>
    </row>
    <row r="634" spans="45:45" ht="15.75" customHeight="1" x14ac:dyDescent="0.25">
      <c r="AS634" s="19"/>
    </row>
    <row r="635" spans="45:45" ht="15.75" customHeight="1" x14ac:dyDescent="0.25">
      <c r="AS635" s="19"/>
    </row>
    <row r="636" spans="45:45" ht="15.75" customHeight="1" x14ac:dyDescent="0.25">
      <c r="AS636" s="19"/>
    </row>
    <row r="637" spans="45:45" ht="15.75" customHeight="1" x14ac:dyDescent="0.25">
      <c r="AS637" s="19"/>
    </row>
    <row r="638" spans="45:45" ht="15.75" customHeight="1" x14ac:dyDescent="0.25">
      <c r="AS638" s="19"/>
    </row>
    <row r="639" spans="45:45" ht="15.75" customHeight="1" x14ac:dyDescent="0.25">
      <c r="AS639" s="19"/>
    </row>
    <row r="640" spans="45:45" ht="15.75" customHeight="1" x14ac:dyDescent="0.25">
      <c r="AS640" s="19"/>
    </row>
    <row r="641" spans="45:45" ht="15.75" customHeight="1" x14ac:dyDescent="0.25">
      <c r="AS641" s="19"/>
    </row>
    <row r="642" spans="45:45" ht="15.75" customHeight="1" x14ac:dyDescent="0.25">
      <c r="AS642" s="19"/>
    </row>
    <row r="643" spans="45:45" ht="15.75" customHeight="1" x14ac:dyDescent="0.25">
      <c r="AS643" s="19"/>
    </row>
    <row r="644" spans="45:45" ht="15.75" customHeight="1" x14ac:dyDescent="0.25">
      <c r="AS644" s="19"/>
    </row>
    <row r="645" spans="45:45" ht="15.75" customHeight="1" x14ac:dyDescent="0.25">
      <c r="AS645" s="19"/>
    </row>
    <row r="646" spans="45:45" ht="15.75" customHeight="1" x14ac:dyDescent="0.25">
      <c r="AS646" s="19"/>
    </row>
    <row r="647" spans="45:45" ht="15.75" customHeight="1" x14ac:dyDescent="0.25">
      <c r="AS647" s="19"/>
    </row>
    <row r="648" spans="45:45" ht="15.75" customHeight="1" x14ac:dyDescent="0.25">
      <c r="AS648" s="19"/>
    </row>
    <row r="649" spans="45:45" ht="15.75" customHeight="1" x14ac:dyDescent="0.25">
      <c r="AS649" s="19"/>
    </row>
    <row r="650" spans="45:45" ht="15.75" customHeight="1" x14ac:dyDescent="0.25">
      <c r="AS650" s="19"/>
    </row>
    <row r="651" spans="45:45" ht="15.75" customHeight="1" x14ac:dyDescent="0.25">
      <c r="AS651" s="19"/>
    </row>
    <row r="652" spans="45:45" ht="15.75" customHeight="1" x14ac:dyDescent="0.25">
      <c r="AS652" s="19"/>
    </row>
    <row r="653" spans="45:45" ht="15.75" customHeight="1" x14ac:dyDescent="0.25">
      <c r="AS653" s="19"/>
    </row>
    <row r="654" spans="45:45" ht="15.75" customHeight="1" x14ac:dyDescent="0.25">
      <c r="AS654" s="19"/>
    </row>
    <row r="655" spans="45:45" ht="15.75" customHeight="1" x14ac:dyDescent="0.25">
      <c r="AS655" s="19"/>
    </row>
    <row r="656" spans="45:45" ht="15.75" customHeight="1" x14ac:dyDescent="0.25">
      <c r="AS656" s="19"/>
    </row>
    <row r="657" spans="45:45" ht="15.75" customHeight="1" x14ac:dyDescent="0.25">
      <c r="AS657" s="19"/>
    </row>
    <row r="658" spans="45:45" ht="15.75" customHeight="1" x14ac:dyDescent="0.25">
      <c r="AS658" s="19"/>
    </row>
    <row r="659" spans="45:45" ht="15.75" customHeight="1" x14ac:dyDescent="0.25">
      <c r="AS659" s="19"/>
    </row>
    <row r="660" spans="45:45" ht="15.75" customHeight="1" x14ac:dyDescent="0.25">
      <c r="AS660" s="19"/>
    </row>
    <row r="661" spans="45:45" ht="15.75" customHeight="1" x14ac:dyDescent="0.25">
      <c r="AS661" s="19"/>
    </row>
    <row r="662" spans="45:45" ht="15.75" customHeight="1" x14ac:dyDescent="0.25">
      <c r="AS662" s="19"/>
    </row>
    <row r="663" spans="45:45" ht="15.75" customHeight="1" x14ac:dyDescent="0.25">
      <c r="AS663" s="19"/>
    </row>
    <row r="664" spans="45:45" ht="15.75" customHeight="1" x14ac:dyDescent="0.25">
      <c r="AS664" s="19"/>
    </row>
    <row r="665" spans="45:45" ht="15.75" customHeight="1" x14ac:dyDescent="0.25">
      <c r="AS665" s="19"/>
    </row>
    <row r="666" spans="45:45" ht="15.75" customHeight="1" x14ac:dyDescent="0.25">
      <c r="AS666" s="19"/>
    </row>
    <row r="667" spans="45:45" ht="15.75" customHeight="1" x14ac:dyDescent="0.25">
      <c r="AS667" s="19"/>
    </row>
    <row r="668" spans="45:45" ht="15.75" customHeight="1" x14ac:dyDescent="0.25">
      <c r="AS668" s="19"/>
    </row>
    <row r="669" spans="45:45" ht="15.75" customHeight="1" x14ac:dyDescent="0.25">
      <c r="AS669" s="19"/>
    </row>
    <row r="670" spans="45:45" ht="15.75" customHeight="1" x14ac:dyDescent="0.25">
      <c r="AS670" s="19"/>
    </row>
    <row r="671" spans="45:45" ht="15.75" customHeight="1" x14ac:dyDescent="0.25">
      <c r="AS671" s="19"/>
    </row>
    <row r="672" spans="45:45" ht="15.75" customHeight="1" x14ac:dyDescent="0.25">
      <c r="AS672" s="19"/>
    </row>
    <row r="673" spans="45:45" ht="15.75" customHeight="1" x14ac:dyDescent="0.25">
      <c r="AS673" s="19"/>
    </row>
    <row r="674" spans="45:45" ht="15.75" customHeight="1" x14ac:dyDescent="0.25">
      <c r="AS674" s="19"/>
    </row>
    <row r="675" spans="45:45" ht="15.75" customHeight="1" x14ac:dyDescent="0.25">
      <c r="AS675" s="19"/>
    </row>
    <row r="676" spans="45:45" ht="15.75" customHeight="1" x14ac:dyDescent="0.25">
      <c r="AS676" s="19"/>
    </row>
    <row r="677" spans="45:45" ht="15.75" customHeight="1" x14ac:dyDescent="0.25">
      <c r="AS677" s="19"/>
    </row>
    <row r="678" spans="45:45" ht="15.75" customHeight="1" x14ac:dyDescent="0.25">
      <c r="AS678" s="19"/>
    </row>
    <row r="679" spans="45:45" ht="15.75" customHeight="1" x14ac:dyDescent="0.25">
      <c r="AS679" s="19"/>
    </row>
    <row r="680" spans="45:45" ht="15.75" customHeight="1" x14ac:dyDescent="0.25">
      <c r="AS680" s="19"/>
    </row>
    <row r="681" spans="45:45" ht="15.75" customHeight="1" x14ac:dyDescent="0.25">
      <c r="AS681" s="19"/>
    </row>
    <row r="682" spans="45:45" ht="15.75" customHeight="1" x14ac:dyDescent="0.25">
      <c r="AS682" s="19"/>
    </row>
    <row r="683" spans="45:45" ht="15.75" customHeight="1" x14ac:dyDescent="0.25">
      <c r="AS683" s="19"/>
    </row>
    <row r="684" spans="45:45" ht="15.75" customHeight="1" x14ac:dyDescent="0.25">
      <c r="AS684" s="19"/>
    </row>
    <row r="685" spans="45:45" ht="15.75" customHeight="1" x14ac:dyDescent="0.25">
      <c r="AS685" s="19"/>
    </row>
    <row r="686" spans="45:45" ht="15.75" customHeight="1" x14ac:dyDescent="0.25">
      <c r="AS686" s="19"/>
    </row>
    <row r="687" spans="45:45" ht="15.75" customHeight="1" x14ac:dyDescent="0.25">
      <c r="AS687" s="19"/>
    </row>
    <row r="688" spans="45:45" ht="15.75" customHeight="1" x14ac:dyDescent="0.25">
      <c r="AS688" s="19"/>
    </row>
    <row r="689" spans="45:45" ht="15.75" customHeight="1" x14ac:dyDescent="0.25">
      <c r="AS689" s="19"/>
    </row>
    <row r="690" spans="45:45" ht="15.75" customHeight="1" x14ac:dyDescent="0.25">
      <c r="AS690" s="19"/>
    </row>
    <row r="691" spans="45:45" ht="15.75" customHeight="1" x14ac:dyDescent="0.25">
      <c r="AS691" s="19"/>
    </row>
    <row r="692" spans="45:45" ht="15.75" customHeight="1" x14ac:dyDescent="0.25">
      <c r="AS692" s="19"/>
    </row>
    <row r="693" spans="45:45" ht="15.75" customHeight="1" x14ac:dyDescent="0.25">
      <c r="AS693" s="19"/>
    </row>
    <row r="694" spans="45:45" ht="15.75" customHeight="1" x14ac:dyDescent="0.25">
      <c r="AS694" s="19"/>
    </row>
    <row r="695" spans="45:45" ht="15.75" customHeight="1" x14ac:dyDescent="0.25">
      <c r="AS695" s="19"/>
    </row>
    <row r="696" spans="45:45" ht="15.75" customHeight="1" x14ac:dyDescent="0.25">
      <c r="AS696" s="19"/>
    </row>
    <row r="697" spans="45:45" ht="15.75" customHeight="1" x14ac:dyDescent="0.25">
      <c r="AS697" s="19"/>
    </row>
    <row r="698" spans="45:45" ht="15.75" customHeight="1" x14ac:dyDescent="0.25">
      <c r="AS698" s="19"/>
    </row>
    <row r="699" spans="45:45" ht="15.75" customHeight="1" x14ac:dyDescent="0.25">
      <c r="AS699" s="19"/>
    </row>
    <row r="700" spans="45:45" ht="15.75" customHeight="1" x14ac:dyDescent="0.25">
      <c r="AS700" s="19"/>
    </row>
    <row r="701" spans="45:45" ht="15.75" customHeight="1" x14ac:dyDescent="0.25">
      <c r="AS701" s="19"/>
    </row>
    <row r="702" spans="45:45" ht="15.75" customHeight="1" x14ac:dyDescent="0.25">
      <c r="AS702" s="19"/>
    </row>
    <row r="703" spans="45:45" ht="15.75" customHeight="1" x14ac:dyDescent="0.25">
      <c r="AS703" s="19"/>
    </row>
    <row r="704" spans="45:45" ht="15.75" customHeight="1" x14ac:dyDescent="0.25">
      <c r="AS704" s="19"/>
    </row>
    <row r="705" spans="45:45" ht="15.75" customHeight="1" x14ac:dyDescent="0.25">
      <c r="AS705" s="19"/>
    </row>
    <row r="706" spans="45:45" ht="15.75" customHeight="1" x14ac:dyDescent="0.25">
      <c r="AS706" s="19"/>
    </row>
    <row r="707" spans="45:45" ht="15.75" customHeight="1" x14ac:dyDescent="0.25">
      <c r="AS707" s="19"/>
    </row>
    <row r="708" spans="45:45" ht="15.75" customHeight="1" x14ac:dyDescent="0.25">
      <c r="AS708" s="19"/>
    </row>
    <row r="709" spans="45:45" ht="15.75" customHeight="1" x14ac:dyDescent="0.25">
      <c r="AS709" s="19"/>
    </row>
    <row r="710" spans="45:45" ht="15.75" customHeight="1" x14ac:dyDescent="0.25">
      <c r="AS710" s="19"/>
    </row>
    <row r="711" spans="45:45" ht="15.75" customHeight="1" x14ac:dyDescent="0.25">
      <c r="AS711" s="19"/>
    </row>
    <row r="712" spans="45:45" ht="15.75" customHeight="1" x14ac:dyDescent="0.25">
      <c r="AS712" s="19"/>
    </row>
    <row r="713" spans="45:45" ht="15.75" customHeight="1" x14ac:dyDescent="0.25">
      <c r="AS713" s="19"/>
    </row>
    <row r="714" spans="45:45" ht="15.75" customHeight="1" x14ac:dyDescent="0.25">
      <c r="AS714" s="19"/>
    </row>
    <row r="715" spans="45:45" ht="15.75" customHeight="1" x14ac:dyDescent="0.25">
      <c r="AS715" s="19"/>
    </row>
    <row r="716" spans="45:45" ht="15.75" customHeight="1" x14ac:dyDescent="0.25">
      <c r="AS716" s="19"/>
    </row>
    <row r="717" spans="45:45" ht="15.75" customHeight="1" x14ac:dyDescent="0.25">
      <c r="AS717" s="19"/>
    </row>
    <row r="718" spans="45:45" ht="15.75" customHeight="1" x14ac:dyDescent="0.25">
      <c r="AS718" s="19"/>
    </row>
    <row r="719" spans="45:45" ht="15.75" customHeight="1" x14ac:dyDescent="0.25">
      <c r="AS719" s="19"/>
    </row>
    <row r="720" spans="45:45" ht="15.75" customHeight="1" x14ac:dyDescent="0.25">
      <c r="AS720" s="19"/>
    </row>
    <row r="721" spans="45:45" ht="15.75" customHeight="1" x14ac:dyDescent="0.25">
      <c r="AS721" s="19"/>
    </row>
    <row r="722" spans="45:45" ht="15.75" customHeight="1" x14ac:dyDescent="0.25">
      <c r="AS722" s="19"/>
    </row>
    <row r="723" spans="45:45" ht="15.75" customHeight="1" x14ac:dyDescent="0.25">
      <c r="AS723" s="19"/>
    </row>
    <row r="724" spans="45:45" ht="15.75" customHeight="1" x14ac:dyDescent="0.25">
      <c r="AS724" s="19"/>
    </row>
    <row r="725" spans="45:45" ht="15.75" customHeight="1" x14ac:dyDescent="0.25">
      <c r="AS725" s="19"/>
    </row>
    <row r="726" spans="45:45" ht="15.75" customHeight="1" x14ac:dyDescent="0.25">
      <c r="AS726" s="19"/>
    </row>
    <row r="727" spans="45:45" ht="15.75" customHeight="1" x14ac:dyDescent="0.25">
      <c r="AS727" s="19"/>
    </row>
    <row r="728" spans="45:45" ht="15.75" customHeight="1" x14ac:dyDescent="0.25">
      <c r="AS728" s="19"/>
    </row>
    <row r="729" spans="45:45" ht="15.75" customHeight="1" x14ac:dyDescent="0.25">
      <c r="AS729" s="19"/>
    </row>
    <row r="730" spans="45:45" ht="15.75" customHeight="1" x14ac:dyDescent="0.25">
      <c r="AS730" s="19"/>
    </row>
    <row r="731" spans="45:45" ht="15.75" customHeight="1" x14ac:dyDescent="0.25">
      <c r="AS731" s="19"/>
    </row>
    <row r="732" spans="45:45" ht="15.75" customHeight="1" x14ac:dyDescent="0.25">
      <c r="AS732" s="19"/>
    </row>
    <row r="733" spans="45:45" ht="15.75" customHeight="1" x14ac:dyDescent="0.25">
      <c r="AS733" s="19"/>
    </row>
    <row r="734" spans="45:45" ht="15.75" customHeight="1" x14ac:dyDescent="0.25">
      <c r="AS734" s="19"/>
    </row>
    <row r="735" spans="45:45" ht="15.75" customHeight="1" x14ac:dyDescent="0.25">
      <c r="AS735" s="19"/>
    </row>
    <row r="736" spans="45:45" ht="15.75" customHeight="1" x14ac:dyDescent="0.25">
      <c r="AS736" s="19"/>
    </row>
    <row r="737" spans="45:45" ht="15.75" customHeight="1" x14ac:dyDescent="0.25">
      <c r="AS737" s="19"/>
    </row>
    <row r="738" spans="45:45" ht="15.75" customHeight="1" x14ac:dyDescent="0.25">
      <c r="AS738" s="19"/>
    </row>
    <row r="739" spans="45:45" ht="15.75" customHeight="1" x14ac:dyDescent="0.25">
      <c r="AS739" s="19"/>
    </row>
    <row r="740" spans="45:45" ht="15.75" customHeight="1" x14ac:dyDescent="0.25">
      <c r="AS740" s="19"/>
    </row>
    <row r="741" spans="45:45" ht="15.75" customHeight="1" x14ac:dyDescent="0.25">
      <c r="AS741" s="19"/>
    </row>
    <row r="742" spans="45:45" ht="15.75" customHeight="1" x14ac:dyDescent="0.25">
      <c r="AS742" s="19"/>
    </row>
    <row r="743" spans="45:45" ht="15.75" customHeight="1" x14ac:dyDescent="0.25">
      <c r="AS743" s="19"/>
    </row>
    <row r="744" spans="45:45" ht="15.75" customHeight="1" x14ac:dyDescent="0.25">
      <c r="AS744" s="19"/>
    </row>
    <row r="745" spans="45:45" ht="15.75" customHeight="1" x14ac:dyDescent="0.25">
      <c r="AS745" s="19"/>
    </row>
    <row r="746" spans="45:45" ht="15.75" customHeight="1" x14ac:dyDescent="0.25">
      <c r="AS746" s="19"/>
    </row>
    <row r="747" spans="45:45" ht="15.75" customHeight="1" x14ac:dyDescent="0.25">
      <c r="AS747" s="19"/>
    </row>
    <row r="748" spans="45:45" ht="15.75" customHeight="1" x14ac:dyDescent="0.25">
      <c r="AS748" s="19"/>
    </row>
    <row r="749" spans="45:45" ht="15.75" customHeight="1" x14ac:dyDescent="0.25">
      <c r="AS749" s="19"/>
    </row>
    <row r="750" spans="45:45" ht="15.75" customHeight="1" x14ac:dyDescent="0.25">
      <c r="AS750" s="19"/>
    </row>
    <row r="751" spans="45:45" ht="15.75" customHeight="1" x14ac:dyDescent="0.25">
      <c r="AS751" s="19"/>
    </row>
    <row r="752" spans="45:45" ht="15.75" customHeight="1" x14ac:dyDescent="0.25">
      <c r="AS752" s="19"/>
    </row>
    <row r="753" spans="45:45" ht="15.75" customHeight="1" x14ac:dyDescent="0.25">
      <c r="AS753" s="19"/>
    </row>
    <row r="754" spans="45:45" ht="15.75" customHeight="1" x14ac:dyDescent="0.25">
      <c r="AS754" s="19"/>
    </row>
    <row r="755" spans="45:45" ht="15.75" customHeight="1" x14ac:dyDescent="0.25">
      <c r="AS755" s="19"/>
    </row>
    <row r="756" spans="45:45" ht="15.75" customHeight="1" x14ac:dyDescent="0.25">
      <c r="AS756" s="19"/>
    </row>
    <row r="757" spans="45:45" ht="15.75" customHeight="1" x14ac:dyDescent="0.25">
      <c r="AS757" s="19"/>
    </row>
    <row r="758" spans="45:45" ht="15.75" customHeight="1" x14ac:dyDescent="0.25">
      <c r="AS758" s="19"/>
    </row>
    <row r="759" spans="45:45" ht="15.75" customHeight="1" x14ac:dyDescent="0.25">
      <c r="AS759" s="19"/>
    </row>
    <row r="760" spans="45:45" ht="15.75" customHeight="1" x14ac:dyDescent="0.25">
      <c r="AS760" s="19"/>
    </row>
    <row r="761" spans="45:45" ht="15.75" customHeight="1" x14ac:dyDescent="0.25">
      <c r="AS761" s="19"/>
    </row>
    <row r="762" spans="45:45" ht="15.75" customHeight="1" x14ac:dyDescent="0.25">
      <c r="AS762" s="19"/>
    </row>
    <row r="763" spans="45:45" ht="15.75" customHeight="1" x14ac:dyDescent="0.25">
      <c r="AS763" s="19"/>
    </row>
    <row r="764" spans="45:45" ht="15.75" customHeight="1" x14ac:dyDescent="0.25">
      <c r="AS764" s="19"/>
    </row>
    <row r="765" spans="45:45" ht="15.75" customHeight="1" x14ac:dyDescent="0.25">
      <c r="AS765" s="19"/>
    </row>
    <row r="766" spans="45:45" ht="15.75" customHeight="1" x14ac:dyDescent="0.25">
      <c r="AS766" s="19"/>
    </row>
    <row r="767" spans="45:45" ht="15.75" customHeight="1" x14ac:dyDescent="0.25">
      <c r="AS767" s="19"/>
    </row>
    <row r="768" spans="45:45" ht="15.75" customHeight="1" x14ac:dyDescent="0.25">
      <c r="AS768" s="19"/>
    </row>
    <row r="769" spans="45:45" ht="15.75" customHeight="1" x14ac:dyDescent="0.25">
      <c r="AS769" s="19"/>
    </row>
    <row r="770" spans="45:45" ht="15.75" customHeight="1" x14ac:dyDescent="0.25">
      <c r="AS770" s="19"/>
    </row>
    <row r="771" spans="45:45" ht="15.75" customHeight="1" x14ac:dyDescent="0.25">
      <c r="AS771" s="19"/>
    </row>
    <row r="772" spans="45:45" ht="15.75" customHeight="1" x14ac:dyDescent="0.25">
      <c r="AS772" s="19"/>
    </row>
    <row r="773" spans="45:45" ht="15.75" customHeight="1" x14ac:dyDescent="0.25">
      <c r="AS773" s="19"/>
    </row>
    <row r="774" spans="45:45" ht="15.75" customHeight="1" x14ac:dyDescent="0.25">
      <c r="AS774" s="19"/>
    </row>
    <row r="775" spans="45:45" ht="15.75" customHeight="1" x14ac:dyDescent="0.25">
      <c r="AS775" s="19"/>
    </row>
    <row r="776" spans="45:45" ht="15.75" customHeight="1" x14ac:dyDescent="0.25">
      <c r="AS776" s="19"/>
    </row>
    <row r="777" spans="45:45" ht="15.75" customHeight="1" x14ac:dyDescent="0.25">
      <c r="AS777" s="19"/>
    </row>
    <row r="778" spans="45:45" ht="15.75" customHeight="1" x14ac:dyDescent="0.25">
      <c r="AS778" s="19"/>
    </row>
    <row r="779" spans="45:45" ht="15.75" customHeight="1" x14ac:dyDescent="0.25">
      <c r="AS779" s="19"/>
    </row>
    <row r="780" spans="45:45" ht="15.75" customHeight="1" x14ac:dyDescent="0.25">
      <c r="AS780" s="19"/>
    </row>
    <row r="781" spans="45:45" ht="15.75" customHeight="1" x14ac:dyDescent="0.25">
      <c r="AS781" s="19"/>
    </row>
    <row r="782" spans="45:45" ht="15.75" customHeight="1" x14ac:dyDescent="0.25">
      <c r="AS782" s="19"/>
    </row>
    <row r="783" spans="45:45" ht="15.75" customHeight="1" x14ac:dyDescent="0.25">
      <c r="AS783" s="19"/>
    </row>
    <row r="784" spans="45:45" ht="15.75" customHeight="1" x14ac:dyDescent="0.25">
      <c r="AS784" s="19"/>
    </row>
    <row r="785" spans="45:45" ht="15.75" customHeight="1" x14ac:dyDescent="0.25">
      <c r="AS785" s="19"/>
    </row>
    <row r="786" spans="45:45" ht="15.75" customHeight="1" x14ac:dyDescent="0.25">
      <c r="AS786" s="19"/>
    </row>
    <row r="787" spans="45:45" ht="15.75" customHeight="1" x14ac:dyDescent="0.25">
      <c r="AS787" s="19"/>
    </row>
    <row r="788" spans="45:45" ht="15.75" customHeight="1" x14ac:dyDescent="0.25">
      <c r="AS788" s="19"/>
    </row>
    <row r="789" spans="45:45" ht="15.75" customHeight="1" x14ac:dyDescent="0.25">
      <c r="AS789" s="19"/>
    </row>
    <row r="790" spans="45:45" ht="15.75" customHeight="1" x14ac:dyDescent="0.25">
      <c r="AS790" s="19"/>
    </row>
    <row r="791" spans="45:45" ht="15.75" customHeight="1" x14ac:dyDescent="0.25">
      <c r="AS791" s="19"/>
    </row>
    <row r="792" spans="45:45" ht="15.75" customHeight="1" x14ac:dyDescent="0.25">
      <c r="AS792" s="19"/>
    </row>
    <row r="793" spans="45:45" ht="15.75" customHeight="1" x14ac:dyDescent="0.25">
      <c r="AS793" s="19"/>
    </row>
    <row r="794" spans="45:45" ht="15.75" customHeight="1" x14ac:dyDescent="0.25">
      <c r="AS794" s="19"/>
    </row>
    <row r="795" spans="45:45" ht="15.75" customHeight="1" x14ac:dyDescent="0.25">
      <c r="AS795" s="19"/>
    </row>
    <row r="796" spans="45:45" ht="15.75" customHeight="1" x14ac:dyDescent="0.25">
      <c r="AS796" s="19"/>
    </row>
    <row r="797" spans="45:45" ht="15.75" customHeight="1" x14ac:dyDescent="0.25">
      <c r="AS797" s="19"/>
    </row>
    <row r="798" spans="45:45" ht="15.75" customHeight="1" x14ac:dyDescent="0.25">
      <c r="AS798" s="19"/>
    </row>
    <row r="799" spans="45:45" ht="15.75" customHeight="1" x14ac:dyDescent="0.25">
      <c r="AS799" s="19"/>
    </row>
    <row r="800" spans="45:45" ht="15.75" customHeight="1" x14ac:dyDescent="0.25">
      <c r="AS800" s="19"/>
    </row>
    <row r="801" spans="45:45" ht="15.75" customHeight="1" x14ac:dyDescent="0.25">
      <c r="AS801" s="19"/>
    </row>
    <row r="802" spans="45:45" ht="15.75" customHeight="1" x14ac:dyDescent="0.25">
      <c r="AS802" s="19"/>
    </row>
    <row r="803" spans="45:45" ht="15.75" customHeight="1" x14ac:dyDescent="0.25">
      <c r="AS803" s="19"/>
    </row>
    <row r="804" spans="45:45" ht="15.75" customHeight="1" x14ac:dyDescent="0.25">
      <c r="AS804" s="19"/>
    </row>
    <row r="805" spans="45:45" ht="15.75" customHeight="1" x14ac:dyDescent="0.25">
      <c r="AS805" s="19"/>
    </row>
    <row r="806" spans="45:45" ht="15.75" customHeight="1" x14ac:dyDescent="0.25">
      <c r="AS806" s="19"/>
    </row>
    <row r="807" spans="45:45" ht="15.75" customHeight="1" x14ac:dyDescent="0.25">
      <c r="AS807" s="19"/>
    </row>
    <row r="808" spans="45:45" ht="15.75" customHeight="1" x14ac:dyDescent="0.25">
      <c r="AS808" s="19"/>
    </row>
    <row r="809" spans="45:45" ht="15.75" customHeight="1" x14ac:dyDescent="0.25">
      <c r="AS809" s="19"/>
    </row>
    <row r="810" spans="45:45" ht="15.75" customHeight="1" x14ac:dyDescent="0.25">
      <c r="AS810" s="19"/>
    </row>
    <row r="811" spans="45:45" ht="15.75" customHeight="1" x14ac:dyDescent="0.25">
      <c r="AS811" s="19"/>
    </row>
    <row r="812" spans="45:45" ht="15.75" customHeight="1" x14ac:dyDescent="0.25">
      <c r="AS812" s="19"/>
    </row>
    <row r="813" spans="45:45" ht="15.75" customHeight="1" x14ac:dyDescent="0.25">
      <c r="AS813" s="19"/>
    </row>
    <row r="814" spans="45:45" ht="15.75" customHeight="1" x14ac:dyDescent="0.25">
      <c r="AS814" s="19"/>
    </row>
    <row r="815" spans="45:45" ht="15.75" customHeight="1" x14ac:dyDescent="0.25">
      <c r="AS815" s="19"/>
    </row>
    <row r="816" spans="45:45" ht="15.75" customHeight="1" x14ac:dyDescent="0.25">
      <c r="AS816" s="19"/>
    </row>
    <row r="817" spans="45:45" ht="15.75" customHeight="1" x14ac:dyDescent="0.25">
      <c r="AS817" s="19"/>
    </row>
    <row r="818" spans="45:45" ht="15.75" customHeight="1" x14ac:dyDescent="0.25">
      <c r="AS818" s="19"/>
    </row>
    <row r="819" spans="45:45" ht="15.75" customHeight="1" x14ac:dyDescent="0.25">
      <c r="AS819" s="19"/>
    </row>
    <row r="820" spans="45:45" ht="15.75" customHeight="1" x14ac:dyDescent="0.25">
      <c r="AS820" s="19"/>
    </row>
    <row r="821" spans="45:45" ht="15.75" customHeight="1" x14ac:dyDescent="0.25">
      <c r="AS821" s="19"/>
    </row>
    <row r="822" spans="45:45" ht="15.75" customHeight="1" x14ac:dyDescent="0.25">
      <c r="AS822" s="19"/>
    </row>
    <row r="823" spans="45:45" ht="15.75" customHeight="1" x14ac:dyDescent="0.25">
      <c r="AS823" s="19"/>
    </row>
    <row r="824" spans="45:45" ht="15.75" customHeight="1" x14ac:dyDescent="0.25">
      <c r="AS824" s="19"/>
    </row>
    <row r="825" spans="45:45" ht="15.75" customHeight="1" x14ac:dyDescent="0.25">
      <c r="AS825" s="19"/>
    </row>
    <row r="826" spans="45:45" ht="15.75" customHeight="1" x14ac:dyDescent="0.25">
      <c r="AS826" s="19"/>
    </row>
    <row r="827" spans="45:45" ht="15.75" customHeight="1" x14ac:dyDescent="0.25">
      <c r="AS827" s="19"/>
    </row>
    <row r="828" spans="45:45" ht="15.75" customHeight="1" x14ac:dyDescent="0.25">
      <c r="AS828" s="19"/>
    </row>
    <row r="829" spans="45:45" ht="15.75" customHeight="1" x14ac:dyDescent="0.25">
      <c r="AS829" s="19"/>
    </row>
    <row r="830" spans="45:45" ht="15.75" customHeight="1" x14ac:dyDescent="0.25">
      <c r="AS830" s="19"/>
    </row>
    <row r="831" spans="45:45" ht="15.75" customHeight="1" x14ac:dyDescent="0.25">
      <c r="AS831" s="19"/>
    </row>
    <row r="832" spans="45:45" ht="15.75" customHeight="1" x14ac:dyDescent="0.25">
      <c r="AS832" s="19"/>
    </row>
    <row r="833" spans="45:45" ht="15.75" customHeight="1" x14ac:dyDescent="0.25">
      <c r="AS833" s="19"/>
    </row>
    <row r="834" spans="45:45" ht="15.75" customHeight="1" x14ac:dyDescent="0.25">
      <c r="AS834" s="19"/>
    </row>
    <row r="835" spans="45:45" ht="15.75" customHeight="1" x14ac:dyDescent="0.25">
      <c r="AS835" s="19"/>
    </row>
    <row r="836" spans="45:45" ht="15.75" customHeight="1" x14ac:dyDescent="0.25">
      <c r="AS836" s="19"/>
    </row>
    <row r="837" spans="45:45" ht="15.75" customHeight="1" x14ac:dyDescent="0.25">
      <c r="AS837" s="19"/>
    </row>
    <row r="838" spans="45:45" ht="15.75" customHeight="1" x14ac:dyDescent="0.25">
      <c r="AS838" s="19"/>
    </row>
    <row r="839" spans="45:45" ht="15.75" customHeight="1" x14ac:dyDescent="0.25">
      <c r="AS839" s="19"/>
    </row>
    <row r="840" spans="45:45" ht="15.75" customHeight="1" x14ac:dyDescent="0.25">
      <c r="AS840" s="19"/>
    </row>
    <row r="841" spans="45:45" ht="15.75" customHeight="1" x14ac:dyDescent="0.25">
      <c r="AS841" s="19"/>
    </row>
    <row r="842" spans="45:45" ht="15.75" customHeight="1" x14ac:dyDescent="0.25">
      <c r="AS842" s="19"/>
    </row>
    <row r="843" spans="45:45" ht="15.75" customHeight="1" x14ac:dyDescent="0.25">
      <c r="AS843" s="19"/>
    </row>
    <row r="844" spans="45:45" ht="15.75" customHeight="1" x14ac:dyDescent="0.25">
      <c r="AS844" s="19"/>
    </row>
    <row r="845" spans="45:45" ht="15.75" customHeight="1" x14ac:dyDescent="0.25">
      <c r="AS845" s="19"/>
    </row>
    <row r="846" spans="45:45" ht="15.75" customHeight="1" x14ac:dyDescent="0.25">
      <c r="AS846" s="19"/>
    </row>
    <row r="847" spans="45:45" ht="15.75" customHeight="1" x14ac:dyDescent="0.25">
      <c r="AS847" s="19"/>
    </row>
    <row r="848" spans="45:45" ht="15.75" customHeight="1" x14ac:dyDescent="0.25">
      <c r="AS848" s="19"/>
    </row>
    <row r="849" spans="45:45" ht="15.75" customHeight="1" x14ac:dyDescent="0.25">
      <c r="AS849" s="19"/>
    </row>
    <row r="850" spans="45:45" ht="15.75" customHeight="1" x14ac:dyDescent="0.25">
      <c r="AS850" s="19"/>
    </row>
    <row r="851" spans="45:45" ht="15.75" customHeight="1" x14ac:dyDescent="0.25">
      <c r="AS851" s="19"/>
    </row>
    <row r="852" spans="45:45" ht="15.75" customHeight="1" x14ac:dyDescent="0.25">
      <c r="AS852" s="19"/>
    </row>
    <row r="853" spans="45:45" ht="15.75" customHeight="1" x14ac:dyDescent="0.25">
      <c r="AS853" s="19"/>
    </row>
    <row r="854" spans="45:45" ht="15.75" customHeight="1" x14ac:dyDescent="0.25">
      <c r="AS854" s="19"/>
    </row>
    <row r="855" spans="45:45" ht="15.75" customHeight="1" x14ac:dyDescent="0.25">
      <c r="AS855" s="19"/>
    </row>
    <row r="856" spans="45:45" ht="15.75" customHeight="1" x14ac:dyDescent="0.25">
      <c r="AS856" s="19"/>
    </row>
    <row r="857" spans="45:45" ht="15.75" customHeight="1" x14ac:dyDescent="0.25">
      <c r="AS857" s="19"/>
    </row>
    <row r="858" spans="45:45" ht="15.75" customHeight="1" x14ac:dyDescent="0.25">
      <c r="AS858" s="19"/>
    </row>
    <row r="859" spans="45:45" ht="15.75" customHeight="1" x14ac:dyDescent="0.25">
      <c r="AS859" s="19"/>
    </row>
    <row r="860" spans="45:45" ht="15.75" customHeight="1" x14ac:dyDescent="0.25">
      <c r="AS860" s="19"/>
    </row>
    <row r="861" spans="45:45" ht="15.75" customHeight="1" x14ac:dyDescent="0.25">
      <c r="AS861" s="19"/>
    </row>
    <row r="862" spans="45:45" ht="15.75" customHeight="1" x14ac:dyDescent="0.25">
      <c r="AS862" s="19"/>
    </row>
    <row r="863" spans="45:45" ht="15.75" customHeight="1" x14ac:dyDescent="0.25">
      <c r="AS863" s="19"/>
    </row>
    <row r="864" spans="45:45" ht="15.75" customHeight="1" x14ac:dyDescent="0.25">
      <c r="AS864" s="19"/>
    </row>
    <row r="865" spans="45:45" ht="15.75" customHeight="1" x14ac:dyDescent="0.25">
      <c r="AS865" s="19"/>
    </row>
    <row r="866" spans="45:45" ht="15.75" customHeight="1" x14ac:dyDescent="0.25">
      <c r="AS866" s="19"/>
    </row>
    <row r="867" spans="45:45" ht="15.75" customHeight="1" x14ac:dyDescent="0.25">
      <c r="AS867" s="19"/>
    </row>
    <row r="868" spans="45:45" ht="15.75" customHeight="1" x14ac:dyDescent="0.25">
      <c r="AS868" s="19"/>
    </row>
    <row r="869" spans="45:45" ht="15.75" customHeight="1" x14ac:dyDescent="0.25">
      <c r="AS869" s="19"/>
    </row>
    <row r="870" spans="45:45" ht="15.75" customHeight="1" x14ac:dyDescent="0.25">
      <c r="AS870" s="19"/>
    </row>
    <row r="871" spans="45:45" ht="15.75" customHeight="1" x14ac:dyDescent="0.25">
      <c r="AS871" s="19"/>
    </row>
    <row r="872" spans="45:45" ht="15.75" customHeight="1" x14ac:dyDescent="0.25">
      <c r="AS872" s="19"/>
    </row>
    <row r="873" spans="45:45" ht="15.75" customHeight="1" x14ac:dyDescent="0.25">
      <c r="AS873" s="19"/>
    </row>
    <row r="874" spans="45:45" ht="15.75" customHeight="1" x14ac:dyDescent="0.25">
      <c r="AS874" s="19"/>
    </row>
    <row r="875" spans="45:45" ht="15.75" customHeight="1" x14ac:dyDescent="0.25">
      <c r="AS875" s="19"/>
    </row>
    <row r="876" spans="45:45" ht="15.75" customHeight="1" x14ac:dyDescent="0.25">
      <c r="AS876" s="19"/>
    </row>
    <row r="877" spans="45:45" ht="15.75" customHeight="1" x14ac:dyDescent="0.25">
      <c r="AS877" s="19"/>
    </row>
    <row r="878" spans="45:45" ht="15.75" customHeight="1" x14ac:dyDescent="0.25">
      <c r="AS878" s="19"/>
    </row>
    <row r="879" spans="45:45" ht="15.75" customHeight="1" x14ac:dyDescent="0.25">
      <c r="AS879" s="19"/>
    </row>
    <row r="880" spans="45:45" ht="15.75" customHeight="1" x14ac:dyDescent="0.25">
      <c r="AS880" s="19"/>
    </row>
    <row r="881" spans="45:45" ht="15.75" customHeight="1" x14ac:dyDescent="0.25">
      <c r="AS881" s="19"/>
    </row>
    <row r="882" spans="45:45" ht="15.75" customHeight="1" x14ac:dyDescent="0.25">
      <c r="AS882" s="19"/>
    </row>
    <row r="883" spans="45:45" ht="15.75" customHeight="1" x14ac:dyDescent="0.25">
      <c r="AS883" s="19"/>
    </row>
    <row r="884" spans="45:45" ht="15.75" customHeight="1" x14ac:dyDescent="0.25">
      <c r="AS884" s="19"/>
    </row>
    <row r="885" spans="45:45" ht="15.75" customHeight="1" x14ac:dyDescent="0.25">
      <c r="AS885" s="19"/>
    </row>
    <row r="886" spans="45:45" ht="15.75" customHeight="1" x14ac:dyDescent="0.25">
      <c r="AS886" s="19"/>
    </row>
    <row r="887" spans="45:45" ht="15.75" customHeight="1" x14ac:dyDescent="0.25">
      <c r="AS887" s="19"/>
    </row>
    <row r="888" spans="45:45" ht="15.75" customHeight="1" x14ac:dyDescent="0.25">
      <c r="AS888" s="19"/>
    </row>
    <row r="889" spans="45:45" ht="15.75" customHeight="1" x14ac:dyDescent="0.25">
      <c r="AS889" s="19"/>
    </row>
    <row r="890" spans="45:45" ht="15.75" customHeight="1" x14ac:dyDescent="0.25">
      <c r="AS890" s="19"/>
    </row>
    <row r="891" spans="45:45" ht="15.75" customHeight="1" x14ac:dyDescent="0.25">
      <c r="AS891" s="19"/>
    </row>
    <row r="892" spans="45:45" ht="15.75" customHeight="1" x14ac:dyDescent="0.25">
      <c r="AS892" s="19"/>
    </row>
    <row r="893" spans="45:45" ht="15.75" customHeight="1" x14ac:dyDescent="0.25">
      <c r="AS893" s="19"/>
    </row>
    <row r="894" spans="45:45" ht="15.75" customHeight="1" x14ac:dyDescent="0.25">
      <c r="AS894" s="19"/>
    </row>
    <row r="895" spans="45:45" ht="15.75" customHeight="1" x14ac:dyDescent="0.25">
      <c r="AS895" s="19"/>
    </row>
    <row r="896" spans="45:45" ht="15.75" customHeight="1" x14ac:dyDescent="0.25">
      <c r="AS896" s="19"/>
    </row>
    <row r="897" spans="45:45" ht="15.75" customHeight="1" x14ac:dyDescent="0.25">
      <c r="AS897" s="19"/>
    </row>
    <row r="898" spans="45:45" ht="15.75" customHeight="1" x14ac:dyDescent="0.25">
      <c r="AS898" s="19"/>
    </row>
    <row r="899" spans="45:45" ht="15.75" customHeight="1" x14ac:dyDescent="0.25">
      <c r="AS899" s="19"/>
    </row>
    <row r="900" spans="45:45" ht="15.75" customHeight="1" x14ac:dyDescent="0.25">
      <c r="AS900" s="19"/>
    </row>
    <row r="901" spans="45:45" ht="15.75" customHeight="1" x14ac:dyDescent="0.25">
      <c r="AS901" s="19"/>
    </row>
    <row r="902" spans="45:45" ht="15.75" customHeight="1" x14ac:dyDescent="0.25">
      <c r="AS902" s="19"/>
    </row>
    <row r="903" spans="45:45" ht="15.75" customHeight="1" x14ac:dyDescent="0.25">
      <c r="AS903" s="19"/>
    </row>
    <row r="904" spans="45:45" ht="15.75" customHeight="1" x14ac:dyDescent="0.25">
      <c r="AS904" s="19"/>
    </row>
    <row r="905" spans="45:45" ht="15.75" customHeight="1" x14ac:dyDescent="0.25">
      <c r="AS905" s="19"/>
    </row>
    <row r="906" spans="45:45" ht="15.75" customHeight="1" x14ac:dyDescent="0.25">
      <c r="AS906" s="19"/>
    </row>
    <row r="907" spans="45:45" ht="15.75" customHeight="1" x14ac:dyDescent="0.25">
      <c r="AS907" s="19"/>
    </row>
    <row r="908" spans="45:45" ht="15.75" customHeight="1" x14ac:dyDescent="0.25">
      <c r="AS908" s="19"/>
    </row>
    <row r="909" spans="45:45" ht="15.75" customHeight="1" x14ac:dyDescent="0.25">
      <c r="AS909" s="19"/>
    </row>
    <row r="910" spans="45:45" ht="15.75" customHeight="1" x14ac:dyDescent="0.25">
      <c r="AS910" s="19"/>
    </row>
    <row r="911" spans="45:45" ht="15.75" customHeight="1" x14ac:dyDescent="0.25">
      <c r="AS911" s="19"/>
    </row>
    <row r="912" spans="45:45" ht="15.75" customHeight="1" x14ac:dyDescent="0.25">
      <c r="AS912" s="19"/>
    </row>
    <row r="913" spans="45:45" ht="15.75" customHeight="1" x14ac:dyDescent="0.25">
      <c r="AS913" s="19"/>
    </row>
    <row r="914" spans="45:45" ht="15.75" customHeight="1" x14ac:dyDescent="0.25">
      <c r="AS914" s="19"/>
    </row>
    <row r="915" spans="45:45" ht="15.75" customHeight="1" x14ac:dyDescent="0.25">
      <c r="AS915" s="19"/>
    </row>
    <row r="916" spans="45:45" ht="15.75" customHeight="1" x14ac:dyDescent="0.25">
      <c r="AS916" s="19"/>
    </row>
    <row r="917" spans="45:45" ht="15.75" customHeight="1" x14ac:dyDescent="0.25">
      <c r="AS917" s="19"/>
    </row>
    <row r="918" spans="45:45" ht="15.75" customHeight="1" x14ac:dyDescent="0.25">
      <c r="AS918" s="19"/>
    </row>
    <row r="919" spans="45:45" ht="15.75" customHeight="1" x14ac:dyDescent="0.25">
      <c r="AS919" s="19"/>
    </row>
    <row r="920" spans="45:45" ht="15.75" customHeight="1" x14ac:dyDescent="0.25">
      <c r="AS920" s="19"/>
    </row>
    <row r="921" spans="45:45" ht="15.75" customHeight="1" x14ac:dyDescent="0.25">
      <c r="AS921" s="19"/>
    </row>
    <row r="922" spans="45:45" ht="15.75" customHeight="1" x14ac:dyDescent="0.25">
      <c r="AS922" s="19"/>
    </row>
    <row r="923" spans="45:45" ht="15.75" customHeight="1" x14ac:dyDescent="0.25">
      <c r="AS923" s="19"/>
    </row>
    <row r="924" spans="45:45" ht="15.75" customHeight="1" x14ac:dyDescent="0.25">
      <c r="AS924" s="19"/>
    </row>
    <row r="925" spans="45:45" ht="15.75" customHeight="1" x14ac:dyDescent="0.25">
      <c r="AS925" s="19"/>
    </row>
    <row r="926" spans="45:45" ht="15.75" customHeight="1" x14ac:dyDescent="0.25">
      <c r="AS926" s="19"/>
    </row>
    <row r="927" spans="45:45" ht="15.75" customHeight="1" x14ac:dyDescent="0.25">
      <c r="AS927" s="19"/>
    </row>
    <row r="928" spans="45:45" ht="15.75" customHeight="1" x14ac:dyDescent="0.25">
      <c r="AS928" s="19"/>
    </row>
    <row r="929" spans="45:45" ht="15.75" customHeight="1" x14ac:dyDescent="0.25">
      <c r="AS929" s="19"/>
    </row>
    <row r="930" spans="45:45" ht="15.75" customHeight="1" x14ac:dyDescent="0.25">
      <c r="AS930" s="19"/>
    </row>
    <row r="931" spans="45:45" ht="15.75" customHeight="1" x14ac:dyDescent="0.25">
      <c r="AS931" s="19"/>
    </row>
    <row r="932" spans="45:45" ht="15.75" customHeight="1" x14ac:dyDescent="0.25">
      <c r="AS932" s="19"/>
    </row>
    <row r="933" spans="45:45" ht="15.75" customHeight="1" x14ac:dyDescent="0.25">
      <c r="AS933" s="19"/>
    </row>
    <row r="934" spans="45:45" ht="15.75" customHeight="1" x14ac:dyDescent="0.25">
      <c r="AS934" s="19"/>
    </row>
    <row r="935" spans="45:45" ht="15.75" customHeight="1" x14ac:dyDescent="0.25">
      <c r="AS935" s="19"/>
    </row>
    <row r="936" spans="45:45" ht="15.75" customHeight="1" x14ac:dyDescent="0.25">
      <c r="AS936" s="19"/>
    </row>
    <row r="937" spans="45:45" ht="15.75" customHeight="1" x14ac:dyDescent="0.25">
      <c r="AS937" s="19"/>
    </row>
    <row r="938" spans="45:45" ht="15.75" customHeight="1" x14ac:dyDescent="0.25">
      <c r="AS938" s="19"/>
    </row>
    <row r="939" spans="45:45" ht="15.75" customHeight="1" x14ac:dyDescent="0.25">
      <c r="AS939" s="19"/>
    </row>
    <row r="940" spans="45:45" ht="15.75" customHeight="1" x14ac:dyDescent="0.25">
      <c r="AS940" s="19"/>
    </row>
    <row r="941" spans="45:45" ht="15.75" customHeight="1" x14ac:dyDescent="0.25">
      <c r="AS941" s="19"/>
    </row>
    <row r="942" spans="45:45" ht="15.75" customHeight="1" x14ac:dyDescent="0.25">
      <c r="AS942" s="19"/>
    </row>
    <row r="943" spans="45:45" ht="15.75" customHeight="1" x14ac:dyDescent="0.25">
      <c r="AS943" s="19"/>
    </row>
    <row r="944" spans="45:45" ht="15.75" customHeight="1" x14ac:dyDescent="0.25">
      <c r="AS944" s="19"/>
    </row>
    <row r="945" spans="45:45" ht="15.75" customHeight="1" x14ac:dyDescent="0.25">
      <c r="AS945" s="19"/>
    </row>
    <row r="946" spans="45:45" ht="15.75" customHeight="1" x14ac:dyDescent="0.25">
      <c r="AS946" s="19"/>
    </row>
    <row r="947" spans="45:45" ht="15.75" customHeight="1" x14ac:dyDescent="0.25">
      <c r="AS947" s="19"/>
    </row>
    <row r="948" spans="45:45" ht="15.75" customHeight="1" x14ac:dyDescent="0.25">
      <c r="AS948" s="19"/>
    </row>
    <row r="949" spans="45:45" ht="15.75" customHeight="1" x14ac:dyDescent="0.25">
      <c r="AS949" s="19"/>
    </row>
    <row r="950" spans="45:45" ht="15.75" customHeight="1" x14ac:dyDescent="0.25">
      <c r="AS950" s="19"/>
    </row>
    <row r="951" spans="45:45" ht="15.75" customHeight="1" x14ac:dyDescent="0.25">
      <c r="AS951" s="19"/>
    </row>
    <row r="952" spans="45:45" ht="15.75" customHeight="1" x14ac:dyDescent="0.25">
      <c r="AS952" s="19"/>
    </row>
    <row r="953" spans="45:45" ht="15.75" customHeight="1" x14ac:dyDescent="0.25">
      <c r="AS953" s="19"/>
    </row>
    <row r="954" spans="45:45" ht="15.75" customHeight="1" x14ac:dyDescent="0.25">
      <c r="AS954" s="19"/>
    </row>
    <row r="955" spans="45:45" ht="15.75" customHeight="1" x14ac:dyDescent="0.25">
      <c r="AS955" s="19"/>
    </row>
    <row r="956" spans="45:45" ht="15.75" customHeight="1" x14ac:dyDescent="0.25">
      <c r="AS956" s="19"/>
    </row>
    <row r="957" spans="45:45" ht="15.75" customHeight="1" x14ac:dyDescent="0.25">
      <c r="AS957" s="19"/>
    </row>
    <row r="958" spans="45:45" ht="15.75" customHeight="1" x14ac:dyDescent="0.25">
      <c r="AS958" s="19"/>
    </row>
    <row r="959" spans="45:45" ht="15.75" customHeight="1" x14ac:dyDescent="0.25">
      <c r="AS959" s="19"/>
    </row>
    <row r="960" spans="45:45" ht="15.75" customHeight="1" x14ac:dyDescent="0.25">
      <c r="AS960" s="19"/>
    </row>
    <row r="961" spans="45:45" ht="15.75" customHeight="1" x14ac:dyDescent="0.25">
      <c r="AS961" s="19"/>
    </row>
    <row r="962" spans="45:45" ht="15.75" customHeight="1" x14ac:dyDescent="0.25">
      <c r="AS962" s="19"/>
    </row>
    <row r="963" spans="45:45" ht="15.75" customHeight="1" x14ac:dyDescent="0.25">
      <c r="AS963" s="19"/>
    </row>
    <row r="964" spans="45:45" ht="15.75" customHeight="1" x14ac:dyDescent="0.25">
      <c r="AS964" s="19"/>
    </row>
    <row r="965" spans="45:45" ht="15.75" customHeight="1" x14ac:dyDescent="0.25">
      <c r="AS965" s="19"/>
    </row>
    <row r="966" spans="45:45" ht="15.75" customHeight="1" x14ac:dyDescent="0.25">
      <c r="AS966" s="19"/>
    </row>
    <row r="967" spans="45:45" ht="15.75" customHeight="1" x14ac:dyDescent="0.25">
      <c r="AS967" s="19"/>
    </row>
    <row r="968" spans="45:45" ht="15.75" customHeight="1" x14ac:dyDescent="0.25">
      <c r="AS968" s="19"/>
    </row>
    <row r="969" spans="45:45" ht="15.75" customHeight="1" x14ac:dyDescent="0.25">
      <c r="AS969" s="19"/>
    </row>
    <row r="970" spans="45:45" ht="15.75" customHeight="1" x14ac:dyDescent="0.25">
      <c r="AS970" s="19"/>
    </row>
    <row r="971" spans="45:45" ht="15.75" customHeight="1" x14ac:dyDescent="0.25">
      <c r="AS971" s="19"/>
    </row>
    <row r="972" spans="45:45" ht="15.75" customHeight="1" x14ac:dyDescent="0.25">
      <c r="AS972" s="19"/>
    </row>
    <row r="973" spans="45:45" ht="15.75" customHeight="1" x14ac:dyDescent="0.25">
      <c r="AS973" s="19"/>
    </row>
    <row r="974" spans="45:45" ht="15.75" customHeight="1" x14ac:dyDescent="0.25">
      <c r="AS974" s="19"/>
    </row>
    <row r="975" spans="45:45" ht="15.75" customHeight="1" x14ac:dyDescent="0.25">
      <c r="AS975" s="19"/>
    </row>
    <row r="976" spans="45:45" ht="15.75" customHeight="1" x14ac:dyDescent="0.25">
      <c r="AS976" s="19"/>
    </row>
    <row r="977" spans="45:45" ht="15.75" customHeight="1" x14ac:dyDescent="0.25">
      <c r="AS977" s="19"/>
    </row>
    <row r="978" spans="45:45" ht="15.75" customHeight="1" x14ac:dyDescent="0.25">
      <c r="AS978" s="19"/>
    </row>
    <row r="979" spans="45:45" ht="15.75" customHeight="1" x14ac:dyDescent="0.25">
      <c r="AS979" s="19"/>
    </row>
    <row r="980" spans="45:45" ht="15.75" customHeight="1" x14ac:dyDescent="0.25">
      <c r="AS980" s="19"/>
    </row>
    <row r="981" spans="45:45" ht="15.75" customHeight="1" x14ac:dyDescent="0.25">
      <c r="AS981" s="19"/>
    </row>
    <row r="982" spans="45:45" ht="15.75" customHeight="1" x14ac:dyDescent="0.25">
      <c r="AS982" s="19"/>
    </row>
    <row r="983" spans="45:45" ht="15.75" customHeight="1" x14ac:dyDescent="0.25">
      <c r="AS983" s="19"/>
    </row>
    <row r="984" spans="45:45" ht="15.75" customHeight="1" x14ac:dyDescent="0.25">
      <c r="AS984" s="19"/>
    </row>
    <row r="985" spans="45:45" ht="15.75" customHeight="1" x14ac:dyDescent="0.25">
      <c r="AS985" s="19"/>
    </row>
    <row r="986" spans="45:45" ht="15.75" customHeight="1" x14ac:dyDescent="0.25">
      <c r="AS986" s="19"/>
    </row>
    <row r="987" spans="45:45" ht="15.75" customHeight="1" x14ac:dyDescent="0.25">
      <c r="AS987" s="19"/>
    </row>
    <row r="988" spans="45:45" ht="15.75" customHeight="1" x14ac:dyDescent="0.25">
      <c r="AS988" s="19"/>
    </row>
    <row r="989" spans="45:45" ht="15.75" customHeight="1" x14ac:dyDescent="0.25">
      <c r="AS989" s="19"/>
    </row>
    <row r="990" spans="45:45" ht="15.75" customHeight="1" x14ac:dyDescent="0.25">
      <c r="AS990" s="19"/>
    </row>
    <row r="991" spans="45:45" ht="15.75" customHeight="1" x14ac:dyDescent="0.25">
      <c r="AS991" s="19"/>
    </row>
    <row r="992" spans="45:45" ht="15.75" customHeight="1" x14ac:dyDescent="0.25">
      <c r="AS992" s="19"/>
    </row>
    <row r="993" spans="45:45" ht="15.75" customHeight="1" x14ac:dyDescent="0.25">
      <c r="AS993" s="19"/>
    </row>
    <row r="994" spans="45:45" ht="15.75" customHeight="1" x14ac:dyDescent="0.25">
      <c r="AS994" s="19"/>
    </row>
    <row r="995" spans="45:45" ht="15.75" customHeight="1" x14ac:dyDescent="0.25">
      <c r="AS995" s="19"/>
    </row>
    <row r="996" spans="45:45" ht="15.75" customHeight="1" x14ac:dyDescent="0.25">
      <c r="AS996" s="19"/>
    </row>
    <row r="997" spans="45:45" ht="15.75" customHeight="1" x14ac:dyDescent="0.25">
      <c r="AS997" s="19"/>
    </row>
    <row r="998" spans="45:45" ht="15.75" customHeight="1" x14ac:dyDescent="0.25">
      <c r="AS998" s="19"/>
    </row>
    <row r="999" spans="45:45" ht="15.75" customHeight="1" x14ac:dyDescent="0.25">
      <c r="AS999" s="19"/>
    </row>
    <row r="1000" spans="45:45" ht="15.75" customHeight="1" x14ac:dyDescent="0.25">
      <c r="AS1000" s="19"/>
    </row>
    <row r="1001" spans="45:45" ht="15.75" customHeight="1" x14ac:dyDescent="0.25">
      <c r="AS1001" s="19"/>
    </row>
    <row r="1002" spans="45:45" ht="15.75" customHeight="1" x14ac:dyDescent="0.25">
      <c r="AS1002" s="19"/>
    </row>
    <row r="1003" spans="45:45" ht="15.75" customHeight="1" x14ac:dyDescent="0.25">
      <c r="AS1003" s="19"/>
    </row>
    <row r="1004" spans="45:45" ht="15.75" customHeight="1" x14ac:dyDescent="0.25">
      <c r="AS1004" s="19"/>
    </row>
    <row r="1005" spans="45:45" ht="15.75" customHeight="1" x14ac:dyDescent="0.25">
      <c r="AS1005" s="19"/>
    </row>
    <row r="1006" spans="45:45" ht="15.75" customHeight="1" x14ac:dyDescent="0.25">
      <c r="AS1006" s="19"/>
    </row>
    <row r="1007" spans="45:45" ht="15.75" customHeight="1" x14ac:dyDescent="0.25">
      <c r="AS1007" s="19"/>
    </row>
    <row r="1008" spans="45:45" ht="15.75" customHeight="1" x14ac:dyDescent="0.25">
      <c r="AS1008" s="19"/>
    </row>
    <row r="1009" spans="45:45" ht="15.75" customHeight="1" x14ac:dyDescent="0.25">
      <c r="AS1009" s="19"/>
    </row>
    <row r="1010" spans="45:45" ht="15.75" customHeight="1" x14ac:dyDescent="0.25">
      <c r="AS1010" s="19"/>
    </row>
    <row r="1011" spans="45:45" ht="15.75" customHeight="1" x14ac:dyDescent="0.25">
      <c r="AS1011" s="19"/>
    </row>
    <row r="1012" spans="45:45" ht="15.75" customHeight="1" x14ac:dyDescent="0.25">
      <c r="AS1012" s="19"/>
    </row>
    <row r="1013" spans="45:45" ht="15.75" customHeight="1" x14ac:dyDescent="0.25">
      <c r="AS1013" s="19"/>
    </row>
    <row r="1014" spans="45:45" ht="15.75" customHeight="1" x14ac:dyDescent="0.25">
      <c r="AS1014" s="19"/>
    </row>
    <row r="1015" spans="45:45" ht="15.75" customHeight="1" x14ac:dyDescent="0.25">
      <c r="AS1015" s="19"/>
    </row>
    <row r="1016" spans="45:45" ht="15.75" customHeight="1" x14ac:dyDescent="0.25">
      <c r="AS1016" s="19"/>
    </row>
    <row r="1017" spans="45:45" ht="15.75" customHeight="1" x14ac:dyDescent="0.25">
      <c r="AS1017" s="19"/>
    </row>
    <row r="1018" spans="45:45" ht="15.75" customHeight="1" x14ac:dyDescent="0.25">
      <c r="AS1018" s="19"/>
    </row>
    <row r="1019" spans="45:45" ht="15.75" customHeight="1" x14ac:dyDescent="0.25">
      <c r="AS1019" s="19"/>
    </row>
    <row r="1020" spans="45:45" ht="15.75" customHeight="1" x14ac:dyDescent="0.25">
      <c r="AS1020" s="19"/>
    </row>
    <row r="1021" spans="45:45" ht="15.75" customHeight="1" x14ac:dyDescent="0.25">
      <c r="AS1021" s="19"/>
    </row>
    <row r="1022" spans="45:45" ht="15.75" customHeight="1" x14ac:dyDescent="0.25">
      <c r="AS1022" s="19"/>
    </row>
    <row r="1023" spans="45:45" ht="15.75" customHeight="1" x14ac:dyDescent="0.25">
      <c r="AS1023" s="19"/>
    </row>
    <row r="1024" spans="45:45" ht="15.75" customHeight="1" x14ac:dyDescent="0.25">
      <c r="AS1024" s="19"/>
    </row>
    <row r="1025" spans="45:45" ht="15.75" customHeight="1" x14ac:dyDescent="0.25">
      <c r="AS1025" s="19"/>
    </row>
    <row r="1026" spans="45:45" ht="15.75" customHeight="1" x14ac:dyDescent="0.25">
      <c r="AS1026" s="19"/>
    </row>
    <row r="1027" spans="45:45" ht="15.75" customHeight="1" x14ac:dyDescent="0.25">
      <c r="AS1027" s="19"/>
    </row>
    <row r="1028" spans="45:45" ht="15.75" customHeight="1" x14ac:dyDescent="0.25">
      <c r="AS1028" s="19"/>
    </row>
    <row r="1029" spans="45:45" ht="15.75" customHeight="1" x14ac:dyDescent="0.25">
      <c r="AS1029" s="19"/>
    </row>
    <row r="1030" spans="45:45" ht="15.75" customHeight="1" x14ac:dyDescent="0.25">
      <c r="AS1030" s="19"/>
    </row>
    <row r="1031" spans="45:45" ht="15.75" customHeight="1" x14ac:dyDescent="0.25">
      <c r="AS1031" s="19"/>
    </row>
  </sheetData>
  <mergeCells count="70">
    <mergeCell ref="H15:H19"/>
    <mergeCell ref="C15:C19"/>
    <mergeCell ref="D15:D19"/>
    <mergeCell ref="E15:E19"/>
    <mergeCell ref="F15:F19"/>
    <mergeCell ref="G15:G19"/>
    <mergeCell ref="C12:C13"/>
    <mergeCell ref="D12:D13"/>
    <mergeCell ref="AU9:AV9"/>
    <mergeCell ref="AJ8:AJ9"/>
    <mergeCell ref="AK8:AM8"/>
    <mergeCell ref="AN8:AN9"/>
    <mergeCell ref="AG8:AI8"/>
    <mergeCell ref="B2:C5"/>
    <mergeCell ref="D2:AP5"/>
    <mergeCell ref="AQ2:AR2"/>
    <mergeCell ref="AQ3:AR3"/>
    <mergeCell ref="AQ4:AR4"/>
    <mergeCell ref="AQ5:AR5"/>
    <mergeCell ref="B7:B8"/>
    <mergeCell ref="C7:N7"/>
    <mergeCell ref="O7:Z7"/>
    <mergeCell ref="H8:H9"/>
    <mergeCell ref="R8:U8"/>
    <mergeCell ref="V8:X8"/>
    <mergeCell ref="Y8:Y9"/>
    <mergeCell ref="Z8:Z9"/>
    <mergeCell ref="AA7:AR7"/>
    <mergeCell ref="C8:E8"/>
    <mergeCell ref="F8:F9"/>
    <mergeCell ref="G8:G9"/>
    <mergeCell ref="AA8:AE8"/>
    <mergeCell ref="AF8:AF9"/>
    <mergeCell ref="AQ8:AQ9"/>
    <mergeCell ref="AR8:AR9"/>
    <mergeCell ref="AO8:AO9"/>
    <mergeCell ref="AP8:AP9"/>
    <mergeCell ref="I8:N8"/>
    <mergeCell ref="O8:Q8"/>
    <mergeCell ref="D20:D25"/>
    <mergeCell ref="E20:E25"/>
    <mergeCell ref="B46:J46"/>
    <mergeCell ref="M46:Z46"/>
    <mergeCell ref="AB46:AQ46"/>
    <mergeCell ref="B44:AR44"/>
    <mergeCell ref="H20:H24"/>
    <mergeCell ref="C20:C25"/>
    <mergeCell ref="F32:F33"/>
    <mergeCell ref="G32:G33"/>
    <mergeCell ref="F20:F24"/>
    <mergeCell ref="F27:F30"/>
    <mergeCell ref="G20:G24"/>
    <mergeCell ref="G27:G31"/>
    <mergeCell ref="C27:C35"/>
    <mergeCell ref="D34:D35"/>
    <mergeCell ref="D27:D31"/>
    <mergeCell ref="E27:E31"/>
    <mergeCell ref="F37:F38"/>
    <mergeCell ref="G37:G38"/>
    <mergeCell ref="C40:C43"/>
    <mergeCell ref="D40:D42"/>
    <mergeCell ref="E40:E42"/>
    <mergeCell ref="F40:F42"/>
    <mergeCell ref="G40:G42"/>
    <mergeCell ref="E34:E35"/>
    <mergeCell ref="C37:C38"/>
    <mergeCell ref="D37:D38"/>
    <mergeCell ref="E37:E38"/>
    <mergeCell ref="D32:D33"/>
    <mergeCell ref="E32:E33"/>
  </mergeCells>
  <conditionalFormatting sqref="AU10:AV12 Z10:Z43 AQ10:AQ43 AU14:AV14">
    <cfRule type="containsText" dxfId="18" priority="31" operator="containsText" text="Bajo">
      <formula>NOT(ISERROR(SEARCH("Bajo",Z10)))</formula>
    </cfRule>
    <cfRule type="containsText" dxfId="17" priority="32" operator="containsText" text="Medio o moderado">
      <formula>NOT(ISERROR(SEARCH("Medio o moderado",Z10)))</formula>
    </cfRule>
    <cfRule type="containsText" dxfId="16" priority="33" operator="containsText" text="Significativo">
      <formula>NOT(ISERROR(SEARCH("Significativo",Z10)))</formula>
    </cfRule>
  </conditionalFormatting>
  <pageMargins left="0.25" right="0.25" top="0.75" bottom="0.75" header="0" footer="0"/>
  <pageSetup orientation="landscape"/>
  <drawing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96A1533-CF76-4B05-8CC9-F77DB9B85D97}">
          <x14:formula1>
            <xm:f>Valoración!$B$10:$B$12</xm:f>
          </x14:formula1>
          <xm:sqref>O10:P20 R10:T20 V10:W20 V26:W26 R26:T26 R24:T24 V24:W24 O24:P24 O26:P26</xm:sqref>
        </x14:dataValidation>
        <x14:dataValidation type="list" allowBlank="1" showInputMessage="1" showErrorMessage="1" xr:uid="{444F01FF-9E30-48D5-BC1F-C9AE0FFEB35A}">
          <x14:formula1>
            <xm:f>Valoración!$F$15:$F$17</xm:f>
          </x14:formula1>
          <xm:sqref>AA10:AE20 AG10:AI20 AK10:AM20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8DBB-CE21-42DB-81E1-9E2315FE9E98}">
  <dimension ref="B2:Z254"/>
  <sheetViews>
    <sheetView showGridLines="0" topLeftCell="A7" zoomScale="70" zoomScaleNormal="70" workbookViewId="0">
      <pane xSplit="8" ySplit="2" topLeftCell="I9" activePane="bottomRight" state="frozen"/>
      <selection activeCell="A7" sqref="A7"/>
      <selection pane="topRight" activeCell="I7" sqref="I7"/>
      <selection pane="bottomLeft" activeCell="A9" sqref="A9"/>
      <selection pane="bottomRight" activeCell="F11" sqref="F11"/>
    </sheetView>
  </sheetViews>
  <sheetFormatPr baseColWidth="10" defaultColWidth="12.625" defaultRowHeight="31.5" customHeight="1" x14ac:dyDescent="0.2"/>
  <cols>
    <col min="1" max="1" width="6.625" customWidth="1"/>
    <col min="2" max="2" width="14" customWidth="1"/>
    <col min="3" max="3" width="16.625" customWidth="1"/>
    <col min="4" max="4" width="16.375" customWidth="1"/>
    <col min="5" max="5" width="26.625" customWidth="1"/>
    <col min="6" max="6" width="22.625" customWidth="1"/>
    <col min="7" max="7" width="19.625" customWidth="1"/>
    <col min="8" max="8" width="26.875" customWidth="1"/>
    <col min="9" max="9" width="17.5" customWidth="1"/>
    <col min="10" max="10" width="21.875" customWidth="1"/>
    <col min="11" max="11" width="23.375" customWidth="1"/>
    <col min="12" max="12" width="20.75" customWidth="1"/>
    <col min="13" max="13" width="37.5" style="61" customWidth="1"/>
    <col min="14" max="14" width="14.875" hidden="1" customWidth="1"/>
    <col min="15" max="15" width="17.375" hidden="1" customWidth="1"/>
    <col min="16" max="16" width="10.625" hidden="1" customWidth="1"/>
    <col min="17" max="17" width="14.125" hidden="1" customWidth="1"/>
    <col min="18" max="18" width="35.625" hidden="1" customWidth="1"/>
    <col min="19" max="19" width="33.75" hidden="1" customWidth="1"/>
    <col min="20" max="20" width="26.25" hidden="1" customWidth="1"/>
    <col min="21" max="21" width="25" hidden="1" customWidth="1"/>
    <col min="22" max="22" width="35.25" hidden="1" customWidth="1"/>
    <col min="23" max="24" width="10.625" customWidth="1"/>
    <col min="25" max="25" width="14.75" customWidth="1"/>
    <col min="26" max="26" width="32" customWidth="1"/>
  </cols>
  <sheetData>
    <row r="2" spans="2:26" ht="31.5" customHeight="1" x14ac:dyDescent="0.25">
      <c r="B2" s="185" t="s">
        <v>0</v>
      </c>
      <c r="C2" s="185"/>
      <c r="D2" s="211" t="s">
        <v>232</v>
      </c>
      <c r="E2" s="211"/>
      <c r="F2" s="211"/>
      <c r="G2" s="211"/>
      <c r="H2" s="211"/>
      <c r="I2" s="211"/>
      <c r="J2" s="211"/>
      <c r="K2" s="211"/>
      <c r="L2" s="268" t="s">
        <v>2</v>
      </c>
      <c r="M2" s="269"/>
      <c r="N2" s="64"/>
      <c r="O2" s="64"/>
      <c r="P2" s="64"/>
      <c r="Q2" s="64"/>
      <c r="R2" s="64"/>
      <c r="S2" s="64"/>
      <c r="T2" s="64"/>
      <c r="U2" s="64"/>
      <c r="V2" s="64"/>
      <c r="W2" s="21"/>
    </row>
    <row r="3" spans="2:26" ht="31.5" customHeight="1" x14ac:dyDescent="0.2">
      <c r="B3" s="185"/>
      <c r="C3" s="185"/>
      <c r="D3" s="211"/>
      <c r="E3" s="211"/>
      <c r="F3" s="211"/>
      <c r="G3" s="211"/>
      <c r="H3" s="211"/>
      <c r="I3" s="211"/>
      <c r="J3" s="211"/>
      <c r="K3" s="211"/>
      <c r="L3" s="199" t="s">
        <v>3</v>
      </c>
      <c r="M3" s="270"/>
      <c r="N3" s="65"/>
      <c r="O3" s="65"/>
      <c r="P3" s="65"/>
      <c r="Q3" s="65"/>
      <c r="R3" s="65"/>
      <c r="S3" s="65"/>
      <c r="T3" s="65"/>
      <c r="U3" s="65"/>
      <c r="V3" s="65"/>
      <c r="W3" s="22"/>
    </row>
    <row r="4" spans="2:26" ht="31.5" customHeight="1" x14ac:dyDescent="0.2">
      <c r="B4" s="185"/>
      <c r="C4" s="185"/>
      <c r="D4" s="211"/>
      <c r="E4" s="211"/>
      <c r="F4" s="211"/>
      <c r="G4" s="211"/>
      <c r="H4" s="211"/>
      <c r="I4" s="211"/>
      <c r="J4" s="211"/>
      <c r="K4" s="211"/>
      <c r="L4" s="199" t="s">
        <v>4</v>
      </c>
      <c r="M4" s="270"/>
      <c r="N4" s="65"/>
      <c r="O4" s="65"/>
      <c r="P4" s="65"/>
      <c r="Q4" s="65"/>
      <c r="R4" s="65"/>
      <c r="S4" s="65"/>
      <c r="T4" s="65"/>
      <c r="U4" s="65"/>
      <c r="V4" s="65"/>
      <c r="W4" s="23"/>
    </row>
    <row r="5" spans="2:26" ht="31.5" customHeight="1" x14ac:dyDescent="0.2">
      <c r="B5" s="185"/>
      <c r="C5" s="185"/>
      <c r="D5" s="211"/>
      <c r="E5" s="211"/>
      <c r="F5" s="211"/>
      <c r="G5" s="211"/>
      <c r="H5" s="211"/>
      <c r="I5" s="211"/>
      <c r="J5" s="211"/>
      <c r="K5" s="211"/>
      <c r="L5" s="271" t="s">
        <v>233</v>
      </c>
      <c r="M5" s="272"/>
      <c r="N5" s="67"/>
      <c r="O5" s="67"/>
      <c r="P5" s="67"/>
      <c r="Q5" s="67"/>
      <c r="R5" s="67"/>
      <c r="S5" s="67"/>
      <c r="T5" s="67"/>
      <c r="U5" s="67"/>
      <c r="V5" s="67"/>
      <c r="W5" s="23"/>
    </row>
    <row r="6" spans="2:26" ht="31.5" customHeight="1" x14ac:dyDescent="0.2">
      <c r="B6" s="27"/>
      <c r="C6" s="27"/>
      <c r="D6" s="70"/>
      <c r="E6" s="70"/>
      <c r="F6" s="70"/>
      <c r="G6" s="69"/>
      <c r="H6" s="94"/>
      <c r="I6" s="68"/>
      <c r="J6" s="70"/>
      <c r="K6" s="70"/>
      <c r="L6" s="28"/>
      <c r="M6" s="28"/>
      <c r="N6" s="65"/>
      <c r="O6" s="65"/>
      <c r="P6" s="65"/>
      <c r="Q6" s="65"/>
      <c r="R6" s="65"/>
      <c r="S6" s="65"/>
      <c r="T6" s="65"/>
      <c r="U6" s="65"/>
      <c r="V6" s="65"/>
      <c r="W6" s="23"/>
    </row>
    <row r="7" spans="2:26" ht="31.5" customHeight="1" x14ac:dyDescent="0.25">
      <c r="B7" s="281" t="s">
        <v>234</v>
      </c>
      <c r="C7" s="281"/>
      <c r="D7" s="281"/>
      <c r="E7" s="282" t="s">
        <v>235</v>
      </c>
      <c r="F7" s="283" t="s">
        <v>236</v>
      </c>
      <c r="G7" s="283"/>
      <c r="H7" s="284" t="s">
        <v>237</v>
      </c>
      <c r="I7" s="285" t="s">
        <v>238</v>
      </c>
      <c r="J7" s="285"/>
      <c r="K7" s="285"/>
      <c r="L7" s="285"/>
      <c r="M7" s="286" t="s">
        <v>239</v>
      </c>
      <c r="N7" s="48" t="s">
        <v>240</v>
      </c>
      <c r="O7" s="48"/>
      <c r="P7" s="48"/>
      <c r="Q7" s="48"/>
      <c r="R7" s="48"/>
      <c r="S7" s="48"/>
      <c r="T7" s="48"/>
      <c r="U7" s="48"/>
      <c r="V7" s="48"/>
    </row>
    <row r="8" spans="2:26" ht="31.5" customHeight="1" x14ac:dyDescent="0.25">
      <c r="B8" s="175" t="s">
        <v>241</v>
      </c>
      <c r="C8" s="175" t="s">
        <v>73</v>
      </c>
      <c r="D8" s="175" t="s">
        <v>74</v>
      </c>
      <c r="E8" s="282"/>
      <c r="F8" s="176" t="s">
        <v>242</v>
      </c>
      <c r="G8" s="176" t="s">
        <v>243</v>
      </c>
      <c r="H8" s="284"/>
      <c r="I8" s="177" t="s">
        <v>244</v>
      </c>
      <c r="J8" s="177" t="s">
        <v>245</v>
      </c>
      <c r="K8" s="177" t="s">
        <v>246</v>
      </c>
      <c r="L8" s="177" t="s">
        <v>247</v>
      </c>
      <c r="M8" s="286"/>
      <c r="N8" s="51" t="s">
        <v>244</v>
      </c>
      <c r="O8" s="51" t="s">
        <v>245</v>
      </c>
      <c r="R8" s="278" t="s">
        <v>245</v>
      </c>
      <c r="S8" s="279"/>
      <c r="T8" s="279"/>
      <c r="U8" s="279"/>
      <c r="V8" s="280"/>
      <c r="Y8" s="296" t="s">
        <v>247</v>
      </c>
      <c r="Z8" s="296"/>
    </row>
    <row r="9" spans="2:26" s="60" customFormat="1" ht="98.25" customHeight="1" thickBot="1" x14ac:dyDescent="0.3">
      <c r="B9" s="52" t="str">
        <f>'Matriz AIA'!C10</f>
        <v>IBTI (Instituto de Bachillerato Técnico Industrial)</v>
      </c>
      <c r="C9" s="53" t="str">
        <f>'Matriz AIA'!D10</f>
        <v>Transporte de estudiantes en vehículos escolares</v>
      </c>
      <c r="D9" s="53" t="str">
        <f>'Matriz AIA'!E10</f>
        <v>Consejo de Padres de Familia</v>
      </c>
      <c r="E9" s="140" t="str">
        <f>'Matriz AIA'!K10</f>
        <v>Emisión de contaminantes atmosféricos como CO2, Material Particulado y otros GEI</v>
      </c>
      <c r="F9" s="55" t="str">
        <f>'Matriz AIA'!M10</f>
        <v>emergencias ambientales por mala calidad del aire</v>
      </c>
      <c r="G9" s="56" t="str">
        <f>'Matriz AIA'!N10</f>
        <v>Incorporar practicas de movilidad sostenible</v>
      </c>
      <c r="H9" s="174" t="str">
        <f>'Matriz AIA'!I10</f>
        <v>Aire</v>
      </c>
      <c r="I9" s="171">
        <v>2</v>
      </c>
      <c r="J9" s="172">
        <v>1</v>
      </c>
      <c r="K9" s="172">
        <f>+I9*J9</f>
        <v>2</v>
      </c>
      <c r="L9" s="173" t="s">
        <v>248</v>
      </c>
      <c r="M9" s="57" t="s">
        <v>249</v>
      </c>
      <c r="N9" s="51">
        <v>1</v>
      </c>
      <c r="O9" s="58">
        <v>1</v>
      </c>
      <c r="P9"/>
      <c r="Q9"/>
      <c r="R9" s="59">
        <v>1</v>
      </c>
      <c r="S9" s="59">
        <v>2</v>
      </c>
      <c r="T9" s="59">
        <v>3</v>
      </c>
      <c r="U9" s="59">
        <v>4</v>
      </c>
      <c r="V9" s="59">
        <v>5</v>
      </c>
      <c r="Y9" s="165" t="s">
        <v>248</v>
      </c>
      <c r="Z9" s="164" t="s">
        <v>250</v>
      </c>
    </row>
    <row r="10" spans="2:26" s="60" customFormat="1" ht="95.25" customHeight="1" thickBot="1" x14ac:dyDescent="0.3">
      <c r="B10" s="52" t="str">
        <f>'Matriz AIA'!C11</f>
        <v>PES (Programas de Educación Superior)
Administrativos
Docentes</v>
      </c>
      <c r="C10" s="53" t="str">
        <f>'Matriz AIA'!D11</f>
        <v>Uso de transporte publico o privado</v>
      </c>
      <c r="D10" s="53" t="str">
        <f>'Matriz AIA'!E11</f>
        <v>Estudiantes
Docentes
Colaboradores</v>
      </c>
      <c r="E10" s="54" t="str">
        <f>'Matriz AIA'!K11</f>
        <v>Emisión de contaminantes atmosféricos como CO2, Material Particulado y otros GEI</v>
      </c>
      <c r="F10" s="55" t="str">
        <f>'Matriz AIA'!M11</f>
        <v>emergencias ambientales por mala calidad del aire</v>
      </c>
      <c r="G10" s="56" t="str">
        <f>'Matriz AIA'!N11</f>
        <v>Incorporar practicas de movilidad sostenible</v>
      </c>
      <c r="H10" s="169" t="str">
        <f>'Matriz AIA'!I11</f>
        <v>Aire</v>
      </c>
      <c r="I10" s="171">
        <v>2</v>
      </c>
      <c r="J10" s="172">
        <v>1</v>
      </c>
      <c r="K10" s="172">
        <f t="shared" ref="K10" si="0">+I10*J10</f>
        <v>2</v>
      </c>
      <c r="L10" s="173" t="s">
        <v>248</v>
      </c>
      <c r="M10" s="57" t="s">
        <v>251</v>
      </c>
      <c r="N10" s="51">
        <v>2</v>
      </c>
      <c r="O10" s="58">
        <v>2</v>
      </c>
      <c r="P10" s="48"/>
      <c r="Q10"/>
      <c r="R10" s="58" t="s">
        <v>252</v>
      </c>
      <c r="S10" s="58" t="s">
        <v>253</v>
      </c>
      <c r="T10" s="58" t="s">
        <v>254</v>
      </c>
      <c r="U10" s="58" t="s">
        <v>255</v>
      </c>
      <c r="V10" s="58" t="s">
        <v>256</v>
      </c>
      <c r="Y10" s="166" t="s">
        <v>257</v>
      </c>
      <c r="Z10" s="164" t="s">
        <v>258</v>
      </c>
    </row>
    <row r="11" spans="2:26" s="51" customFormat="1" ht="105.75" customHeight="1" x14ac:dyDescent="0.25">
      <c r="B11" s="287" t="str">
        <f>'Matriz AIA'!C12</f>
        <v>Gestión de Adquisiciones</v>
      </c>
      <c r="C11" s="290" t="str">
        <f>'Matriz AIA'!D12</f>
        <v>Adquisición y transporte de diversos insumos, materiales, equipos y/o mobiliario.</v>
      </c>
      <c r="D11" s="53" t="str">
        <f>'Matriz AIA'!E12</f>
        <v>Según la necesidad cada dependencia realiza su proceso de adquisición</v>
      </c>
      <c r="E11" s="54" t="str">
        <f>'Matriz AIA'!K12</f>
        <v>Agotamientos y/o contaminación de recursos naturales</v>
      </c>
      <c r="F11" s="55" t="str">
        <f>'Matriz AIA'!M12</f>
        <v>Adquisición de productos con sustancias altamente contaminantes, incumplimiento de requisitos legales ambientales asociados a los bienes y servicios que se contraten.</v>
      </c>
      <c r="G11" s="56" t="str">
        <f>'Matriz AIA'!N12</f>
        <v xml:space="preserve">Incorporar criterios sostenibles para compras y adquisiciones. Disminución de la generación de residuos, </v>
      </c>
      <c r="H11" s="169" t="str">
        <f>'Matriz AIA'!I12</f>
        <v>Aire, agua, suelo</v>
      </c>
      <c r="I11" s="171">
        <v>3</v>
      </c>
      <c r="J11" s="172">
        <v>2</v>
      </c>
      <c r="K11" s="172">
        <f t="shared" ref="K11:K37" si="1">+I11*J11</f>
        <v>6</v>
      </c>
      <c r="L11" s="173" t="s">
        <v>257</v>
      </c>
      <c r="M11" s="178" t="s">
        <v>259</v>
      </c>
      <c r="Y11" s="167" t="s">
        <v>260</v>
      </c>
      <c r="Z11" s="164" t="s">
        <v>261</v>
      </c>
    </row>
    <row r="12" spans="2:26" s="51" customFormat="1" ht="78" customHeight="1" x14ac:dyDescent="0.25">
      <c r="B12" s="289"/>
      <c r="C12" s="292"/>
      <c r="D12" s="53" t="str">
        <f>'Matriz AIA'!E13</f>
        <v>proveedor o contratista</v>
      </c>
      <c r="E12" s="54" t="str">
        <f>'Matriz AIA'!K13</f>
        <v xml:space="preserve">Contaminación del aire, agua, suelo, ecosistemas. 
Daños en la salud humana </v>
      </c>
      <c r="F12" s="55" t="str">
        <f>'Matriz AIA'!M13</f>
        <v>Daños a la salud humana, contaminación de recursos naturales.</v>
      </c>
      <c r="G12" s="56" t="str">
        <f>'Matriz AIA'!N13</f>
        <v>incorporar practicas sostenibles para compras y adquisiciones</v>
      </c>
      <c r="H12" s="169" t="str">
        <f>'Matriz AIA'!I13</f>
        <v>Suelo</v>
      </c>
      <c r="I12" s="171">
        <v>2</v>
      </c>
      <c r="J12" s="172">
        <v>1</v>
      </c>
      <c r="K12" s="172">
        <f t="shared" si="1"/>
        <v>2</v>
      </c>
      <c r="L12" s="173" t="s">
        <v>248</v>
      </c>
      <c r="M12" s="57" t="s">
        <v>262</v>
      </c>
      <c r="Y12" s="168" t="s">
        <v>263</v>
      </c>
      <c r="Z12" s="164" t="s">
        <v>264</v>
      </c>
    </row>
    <row r="13" spans="2:26" s="51" customFormat="1" ht="78" customHeight="1" x14ac:dyDescent="0.25">
      <c r="B13" s="52" t="str">
        <f>'Matriz AIA'!C14</f>
        <v>RECTORIA</v>
      </c>
      <c r="C13" s="53" t="str">
        <f>'Matriz AIA'!D14</f>
        <v>Transporte de Rector para actividades misionales</v>
      </c>
      <c r="D13" s="53" t="str">
        <f>'Matriz AIA'!E14</f>
        <v>Rector</v>
      </c>
      <c r="E13" s="54" t="str">
        <f>'Matriz AIA'!K14</f>
        <v>Disminución en las emisiones directas de GEI y de ruido.</v>
      </c>
      <c r="F13" s="55" t="str">
        <f>'Matriz AIA'!M14</f>
        <v>Agotamiento del recurso natural</v>
      </c>
      <c r="G13" s="56" t="str">
        <f>'Matriz AIA'!N14</f>
        <v>Disminución de la demanda de combustibles fósiles</v>
      </c>
      <c r="H13" s="169" t="str">
        <f>'Matriz AIA'!I14</f>
        <v>Aire</v>
      </c>
      <c r="I13" s="171">
        <v>2</v>
      </c>
      <c r="J13" s="172">
        <v>1</v>
      </c>
      <c r="K13" s="172">
        <f t="shared" si="1"/>
        <v>2</v>
      </c>
      <c r="L13" s="173" t="s">
        <v>248</v>
      </c>
      <c r="M13" s="57" t="s">
        <v>265</v>
      </c>
    </row>
    <row r="14" spans="2:26" s="51" customFormat="1" ht="125.25" customHeight="1" x14ac:dyDescent="0.25">
      <c r="B14" s="287" t="str">
        <f>'Matriz AIA'!C15</f>
        <v>TODOS</v>
      </c>
      <c r="C14" s="290" t="str">
        <f>'Matriz AIA'!D15</f>
        <v>Uso de las instalaciones (Aulas, oficinas, baños y zonas comunes)</v>
      </c>
      <c r="D14" s="293" t="str">
        <f>'Matriz AIA'!E15</f>
        <v>Estudiantes
Docentes
Colaboradores</v>
      </c>
      <c r="E14" s="54" t="str">
        <f>'Matriz AIA'!K15</f>
        <v>agotamiento del recurso hídrico</v>
      </c>
      <c r="F14" s="55" t="str">
        <f>'Matriz AIA'!M15</f>
        <v>Desperdicio de agua potable</v>
      </c>
      <c r="G14" s="56" t="str">
        <f>'Matriz AIA'!N15</f>
        <v>Incorporación de tecnologías para aprovechamiento de agua lluvia</v>
      </c>
      <c r="H14" s="169" t="str">
        <f>'Matriz AIA'!I15</f>
        <v>Agua</v>
      </c>
      <c r="I14" s="171">
        <v>4</v>
      </c>
      <c r="J14" s="172">
        <v>2</v>
      </c>
      <c r="K14" s="172">
        <f t="shared" si="1"/>
        <v>8</v>
      </c>
      <c r="L14" s="173" t="s">
        <v>257</v>
      </c>
      <c r="M14" s="57" t="s">
        <v>266</v>
      </c>
    </row>
    <row r="15" spans="2:26" s="51" customFormat="1" ht="78" customHeight="1" x14ac:dyDescent="0.25">
      <c r="B15" s="288"/>
      <c r="C15" s="291"/>
      <c r="D15" s="294"/>
      <c r="E15" s="54" t="str">
        <f>'Matriz AIA'!K16</f>
        <v>Contaminación del recurso hídrico</v>
      </c>
      <c r="F15" s="55" t="str">
        <f>'Matriz AIA'!M16</f>
        <v>Daños en el alcantarillado interno y externo</v>
      </c>
      <c r="G15" s="56" t="str">
        <f>'Matriz AIA'!N16</f>
        <v>Implementar buenas practicas para el uso del sistema de alcantarillado</v>
      </c>
      <c r="H15" s="169" t="str">
        <f>'Matriz AIA'!I16</f>
        <v>Agua</v>
      </c>
      <c r="I15" s="171">
        <v>3</v>
      </c>
      <c r="J15" s="172">
        <v>2</v>
      </c>
      <c r="K15" s="172">
        <f t="shared" si="1"/>
        <v>6</v>
      </c>
      <c r="L15" s="173" t="s">
        <v>257</v>
      </c>
      <c r="M15" s="57" t="s">
        <v>267</v>
      </c>
    </row>
    <row r="16" spans="2:26" s="51" customFormat="1" ht="148.5" customHeight="1" x14ac:dyDescent="0.25">
      <c r="B16" s="288"/>
      <c r="C16" s="291"/>
      <c r="D16" s="294"/>
      <c r="E16" s="54" t="str">
        <f>'Matriz AIA'!K17</f>
        <v>Emisiones indirectas de CO2</v>
      </c>
      <c r="F16" s="55" t="str">
        <f>'Matriz AIA'!M17</f>
        <v>Contaminación indirecta del aire</v>
      </c>
      <c r="G16" s="56" t="str">
        <f>'Matriz AIA'!N17</f>
        <v>Implementar buenas practicas de consumo de E. Eléctrica.
Desarrollar proyectos académicos con los programas de PES para implementar practicas de Eficiencia Energética.</v>
      </c>
      <c r="H16" s="169" t="str">
        <f>'Matriz AIA'!I17</f>
        <v>Energía Eléctrica</v>
      </c>
      <c r="I16" s="171">
        <v>4</v>
      </c>
      <c r="J16" s="172">
        <v>2</v>
      </c>
      <c r="K16" s="172">
        <f t="shared" si="1"/>
        <v>8</v>
      </c>
      <c r="L16" s="173" t="s">
        <v>257</v>
      </c>
      <c r="M16" s="57" t="s">
        <v>268</v>
      </c>
    </row>
    <row r="17" spans="2:13" s="51" customFormat="1" ht="126.75" customHeight="1" x14ac:dyDescent="0.25">
      <c r="B17" s="288"/>
      <c r="C17" s="291"/>
      <c r="D17" s="294"/>
      <c r="E17" s="54" t="str">
        <f>'Matriz AIA'!K18</f>
        <v>Uso eficiente de la energía eléctrica</v>
      </c>
      <c r="F17" s="55" t="str">
        <f>'Matriz AIA'!M18</f>
        <v>Incremento en el consumo de energía por descalibración o falla de los equipos de control automatizado</v>
      </c>
      <c r="G17" s="56" t="str">
        <f>'Matriz AIA'!N18</f>
        <v>Disminución de gastos asociados al consumo de energía eléctrica.</v>
      </c>
      <c r="H17" s="169" t="str">
        <f>'Matriz AIA'!I18</f>
        <v>Energía Eléctrica</v>
      </c>
      <c r="I17" s="171">
        <v>5</v>
      </c>
      <c r="J17" s="172">
        <v>2</v>
      </c>
      <c r="K17" s="172">
        <f t="shared" si="1"/>
        <v>10</v>
      </c>
      <c r="L17" s="173" t="s">
        <v>260</v>
      </c>
      <c r="M17" s="178" t="s">
        <v>269</v>
      </c>
    </row>
    <row r="18" spans="2:13" s="51" customFormat="1" ht="105.75" customHeight="1" x14ac:dyDescent="0.25">
      <c r="B18" s="289"/>
      <c r="C18" s="292"/>
      <c r="D18" s="295"/>
      <c r="E18" s="54" t="str">
        <f>'Matriz AIA'!K19</f>
        <v>Contaminación del suelo y el aire. Daños en la salud humana, proliferación de vectores biológicos de transmisión de enfermedades</v>
      </c>
      <c r="F18" s="55" t="str">
        <f>'Matriz AIA'!M19</f>
        <v>Acumulación de residuos en las instalaciones por mala manipulación</v>
      </c>
      <c r="G18" s="56" t="str">
        <f>'Matriz AIA'!N19</f>
        <v>Evitar la sobrecarga del relleno sanitario de la ciudad al disminuir la cantidad de residuos generados por la ETITC que tienen este tratamiento.</v>
      </c>
      <c r="H18" s="169" t="str">
        <f>'Matriz AIA'!I19</f>
        <v>Residuos</v>
      </c>
      <c r="I18" s="171">
        <v>4</v>
      </c>
      <c r="J18" s="172">
        <v>3</v>
      </c>
      <c r="K18" s="172">
        <f>I18*J18</f>
        <v>12</v>
      </c>
      <c r="L18" s="173" t="s">
        <v>260</v>
      </c>
      <c r="M18" s="57" t="s">
        <v>270</v>
      </c>
    </row>
    <row r="19" spans="2:13" s="51" customFormat="1" ht="157.5" customHeight="1" x14ac:dyDescent="0.25">
      <c r="B19" s="287" t="str">
        <f>'Matriz AIA'!C20</f>
        <v>Talleres y laboratorios</v>
      </c>
      <c r="C19" s="290" t="str">
        <f>'Matriz AIA'!D20</f>
        <v>Practicas en talleres y laboratorios (Uso de equipos, herramientas, materiales, reactivos químicos, solventes, lubricantes, soldaduras, pinturas, etc.)</v>
      </c>
      <c r="D19" s="293" t="str">
        <f>'Matriz AIA'!E20</f>
        <v>Estudiantes
Docentes
Laboratoristas</v>
      </c>
      <c r="E19" s="54" t="str">
        <f>'Matriz AIA'!K20</f>
        <v>Emisiones indirectas de CO2</v>
      </c>
      <c r="F19" s="55" t="str">
        <f>'Matriz AIA'!M20</f>
        <v>Contaminación indirecta del aire</v>
      </c>
      <c r="G19" s="56" t="str">
        <f>'Matriz AIA'!N20</f>
        <v>Implementar buenas practicas de consumo de E. Eléctrica</v>
      </c>
      <c r="H19" s="169" t="str">
        <f>'Matriz AIA'!I20</f>
        <v>Energía Eléctrica</v>
      </c>
      <c r="I19" s="171">
        <v>5</v>
      </c>
      <c r="J19" s="172">
        <v>2</v>
      </c>
      <c r="K19" s="172">
        <f t="shared" si="1"/>
        <v>10</v>
      </c>
      <c r="L19" s="173" t="s">
        <v>260</v>
      </c>
      <c r="M19" s="57" t="s">
        <v>271</v>
      </c>
    </row>
    <row r="20" spans="2:13" s="51" customFormat="1" ht="111.75" customHeight="1" x14ac:dyDescent="0.25">
      <c r="B20" s="288"/>
      <c r="C20" s="291"/>
      <c r="D20" s="294"/>
      <c r="E20" s="54" t="str">
        <f>'Matriz AIA'!K21</f>
        <v xml:space="preserve">Contaminación del aire, agua, suelo, ecosistemas. 
Daños en la salud humana </v>
      </c>
      <c r="F20" s="55" t="str">
        <f>'Matriz AIA'!M21</f>
        <v>Mezclar los residuos y entregarlos para disposición en relleno sanitario.
Incumplimiento de requisitos legales asociados a la Gestión Integral de RESPEL</v>
      </c>
      <c r="G20" s="56" t="str">
        <f>'Matriz AIA'!N21</f>
        <v>Gestión adecuada para garantizar recuperación de materias primas y disposición final de residuos</v>
      </c>
      <c r="H20" s="169" t="str">
        <f>'Matriz AIA'!I21</f>
        <v>Residuos</v>
      </c>
      <c r="I20" s="171">
        <v>5</v>
      </c>
      <c r="J20" s="172">
        <v>3</v>
      </c>
      <c r="K20" s="172">
        <f t="shared" si="1"/>
        <v>15</v>
      </c>
      <c r="L20" s="173" t="s">
        <v>263</v>
      </c>
      <c r="M20" s="57" t="s">
        <v>272</v>
      </c>
    </row>
    <row r="21" spans="2:13" s="51" customFormat="1" ht="106.5" customHeight="1" x14ac:dyDescent="0.25">
      <c r="B21" s="288"/>
      <c r="C21" s="291"/>
      <c r="D21" s="294"/>
      <c r="E21" s="54" t="str">
        <f>'Matriz AIA'!K22</f>
        <v xml:space="preserve">prevención de la contaminación. Apoyo a comunidades de reciclaje
</v>
      </c>
      <c r="F21" s="55" t="str">
        <f>'Matriz AIA'!M22</f>
        <v>mezclar los residuos y entregarlos para disposición en relleno sanitario</v>
      </c>
      <c r="G21" s="56" t="str">
        <f>'Matriz AIA'!N22</f>
        <v>Gestión adecuada para garantizar recuperación de materias primas y disposición final de residuos</v>
      </c>
      <c r="H21" s="169" t="str">
        <f>'Matriz AIA'!I22</f>
        <v>Residuos</v>
      </c>
      <c r="I21" s="171">
        <v>4</v>
      </c>
      <c r="J21" s="172">
        <v>3</v>
      </c>
      <c r="K21" s="172">
        <f t="shared" si="1"/>
        <v>12</v>
      </c>
      <c r="L21" s="173" t="s">
        <v>260</v>
      </c>
      <c r="M21" s="57" t="s">
        <v>272</v>
      </c>
    </row>
    <row r="22" spans="2:13" s="51" customFormat="1" ht="123" customHeight="1" x14ac:dyDescent="0.25">
      <c r="B22" s="288"/>
      <c r="C22" s="291"/>
      <c r="D22" s="294"/>
      <c r="E22" s="54" t="str">
        <f>'Matriz AIA'!K23</f>
        <v>Generación de vertimientos ARND</v>
      </c>
      <c r="F22" s="55" t="str">
        <f>'Matriz AIA'!M23</f>
        <v>Contaminación del recurso hídrico, colapso del alcantarillado interno.
Incumplimiento de la legislación vigente relacionada con la concentración máxima de contaminantes en las ARnD</v>
      </c>
      <c r="G22" s="56" t="str">
        <f>'Matriz AIA'!N23</f>
        <v>Adopción de buenas practicas para el uso del alcantarillado</v>
      </c>
      <c r="H22" s="169" t="str">
        <f>'Matriz AIA'!I23</f>
        <v>Agua</v>
      </c>
      <c r="I22" s="171">
        <v>4</v>
      </c>
      <c r="J22" s="172">
        <v>3</v>
      </c>
      <c r="K22" s="172">
        <f t="shared" si="1"/>
        <v>12</v>
      </c>
      <c r="L22" s="173" t="s">
        <v>260</v>
      </c>
      <c r="M22" s="57" t="s">
        <v>273</v>
      </c>
    </row>
    <row r="23" spans="2:13" s="51" customFormat="1" ht="101.25" customHeight="1" x14ac:dyDescent="0.25">
      <c r="B23" s="288"/>
      <c r="C23" s="291"/>
      <c r="D23" s="294"/>
      <c r="E23" s="54" t="str">
        <f>'Matriz AIA'!K24</f>
        <v>Contaminación del aire</v>
      </c>
      <c r="F23" s="55" t="str">
        <f>'Matriz AIA'!M24</f>
        <v xml:space="preserve">Daños en la salud de las personas expuestas al MP y otras emisiones de GEI.
Incumplimiento de requisitos legales relacionados con el control de emisiones atmosféricas. </v>
      </c>
      <c r="G23" s="56" t="str">
        <f>'Matriz AIA'!N24</f>
        <v>Implementación de tecnologías para el control de emisiones atmosféricas</v>
      </c>
      <c r="H23" s="169" t="str">
        <f>'Matriz AIA'!I24</f>
        <v>Aire</v>
      </c>
      <c r="I23" s="171">
        <v>4</v>
      </c>
      <c r="J23" s="172">
        <v>3</v>
      </c>
      <c r="K23" s="172">
        <f t="shared" si="1"/>
        <v>12</v>
      </c>
      <c r="L23" s="173" t="s">
        <v>260</v>
      </c>
      <c r="M23" s="57" t="s">
        <v>274</v>
      </c>
    </row>
    <row r="24" spans="2:13" s="51" customFormat="1" ht="119.25" customHeight="1" x14ac:dyDescent="0.25">
      <c r="B24" s="289"/>
      <c r="C24" s="292"/>
      <c r="D24" s="295"/>
      <c r="E24" s="54" t="str">
        <f>'Matriz AIA'!K25</f>
        <v>Afectación en la calidad del aire por acumulación de vapores que pueden generar daños a la salud.
Generación de residuos peligrosos.
Vertido de sustancias contaminantes al sistema de alcantarillado.</v>
      </c>
      <c r="F24" s="55" t="str">
        <f>'Matriz AIA'!M25</f>
        <v>Derrame o liberación accidental de sustancias químicas</v>
      </c>
      <c r="G24" s="56" t="str">
        <f>'Matriz AIA'!N25</f>
        <v>Mejorar las condiciones de almacenamiento de sustancias químicas disminuyendo los riesgos asociados.</v>
      </c>
      <c r="H24" s="169" t="str">
        <f>'Matriz AIA'!I25</f>
        <v>Aire
Suelo
Agua</v>
      </c>
      <c r="I24" s="171">
        <v>2</v>
      </c>
      <c r="J24" s="172">
        <v>3</v>
      </c>
      <c r="K24" s="172">
        <f t="shared" si="1"/>
        <v>6</v>
      </c>
      <c r="L24" s="173" t="s">
        <v>248</v>
      </c>
      <c r="M24" s="57" t="s">
        <v>275</v>
      </c>
    </row>
    <row r="25" spans="2:13" s="51" customFormat="1" ht="105.75" customHeight="1" x14ac:dyDescent="0.25">
      <c r="B25" s="52" t="str">
        <f>'Matriz AIA'!C26</f>
        <v>Gestión de Informática y comunicaciones</v>
      </c>
      <c r="C25" s="53" t="str">
        <f>'Matriz AIA'!D26</f>
        <v>instalación y/o mantenimiento de software y hardware de tecnologías de la información y comunicación</v>
      </c>
      <c r="D25" s="53" t="str">
        <f>'Matriz AIA'!E26</f>
        <v>Gestión IT</v>
      </c>
      <c r="E25" s="54" t="str">
        <f>'Matriz AIA'!K26</f>
        <v xml:space="preserve">Contaminación del aire, agua, suelo, ecosistemas. 
Daños en la salud humana </v>
      </c>
      <c r="F25" s="55" t="str">
        <f>'Matriz AIA'!M26</f>
        <v>Mezclar los residuos y entregarlos para disposición en relleno sanitario.
Incumplimiento de requisitos legales asociados a la Gestión de RAEES</v>
      </c>
      <c r="G25" s="56" t="str">
        <f>'Matriz AIA'!N26</f>
        <v>Gestión adecuada para garantizar recuperación de materias primas y disposición final de residuos</v>
      </c>
      <c r="H25" s="169" t="str">
        <f>'Matriz AIA'!I26</f>
        <v>Residuos</v>
      </c>
      <c r="I25" s="171">
        <v>4</v>
      </c>
      <c r="J25" s="172">
        <v>3</v>
      </c>
      <c r="K25" s="172">
        <f t="shared" ref="K25" si="2">+I25*J25</f>
        <v>12</v>
      </c>
      <c r="L25" s="173" t="s">
        <v>260</v>
      </c>
      <c r="M25" s="57" t="s">
        <v>272</v>
      </c>
    </row>
    <row r="26" spans="2:13" s="51" customFormat="1" ht="111" customHeight="1" x14ac:dyDescent="0.25">
      <c r="B26" s="52" t="str">
        <f>'Matriz AIA'!C27</f>
        <v>Gestión de Recursos Físicos</v>
      </c>
      <c r="C26" s="53" t="str">
        <f>'Matriz AIA'!D27</f>
        <v>Mantenimiento de la planta física</v>
      </c>
      <c r="D26" s="53" t="str">
        <f>'Matriz AIA'!E27</f>
        <v>Planta Física</v>
      </c>
      <c r="E26" s="54" t="str">
        <f>'Matriz AIA'!K27</f>
        <v xml:space="preserve">Contaminación del aire, agua, suelo, ecosistemas. 
</v>
      </c>
      <c r="F26" s="55" t="str">
        <f>'Matriz AIA'!M27</f>
        <v>Acumulación de RCD en las instalaciones
Disposición inadecuada de RCD.
Incumplimiento de requisitos legales asociados a la gestión de RCD</v>
      </c>
      <c r="G26" s="56" t="str">
        <f>'Matriz AIA'!N27</f>
        <v>Gestionar RCD para aprovechamiento por parte de terceros</v>
      </c>
      <c r="H26" s="169" t="str">
        <f>'Matriz AIA'!I27</f>
        <v>Residuos</v>
      </c>
      <c r="I26" s="171">
        <v>5</v>
      </c>
      <c r="J26" s="172">
        <v>3</v>
      </c>
      <c r="K26" s="172">
        <f t="shared" si="1"/>
        <v>15</v>
      </c>
      <c r="L26" s="173" t="s">
        <v>263</v>
      </c>
      <c r="M26" s="57" t="s">
        <v>276</v>
      </c>
    </row>
    <row r="27" spans="2:13" s="51" customFormat="1" ht="108" customHeight="1" x14ac:dyDescent="0.25">
      <c r="B27" s="52">
        <f>'Matriz AIA'!C28</f>
        <v>0</v>
      </c>
      <c r="C27" s="53">
        <f>'Matriz AIA'!D28</f>
        <v>0</v>
      </c>
      <c r="D27" s="53">
        <f>'Matriz AIA'!E28</f>
        <v>0</v>
      </c>
      <c r="E27" s="54" t="str">
        <f>'Matriz AIA'!K28</f>
        <v xml:space="preserve">Contaminación del aire, agua, suelo, ecosistemas. 
Daños en la salud humana </v>
      </c>
      <c r="F27" s="55" t="str">
        <f>'Matriz AIA'!M28</f>
        <v>mezclar los residuos y entregarlos para disposición en relleno sanitario</v>
      </c>
      <c r="G27" s="56" t="str">
        <f>'Matriz AIA'!N28</f>
        <v>Gestión adecuada para garantizar recuperación de materias primas y disposición final de residuos</v>
      </c>
      <c r="H27" s="169" t="str">
        <f>'Matriz AIA'!I28</f>
        <v>Residuos</v>
      </c>
      <c r="I27" s="171">
        <v>4</v>
      </c>
      <c r="J27" s="172">
        <v>3</v>
      </c>
      <c r="K27" s="172">
        <f t="shared" si="1"/>
        <v>12</v>
      </c>
      <c r="L27" s="173" t="s">
        <v>260</v>
      </c>
      <c r="M27" s="57" t="s">
        <v>272</v>
      </c>
    </row>
    <row r="28" spans="2:13" s="51" customFormat="1" ht="117" customHeight="1" x14ac:dyDescent="0.25">
      <c r="B28" s="52">
        <f>'Matriz AIA'!C29</f>
        <v>0</v>
      </c>
      <c r="C28" s="53">
        <f>'Matriz AIA'!D29</f>
        <v>0</v>
      </c>
      <c r="D28" s="53">
        <f>'Matriz AIA'!E29</f>
        <v>0</v>
      </c>
      <c r="E28" s="54" t="str">
        <f>'Matriz AIA'!K29</f>
        <v>Proliferación de Vectores
Emisión de GEI</v>
      </c>
      <c r="F28" s="55" t="str">
        <f>'Matriz AIA'!M29</f>
        <v>Proliferación de vectores por acumulación de residuos de poda</v>
      </c>
      <c r="G28" s="56" t="str">
        <f>'Matriz AIA'!N29</f>
        <v>Aprovechamiento de residuos de poda (compostaje)</v>
      </c>
      <c r="H28" s="169" t="str">
        <f>'Matriz AIA'!I29</f>
        <v>Residuos</v>
      </c>
      <c r="I28" s="171">
        <v>4</v>
      </c>
      <c r="J28" s="172">
        <v>3</v>
      </c>
      <c r="K28" s="172">
        <f t="shared" si="1"/>
        <v>12</v>
      </c>
      <c r="L28" s="173" t="s">
        <v>260</v>
      </c>
      <c r="M28" s="57" t="s">
        <v>277</v>
      </c>
    </row>
    <row r="29" spans="2:13" s="51" customFormat="1" ht="120.75" customHeight="1" x14ac:dyDescent="0.25">
      <c r="B29" s="52">
        <f>'Matriz AIA'!C30</f>
        <v>0</v>
      </c>
      <c r="C29" s="53">
        <f>'Matriz AIA'!D30</f>
        <v>0</v>
      </c>
      <c r="D29" s="53">
        <f>'Matriz AIA'!E30</f>
        <v>0</v>
      </c>
      <c r="E29" s="54" t="str">
        <f>'Matriz AIA'!K30</f>
        <v xml:space="preserve">prevención de la contaminación. Apoyo a comunidades de reciclaje
</v>
      </c>
      <c r="F29" s="55" t="str">
        <f>'Matriz AIA'!M30</f>
        <v>mezclar los residuos y entregarlos para disposición en relleno sanitario</v>
      </c>
      <c r="G29" s="56" t="str">
        <f>'Matriz AIA'!N30</f>
        <v>Gestión adecuada para garantizar recuperación de materias primas y disposición final de residuos.
Apoyo en la formalización de organizaciones de recicladores de oficio</v>
      </c>
      <c r="H29" s="169" t="str">
        <f>'Matriz AIA'!I30</f>
        <v>Residuos</v>
      </c>
      <c r="I29" s="171">
        <v>5</v>
      </c>
      <c r="J29" s="172">
        <v>3</v>
      </c>
      <c r="K29" s="172">
        <f t="shared" si="1"/>
        <v>15</v>
      </c>
      <c r="L29" s="173" t="s">
        <v>263</v>
      </c>
      <c r="M29" s="178" t="s">
        <v>278</v>
      </c>
    </row>
    <row r="30" spans="2:13" s="51" customFormat="1" ht="107.25" customHeight="1" x14ac:dyDescent="0.25">
      <c r="B30" s="52">
        <f>'Matriz AIA'!C31</f>
        <v>0</v>
      </c>
      <c r="C30" s="53">
        <f>'Matriz AIA'!D31</f>
        <v>0</v>
      </c>
      <c r="D30" s="53">
        <f>'Matriz AIA'!E31</f>
        <v>0</v>
      </c>
      <c r="E30" s="54" t="str">
        <f>'Matriz AIA'!K31</f>
        <v>Afectación en la calidad del aire por acumulación de vapores que pueden generar daños a la salud.
Generación de residuos peligrosos.
Vertido de sustancias contaminantes al sistema de alcantarillado.</v>
      </c>
      <c r="F30" s="55" t="str">
        <f>'Matriz AIA'!M31</f>
        <v>Derrame o liberación accidental de sustancias químicas</v>
      </c>
      <c r="G30" s="56" t="str">
        <f>'Matriz AIA'!N31</f>
        <v>Mejorar las condiciones de almacenamiento de sustancias químicas disminuyendo los riesgos asociados.</v>
      </c>
      <c r="H30" s="169" t="str">
        <f>'Matriz AIA'!I31</f>
        <v>Aire
Suelo
Agua</v>
      </c>
      <c r="I30" s="171">
        <v>2</v>
      </c>
      <c r="J30" s="172">
        <v>3</v>
      </c>
      <c r="K30" s="172">
        <f t="shared" ref="K30:K32" si="3">+I30*J30</f>
        <v>6</v>
      </c>
      <c r="L30" s="173" t="s">
        <v>248</v>
      </c>
      <c r="M30" s="57" t="s">
        <v>275</v>
      </c>
    </row>
    <row r="31" spans="2:13" s="51" customFormat="1" ht="108" customHeight="1" x14ac:dyDescent="0.25">
      <c r="B31" s="52">
        <f>'Matriz AIA'!C32</f>
        <v>0</v>
      </c>
      <c r="C31" s="53" t="str">
        <f>'Matriz AIA'!D32</f>
        <v>Mantenimiento de infraestructura eléctrica</v>
      </c>
      <c r="D31" s="53" t="str">
        <f>'Matriz AIA'!E32</f>
        <v>Gestión de Infraestructura Eléctrica</v>
      </c>
      <c r="E31" s="54" t="str">
        <f>'Matriz AIA'!K32</f>
        <v xml:space="preserve">Contaminación del aire, agua, suelo, ecosistemas. 
Daños en la salud humana </v>
      </c>
      <c r="F31" s="55" t="str">
        <f>'Matriz AIA'!M32</f>
        <v>Acumulación y disposición inadecuada de RESPEL</v>
      </c>
      <c r="G31" s="56" t="str">
        <f>'Matriz AIA'!N32</f>
        <v>Implementación de tecnología de autoabastecimiento de energía y de bajo consumo</v>
      </c>
      <c r="H31" s="169" t="str">
        <f>'Matriz AIA'!I32</f>
        <v>Residuos</v>
      </c>
      <c r="I31" s="171">
        <v>4</v>
      </c>
      <c r="J31" s="172">
        <v>3</v>
      </c>
      <c r="K31" s="172">
        <f t="shared" si="3"/>
        <v>12</v>
      </c>
      <c r="L31" s="173" t="s">
        <v>260</v>
      </c>
      <c r="M31" s="57" t="s">
        <v>272</v>
      </c>
    </row>
    <row r="32" spans="2:13" s="51" customFormat="1" ht="105.75" customHeight="1" x14ac:dyDescent="0.25">
      <c r="B32" s="52">
        <f>'Matriz AIA'!C33</f>
        <v>0</v>
      </c>
      <c r="C32" s="53">
        <f>'Matriz AIA'!D33</f>
        <v>0</v>
      </c>
      <c r="D32" s="53">
        <f>'Matriz AIA'!E33</f>
        <v>0</v>
      </c>
      <c r="E32" s="54" t="str">
        <f>'Matriz AIA'!K33</f>
        <v xml:space="preserve">prevención de la contaminación. Apoyo a comunidades de reciclaje
</v>
      </c>
      <c r="F32" s="55" t="str">
        <f>'Matriz AIA'!M33</f>
        <v>mezclar los residuos y entregarlos para disposición en relleno sanitario</v>
      </c>
      <c r="G32" s="56" t="str">
        <f>'Matriz AIA'!N33</f>
        <v>Gestión adecuada para garantizar recuperación de materias primas y disposición final de residuos</v>
      </c>
      <c r="H32" s="169" t="str">
        <f>'Matriz AIA'!I33</f>
        <v>Residuos</v>
      </c>
      <c r="I32" s="171">
        <v>4</v>
      </c>
      <c r="J32" s="172">
        <v>3</v>
      </c>
      <c r="K32" s="172">
        <f t="shared" si="3"/>
        <v>12</v>
      </c>
      <c r="L32" s="173" t="s">
        <v>260</v>
      </c>
      <c r="M32" s="57" t="s">
        <v>272</v>
      </c>
    </row>
    <row r="33" spans="2:24" s="51" customFormat="1" ht="78" customHeight="1" x14ac:dyDescent="0.25">
      <c r="B33" s="52">
        <f>'Matriz AIA'!C34</f>
        <v>0</v>
      </c>
      <c r="C33" s="53" t="str">
        <f>'Matriz AIA'!D34</f>
        <v>Uso de Plantas eléctricas Diesel</v>
      </c>
      <c r="D33" s="53" t="str">
        <f>'Matriz AIA'!E34</f>
        <v>Gestión de Infraestructura Eléctrica</v>
      </c>
      <c r="E33" s="54" t="str">
        <f>'Matriz AIA'!K34</f>
        <v>Emisiones de CO2</v>
      </c>
      <c r="F33" s="55" t="str">
        <f>'Matriz AIA'!M34</f>
        <v>Contaminación del aire</v>
      </c>
      <c r="G33" s="56" t="str">
        <f>'Matriz AIA'!N34</f>
        <v>Mantenimiento adecuado para el correcto funcionamiento del equipo</v>
      </c>
      <c r="H33" s="169" t="str">
        <f>'Matriz AIA'!I34</f>
        <v>Aire</v>
      </c>
      <c r="I33" s="171">
        <v>5</v>
      </c>
      <c r="J33" s="172">
        <v>1</v>
      </c>
      <c r="K33" s="172">
        <f t="shared" si="1"/>
        <v>5</v>
      </c>
      <c r="L33" s="173" t="s">
        <v>257</v>
      </c>
      <c r="M33" s="57" t="s">
        <v>409</v>
      </c>
    </row>
    <row r="34" spans="2:24" s="51" customFormat="1" ht="78" customHeight="1" x14ac:dyDescent="0.25">
      <c r="B34" s="52">
        <f>'Matriz AIA'!C35</f>
        <v>0</v>
      </c>
      <c r="C34" s="53">
        <f>'Matriz AIA'!D35</f>
        <v>0</v>
      </c>
      <c r="D34" s="53">
        <f>'Matriz AIA'!E35</f>
        <v>0</v>
      </c>
      <c r="E34" s="54" t="str">
        <f>'Matriz AIA'!K35</f>
        <v>Emisiones de CO2
Daños a la salud humana</v>
      </c>
      <c r="F34" s="55" t="str">
        <f>'Matriz AIA'!M35</f>
        <v>Contaminación del suelo, incendio o explosión</v>
      </c>
      <c r="G34" s="56" t="str">
        <f>'Matriz AIA'!N35</f>
        <v>Plan de contingencia para almacenamiento de hidrocarburos</v>
      </c>
      <c r="H34" s="169" t="str">
        <f>'Matriz AIA'!I35</f>
        <v>Aire
Suelo</v>
      </c>
      <c r="I34" s="171">
        <v>3</v>
      </c>
      <c r="J34" s="172">
        <v>2</v>
      </c>
      <c r="K34" s="172">
        <f t="shared" si="1"/>
        <v>6</v>
      </c>
      <c r="L34" s="173" t="s">
        <v>257</v>
      </c>
      <c r="M34" s="57" t="s">
        <v>410</v>
      </c>
    </row>
    <row r="35" spans="2:24" s="51" customFormat="1" ht="105" customHeight="1" x14ac:dyDescent="0.25">
      <c r="B35" s="52" t="str">
        <f>'Matriz AIA'!C36</f>
        <v xml:space="preserve">Administrativas y
Misionales
</v>
      </c>
      <c r="C35" s="53" t="str">
        <f>'Matriz AIA'!D36</f>
        <v>Uso de equipos de informática, equipos de impresión y actividades de oficina</v>
      </c>
      <c r="D35" s="53" t="str">
        <f>'Matriz AIA'!E36</f>
        <v>Docentes
Personal administrativo</v>
      </c>
      <c r="E35" s="54" t="str">
        <f>'Matriz AIA'!K36</f>
        <v>Contaminación de recursos naturales</v>
      </c>
      <c r="F35" s="55" t="str">
        <f>'Matriz AIA'!M36</f>
        <v>mezclar los residuos y entregarlos para disposición en relleno sanitario</v>
      </c>
      <c r="G35" s="56" t="str">
        <f>'Matriz AIA'!N36</f>
        <v>Gestión adecuada para garantizar recuperación de materias primas y disposición final de residuos</v>
      </c>
      <c r="H35" s="169" t="str">
        <f>'Matriz AIA'!I36</f>
        <v>Residuos</v>
      </c>
      <c r="I35" s="171">
        <v>2</v>
      </c>
      <c r="J35" s="172">
        <v>2</v>
      </c>
      <c r="K35" s="172">
        <f t="shared" si="1"/>
        <v>4</v>
      </c>
      <c r="L35" s="173" t="s">
        <v>248</v>
      </c>
      <c r="M35" s="57" t="s">
        <v>272</v>
      </c>
    </row>
    <row r="36" spans="2:24" s="51" customFormat="1" ht="78" customHeight="1" x14ac:dyDescent="0.25">
      <c r="B36" s="52" t="str">
        <f>'Matriz AIA'!C37</f>
        <v>Cafetería y Banco de Alimentos</v>
      </c>
      <c r="C36" s="53" t="str">
        <f>'Matriz AIA'!D37</f>
        <v>Preparación y venta de alimentos y bebidas</v>
      </c>
      <c r="D36" s="53" t="str">
        <f>'Matriz AIA'!E37</f>
        <v>Bienestar Universitario y Proveedores externos</v>
      </c>
      <c r="E36" s="54" t="str">
        <f>'Matriz AIA'!K37</f>
        <v>Contaminación del suelo, agua, aire</v>
      </c>
      <c r="F36" s="55" t="str">
        <f>'Matriz AIA'!M37</f>
        <v>Proliferación de vectores por acumulación de residuos de orgánicos</v>
      </c>
      <c r="G36" s="56" t="str">
        <f>'Matriz AIA'!N37</f>
        <v>Actividades de aprovechamiento de residuos orgánicos (Agricultura urbana)</v>
      </c>
      <c r="H36" s="169" t="str">
        <f>'Matriz AIA'!I37</f>
        <v>Residuos</v>
      </c>
      <c r="I36" s="171">
        <v>4</v>
      </c>
      <c r="J36" s="172">
        <v>3</v>
      </c>
      <c r="K36" s="172">
        <f t="shared" si="1"/>
        <v>12</v>
      </c>
      <c r="L36" s="173" t="s">
        <v>260</v>
      </c>
      <c r="M36" s="57" t="s">
        <v>412</v>
      </c>
    </row>
    <row r="37" spans="2:24" s="51" customFormat="1" ht="78" customHeight="1" x14ac:dyDescent="0.25">
      <c r="B37" s="52">
        <f>'Matriz AIA'!C38</f>
        <v>0</v>
      </c>
      <c r="C37" s="53">
        <f>'Matriz AIA'!D38</f>
        <v>0</v>
      </c>
      <c r="D37" s="53">
        <f>'Matriz AIA'!E38</f>
        <v>0</v>
      </c>
      <c r="E37" s="54" t="str">
        <f>'Matriz AIA'!K38</f>
        <v>Emisiones de GEI</v>
      </c>
      <c r="F37" s="55" t="str">
        <f>'Matriz AIA'!M38</f>
        <v>Agotamiento de los recursos naturales</v>
      </c>
      <c r="G37" s="56" t="str">
        <f>'Matriz AIA'!N38</f>
        <v>Implementación de buenas practicas para el consumo de gas natural</v>
      </c>
      <c r="H37" s="169" t="str">
        <f>'Matriz AIA'!I38</f>
        <v>Gas Natural</v>
      </c>
      <c r="I37" s="171">
        <v>3</v>
      </c>
      <c r="J37" s="172">
        <v>3</v>
      </c>
      <c r="K37" s="172">
        <f t="shared" si="1"/>
        <v>9</v>
      </c>
      <c r="L37" s="173" t="s">
        <v>257</v>
      </c>
      <c r="M37" s="57" t="s">
        <v>411</v>
      </c>
    </row>
    <row r="38" spans="2:24" s="60" customFormat="1" ht="78" customHeight="1" x14ac:dyDescent="0.2">
      <c r="B38" s="52" t="str">
        <f>'Matriz AIA'!C39</f>
        <v>Gestión de Recursos Físicos</v>
      </c>
      <c r="C38" s="53" t="str">
        <f>'Matriz AIA'!D39</f>
        <v>Mantenimiento de planta eléctrica</v>
      </c>
      <c r="D38" s="53" t="str">
        <f>'Matriz AIA'!E39</f>
        <v xml:space="preserve">Proveedor externo </v>
      </c>
      <c r="E38" s="54" t="str">
        <f>'Matriz AIA'!K39</f>
        <v>Contaminación de recursos naturales</v>
      </c>
      <c r="F38" s="55" t="str">
        <f>'Matriz AIA'!M39</f>
        <v>Disposición inadecuada de aceites usados y filtros de aceites</v>
      </c>
      <c r="G38" s="56" t="str">
        <f>'Matriz AIA'!N39</f>
        <v>incorporar criterios sostenibles para contratación de servicios</v>
      </c>
      <c r="H38" s="169" t="str">
        <f>'Matriz AIA'!I39</f>
        <v>Aire
Suelo</v>
      </c>
      <c r="I38" s="171">
        <v>2</v>
      </c>
      <c r="J38" s="172">
        <v>1</v>
      </c>
      <c r="K38" s="172">
        <f t="shared" ref="K38" si="4">+I38*J38</f>
        <v>2</v>
      </c>
      <c r="L38" s="173" t="s">
        <v>248</v>
      </c>
      <c r="M38" s="57" t="s">
        <v>413</v>
      </c>
      <c r="N38"/>
      <c r="O38" s="48"/>
      <c r="P38"/>
      <c r="Q38"/>
      <c r="R38"/>
      <c r="S38"/>
      <c r="T38"/>
      <c r="U38"/>
      <c r="V38"/>
    </row>
    <row r="39" spans="2:24" s="60" customFormat="1" ht="78" customHeight="1" x14ac:dyDescent="0.2">
      <c r="B39" s="52" t="str">
        <f>'Matriz AIA'!C40</f>
        <v>Servicios Generales</v>
      </c>
      <c r="C39" s="53" t="str">
        <f>'Matriz AIA'!D40</f>
        <v>Limpieza, desinfección y organización de espacios, superficies</v>
      </c>
      <c r="D39" s="53" t="str">
        <f>'Matriz AIA'!E40</f>
        <v>Proveedor externo</v>
      </c>
      <c r="E39" s="54" t="str">
        <f>'Matriz AIA'!K40</f>
        <v>agotamiento del recurso hídrico</v>
      </c>
      <c r="F39" s="55" t="str">
        <f>'Matriz AIA'!M40</f>
        <v>Desperdicio de agua potable</v>
      </c>
      <c r="G39" s="56" t="str">
        <f>'Matriz AIA'!N40</f>
        <v>Incorporación de tecnologías para aprovechamiento de agua lluvia</v>
      </c>
      <c r="H39" s="169" t="str">
        <f>'Matriz AIA'!I40</f>
        <v>Agua</v>
      </c>
      <c r="I39" s="171">
        <v>4</v>
      </c>
      <c r="J39" s="172">
        <v>3</v>
      </c>
      <c r="K39" s="172">
        <f t="shared" ref="K39:K42" si="5">+I39*J39</f>
        <v>12</v>
      </c>
      <c r="L39" s="173" t="s">
        <v>260</v>
      </c>
      <c r="M39" s="57" t="s">
        <v>273</v>
      </c>
      <c r="N39"/>
      <c r="O39" s="48"/>
      <c r="P39"/>
      <c r="Q39"/>
      <c r="R39"/>
      <c r="S39"/>
      <c r="T39"/>
      <c r="U39"/>
      <c r="V39"/>
    </row>
    <row r="40" spans="2:24" s="60" customFormat="1" ht="78" customHeight="1" x14ac:dyDescent="0.2">
      <c r="B40" s="52">
        <f>'Matriz AIA'!C41</f>
        <v>0</v>
      </c>
      <c r="C40" s="53">
        <f>'Matriz AIA'!D41</f>
        <v>0</v>
      </c>
      <c r="D40" s="53">
        <f>'Matriz AIA'!E41</f>
        <v>0</v>
      </c>
      <c r="E40" s="54" t="str">
        <f>'Matriz AIA'!K41</f>
        <v>Contaminación del recurso hídrico</v>
      </c>
      <c r="F40" s="55" t="str">
        <f>'Matriz AIA'!M41</f>
        <v>Daños en el alcantarillado interno y externo</v>
      </c>
      <c r="G40" s="56" t="str">
        <f>'Matriz AIA'!N41</f>
        <v>Implementar buenas practicas para el uso del sistema de alcantarillado</v>
      </c>
      <c r="H40" s="169" t="str">
        <f>'Matriz AIA'!I41</f>
        <v>Agua</v>
      </c>
      <c r="I40" s="171">
        <v>4</v>
      </c>
      <c r="J40" s="172">
        <v>3</v>
      </c>
      <c r="K40" s="172">
        <f t="shared" ref="K40" si="6">+I40*J40</f>
        <v>12</v>
      </c>
      <c r="L40" s="173" t="s">
        <v>260</v>
      </c>
      <c r="M40" s="57" t="s">
        <v>273</v>
      </c>
      <c r="N40"/>
      <c r="O40" s="48"/>
      <c r="P40"/>
      <c r="Q40"/>
      <c r="R40"/>
      <c r="S40"/>
      <c r="T40"/>
      <c r="U40"/>
      <c r="V40"/>
    </row>
    <row r="41" spans="2:24" s="60" customFormat="1" ht="162" customHeight="1" x14ac:dyDescent="0.2">
      <c r="B41" s="52">
        <f>'Matriz AIA'!C42</f>
        <v>0</v>
      </c>
      <c r="C41" s="53">
        <f>'Matriz AIA'!D42</f>
        <v>0</v>
      </c>
      <c r="D41" s="53">
        <f>'Matriz AIA'!E42</f>
        <v>0</v>
      </c>
      <c r="E41" s="54" t="str">
        <f>'Matriz AIA'!K42</f>
        <v>Contaminación del recurso hídrico, del suelo y daños a la salud humana</v>
      </c>
      <c r="F41" s="55" t="str">
        <f>'Matriz AIA'!M42</f>
        <v>mezclar los residuos y entregarlos para disposición en relleno sanitario</v>
      </c>
      <c r="G41" s="56" t="str">
        <f>'Matriz AIA'!N42</f>
        <v>Gestión adecuada para garantizar recuperación de materias primas y disposición final de residuos</v>
      </c>
      <c r="H41" s="169" t="str">
        <f>'Matriz AIA'!I42</f>
        <v>Residuos</v>
      </c>
      <c r="I41" s="171">
        <v>4</v>
      </c>
      <c r="J41" s="172">
        <v>3</v>
      </c>
      <c r="K41" s="172">
        <f t="shared" si="5"/>
        <v>12</v>
      </c>
      <c r="L41" s="173" t="s">
        <v>260</v>
      </c>
      <c r="M41" s="179" t="s">
        <v>414</v>
      </c>
      <c r="N41"/>
      <c r="O41" s="48"/>
      <c r="P41"/>
      <c r="Q41"/>
      <c r="R41"/>
      <c r="S41"/>
      <c r="T41"/>
      <c r="U41"/>
      <c r="V41"/>
    </row>
    <row r="42" spans="2:24" s="60" customFormat="1" ht="78" customHeight="1" x14ac:dyDescent="0.2">
      <c r="B42" s="52">
        <f>'Matriz AIA'!C43</f>
        <v>0</v>
      </c>
      <c r="C42" s="53" t="str">
        <f>'Matriz AIA'!D43</f>
        <v>Almacenamiento y recolección de residuos</v>
      </c>
      <c r="D42" s="53" t="str">
        <f>'Matriz AIA'!E43</f>
        <v>Servicios Generales
Áreas generadoras</v>
      </c>
      <c r="E42" s="54" t="str">
        <f>'Matriz AIA'!K43</f>
        <v>Proliferación de vectores por malas practicas de separación y almacenamiento</v>
      </c>
      <c r="F42" s="55" t="str">
        <f>'Matriz AIA'!M43</f>
        <v>mezclar los residuos y entregarlos para disposición en relleno sanitario</v>
      </c>
      <c r="G42" s="56" t="str">
        <f>'Matriz AIA'!N43</f>
        <v>Gestión adecuada para garantizar recuperación de materias primas y disposición final de residuos</v>
      </c>
      <c r="H42" s="169" t="str">
        <f>'Matriz AIA'!I43</f>
        <v>Residuos</v>
      </c>
      <c r="I42" s="171">
        <v>4</v>
      </c>
      <c r="J42" s="172">
        <v>3</v>
      </c>
      <c r="K42" s="172">
        <f t="shared" si="5"/>
        <v>12</v>
      </c>
      <c r="L42" s="173" t="s">
        <v>260</v>
      </c>
      <c r="M42" s="179" t="s">
        <v>414</v>
      </c>
      <c r="N42"/>
      <c r="O42" s="48"/>
      <c r="P42"/>
      <c r="Q42"/>
      <c r="R42"/>
      <c r="S42"/>
      <c r="T42"/>
      <c r="U42"/>
      <c r="V42"/>
    </row>
    <row r="43" spans="2:24" s="60" customFormat="1" ht="31.5" customHeight="1" x14ac:dyDescent="0.2">
      <c r="B43" s="160"/>
      <c r="C43" s="160"/>
      <c r="D43" s="160"/>
      <c r="E43" s="160"/>
      <c r="F43" s="160"/>
      <c r="G43" s="160"/>
      <c r="H43" s="161"/>
      <c r="I43" s="48"/>
      <c r="J43" s="48"/>
      <c r="K43" s="48"/>
      <c r="L43" s="48"/>
      <c r="M43" s="50"/>
      <c r="N43"/>
      <c r="O43" s="48"/>
      <c r="P43"/>
      <c r="Q43"/>
      <c r="R43"/>
      <c r="S43"/>
      <c r="T43"/>
      <c r="U43"/>
      <c r="V43"/>
    </row>
    <row r="44" spans="2:24" s="60" customFormat="1" ht="31.5" customHeight="1" x14ac:dyDescent="0.2">
      <c r="B44" s="160"/>
      <c r="C44" s="160"/>
      <c r="D44" s="160"/>
      <c r="E44" s="160"/>
      <c r="F44" s="160"/>
      <c r="G44" s="160"/>
      <c r="H44" s="161"/>
      <c r="I44" s="48"/>
      <c r="J44" s="48"/>
      <c r="K44" s="48"/>
      <c r="L44" s="48"/>
      <c r="M44" s="50"/>
      <c r="N44"/>
      <c r="O44" s="48"/>
      <c r="P44"/>
      <c r="Q44"/>
      <c r="R44"/>
      <c r="S44"/>
      <c r="T44"/>
      <c r="U44"/>
      <c r="V44"/>
    </row>
    <row r="45" spans="2:24" s="60" customFormat="1" ht="31.5" customHeight="1" x14ac:dyDescent="0.2">
      <c r="B45" s="160"/>
      <c r="C45" s="160"/>
      <c r="D45" s="160"/>
      <c r="E45" s="160"/>
      <c r="F45" s="160"/>
      <c r="G45" s="160"/>
      <c r="H45" s="161"/>
      <c r="I45" s="48"/>
      <c r="J45" s="48"/>
      <c r="K45" s="48"/>
      <c r="L45" s="48"/>
      <c r="M45" s="50"/>
      <c r="N45"/>
      <c r="O45" s="48"/>
      <c r="P45"/>
      <c r="Q45"/>
      <c r="R45"/>
      <c r="S45"/>
      <c r="T45"/>
      <c r="U45"/>
      <c r="V45"/>
    </row>
    <row r="46" spans="2:24" ht="31.5" customHeight="1" x14ac:dyDescent="0.2">
      <c r="B46" s="48"/>
      <c r="C46" s="48"/>
      <c r="D46" s="48"/>
      <c r="E46" s="48"/>
      <c r="F46" s="48"/>
      <c r="G46" s="48"/>
      <c r="H46" s="48"/>
      <c r="I46" s="48"/>
      <c r="J46" s="48"/>
      <c r="K46" s="48"/>
      <c r="L46" s="48"/>
      <c r="M46" s="50"/>
      <c r="O46" s="48"/>
      <c r="W46" s="48"/>
      <c r="X46" s="48"/>
    </row>
    <row r="47" spans="2:24" ht="31.5" customHeight="1" x14ac:dyDescent="0.2">
      <c r="B47" s="48"/>
      <c r="C47" s="48"/>
      <c r="D47" s="48"/>
      <c r="F47" s="48"/>
      <c r="G47" s="48"/>
      <c r="H47" s="48"/>
      <c r="I47" s="48"/>
      <c r="J47" s="48"/>
      <c r="K47" s="48"/>
      <c r="L47" s="48"/>
      <c r="O47" s="48"/>
    </row>
    <row r="48" spans="2:24" ht="31.5" customHeight="1" x14ac:dyDescent="0.2">
      <c r="B48" s="277" t="s">
        <v>279</v>
      </c>
      <c r="C48" s="277"/>
      <c r="D48" s="277"/>
      <c r="E48" s="277"/>
      <c r="F48" s="277"/>
      <c r="G48" s="277"/>
      <c r="H48" s="277"/>
      <c r="I48" s="277"/>
      <c r="J48" s="277"/>
      <c r="K48" s="277"/>
      <c r="L48" s="277"/>
      <c r="M48" s="50"/>
      <c r="O48" s="48"/>
    </row>
    <row r="49" spans="2:24" ht="31.5" customHeight="1" x14ac:dyDescent="0.2">
      <c r="B49" s="62" t="s">
        <v>280</v>
      </c>
      <c r="C49" s="48"/>
      <c r="D49" s="48"/>
      <c r="E49" s="48"/>
      <c r="F49" s="48"/>
      <c r="G49" s="48"/>
      <c r="H49" s="48"/>
      <c r="I49" s="48"/>
      <c r="J49" s="48"/>
      <c r="K49" s="48"/>
      <c r="L49" s="48"/>
      <c r="M49" s="50"/>
      <c r="O49" s="48"/>
      <c r="W49" s="48"/>
      <c r="X49" s="48"/>
    </row>
    <row r="50" spans="2:24" ht="31.5" customHeight="1" x14ac:dyDescent="0.2">
      <c r="B50" s="48"/>
      <c r="C50" s="48"/>
      <c r="D50" s="48"/>
      <c r="F50" s="48"/>
      <c r="G50" s="48"/>
      <c r="H50" s="48"/>
      <c r="I50" s="48"/>
      <c r="J50" s="48"/>
      <c r="K50" s="48"/>
      <c r="L50" s="48"/>
      <c r="O50" s="48"/>
    </row>
    <row r="51" spans="2:24" ht="31.5" customHeight="1" x14ac:dyDescent="0.2">
      <c r="B51" s="48"/>
      <c r="C51" s="48"/>
      <c r="D51" s="48"/>
      <c r="F51" s="48"/>
      <c r="G51" s="48"/>
      <c r="H51" s="48"/>
      <c r="I51" s="48"/>
      <c r="J51" s="48"/>
      <c r="K51" s="48"/>
      <c r="L51" s="48"/>
      <c r="O51" s="48"/>
    </row>
    <row r="52" spans="2:24" ht="31.5" customHeight="1" x14ac:dyDescent="0.2">
      <c r="B52" s="48"/>
      <c r="C52" s="48"/>
      <c r="D52" s="48"/>
      <c r="F52" s="48"/>
      <c r="G52" s="48"/>
      <c r="H52" s="48"/>
      <c r="I52" s="48"/>
      <c r="J52" s="48"/>
      <c r="K52" s="48"/>
      <c r="L52" s="48"/>
      <c r="O52" s="48"/>
    </row>
    <row r="53" spans="2:24" ht="31.5" customHeight="1" x14ac:dyDescent="0.2">
      <c r="B53" s="275" t="s">
        <v>42</v>
      </c>
      <c r="C53" s="276"/>
      <c r="D53" s="76" t="s">
        <v>43</v>
      </c>
      <c r="E53" s="275" t="s">
        <v>44</v>
      </c>
      <c r="F53" s="276"/>
      <c r="G53" s="76" t="s">
        <v>45</v>
      </c>
      <c r="H53" s="77" t="s">
        <v>46</v>
      </c>
      <c r="I53" s="78">
        <v>1</v>
      </c>
      <c r="J53" s="48"/>
      <c r="K53" s="48"/>
      <c r="L53" s="48"/>
      <c r="O53" s="48"/>
    </row>
    <row r="54" spans="2:24" ht="31.5" customHeight="1" x14ac:dyDescent="0.2">
      <c r="B54" s="48"/>
      <c r="C54" s="48"/>
      <c r="D54" s="48"/>
      <c r="F54" s="48"/>
      <c r="G54" s="48"/>
      <c r="H54" s="48"/>
      <c r="I54" s="48"/>
      <c r="J54" s="48"/>
      <c r="K54" s="48"/>
      <c r="L54" s="48"/>
      <c r="O54" s="48"/>
    </row>
    <row r="55" spans="2:24" ht="31.5" customHeight="1" x14ac:dyDescent="0.2">
      <c r="B55" s="48"/>
      <c r="C55" s="48"/>
      <c r="D55" s="48"/>
      <c r="F55" s="48"/>
      <c r="G55" s="48"/>
      <c r="H55" s="48"/>
      <c r="I55" s="48"/>
      <c r="J55" s="48"/>
      <c r="K55" s="48"/>
      <c r="L55" s="48"/>
      <c r="O55" s="48"/>
    </row>
    <row r="56" spans="2:24" ht="31.5" customHeight="1" x14ac:dyDescent="0.2">
      <c r="B56" s="48"/>
      <c r="C56" s="48"/>
      <c r="D56" s="48"/>
      <c r="F56" s="48"/>
      <c r="G56" s="48"/>
      <c r="H56" s="48"/>
      <c r="I56" s="48"/>
      <c r="J56" s="48"/>
      <c r="K56" s="48"/>
      <c r="L56" s="48"/>
      <c r="O56" s="48"/>
    </row>
    <row r="57" spans="2:24" ht="31.5" customHeight="1" x14ac:dyDescent="0.2">
      <c r="B57" s="48"/>
      <c r="C57" s="48"/>
      <c r="D57" s="48"/>
      <c r="F57" s="48"/>
      <c r="G57" s="48"/>
      <c r="H57" s="48"/>
      <c r="I57" s="48"/>
      <c r="J57" s="48"/>
      <c r="K57" s="48"/>
      <c r="L57" s="48"/>
      <c r="O57" s="48"/>
    </row>
    <row r="58" spans="2:24" ht="31.5" customHeight="1" x14ac:dyDescent="0.2">
      <c r="B58" s="48"/>
      <c r="C58" s="48"/>
      <c r="D58" s="48"/>
      <c r="F58" s="48"/>
      <c r="G58" s="48"/>
      <c r="H58" s="48"/>
      <c r="I58" s="48"/>
      <c r="J58" s="48"/>
      <c r="K58" s="48"/>
      <c r="L58" s="48"/>
      <c r="O58" s="48"/>
    </row>
    <row r="59" spans="2:24" ht="31.5" customHeight="1" x14ac:dyDescent="0.2">
      <c r="B59" s="48"/>
      <c r="C59" s="48"/>
      <c r="D59" s="48"/>
      <c r="F59" s="48"/>
      <c r="G59" s="48"/>
      <c r="H59" s="48"/>
      <c r="I59" s="48"/>
      <c r="J59" s="48"/>
      <c r="K59" s="48"/>
      <c r="L59" s="48"/>
      <c r="O59" s="48"/>
    </row>
    <row r="60" spans="2:24" ht="31.5" customHeight="1" x14ac:dyDescent="0.2">
      <c r="B60" s="48"/>
      <c r="C60" s="48"/>
      <c r="D60" s="48"/>
      <c r="F60" s="48"/>
      <c r="G60" s="48"/>
      <c r="H60" s="48"/>
      <c r="I60" s="48"/>
      <c r="J60" s="48"/>
      <c r="K60" s="48"/>
      <c r="L60" s="48"/>
      <c r="O60" s="48"/>
    </row>
    <row r="61" spans="2:24" ht="31.5" customHeight="1" x14ac:dyDescent="0.2">
      <c r="B61" s="48"/>
      <c r="C61" s="48"/>
      <c r="D61" s="48"/>
      <c r="F61" s="48"/>
      <c r="G61" s="48"/>
      <c r="H61" s="48"/>
      <c r="I61" s="48"/>
      <c r="J61" s="48"/>
      <c r="K61" s="48"/>
      <c r="L61" s="48"/>
      <c r="O61" s="48"/>
    </row>
    <row r="62" spans="2:24" ht="31.5" customHeight="1" x14ac:dyDescent="0.2">
      <c r="B62" s="48"/>
      <c r="C62" s="48"/>
      <c r="D62" s="48"/>
      <c r="F62" s="48"/>
      <c r="G62" s="48"/>
      <c r="H62" s="48"/>
      <c r="I62" s="48"/>
      <c r="J62" s="48"/>
      <c r="K62" s="48"/>
      <c r="L62" s="48"/>
      <c r="O62" s="48"/>
    </row>
    <row r="63" spans="2:24" ht="31.5" customHeight="1" x14ac:dyDescent="0.2">
      <c r="B63" s="48"/>
      <c r="C63" s="48"/>
      <c r="D63" s="48"/>
      <c r="F63" s="48"/>
      <c r="G63" s="48"/>
      <c r="H63" s="48"/>
      <c r="I63" s="48"/>
      <c r="J63" s="48"/>
      <c r="K63" s="48"/>
      <c r="L63" s="48"/>
      <c r="O63" s="48"/>
    </row>
    <row r="64" spans="2:24" ht="31.5" customHeight="1" x14ac:dyDescent="0.2">
      <c r="B64" s="48"/>
      <c r="C64" s="48"/>
      <c r="D64" s="48"/>
      <c r="F64" s="48"/>
      <c r="G64" s="48"/>
      <c r="H64" s="48"/>
      <c r="I64" s="48"/>
      <c r="J64" s="48"/>
      <c r="K64" s="48"/>
      <c r="L64" s="48"/>
      <c r="O64" s="48"/>
    </row>
    <row r="65" spans="2:15" ht="31.5" customHeight="1" x14ac:dyDescent="0.2">
      <c r="B65" s="48"/>
      <c r="C65" s="48"/>
      <c r="D65" s="48"/>
      <c r="F65" s="48"/>
      <c r="G65" s="48"/>
      <c r="H65" s="48"/>
      <c r="I65" s="48"/>
      <c r="J65" s="48"/>
      <c r="K65" s="48"/>
      <c r="L65" s="48"/>
      <c r="O65" s="48"/>
    </row>
    <row r="66" spans="2:15" ht="31.5" customHeight="1" x14ac:dyDescent="0.2">
      <c r="B66" s="48"/>
      <c r="C66" s="48"/>
      <c r="D66" s="48"/>
      <c r="F66" s="48"/>
      <c r="G66" s="48"/>
      <c r="H66" s="48"/>
      <c r="I66" s="48"/>
      <c r="J66" s="48"/>
      <c r="K66" s="48"/>
      <c r="L66" s="48"/>
      <c r="O66" s="48"/>
    </row>
    <row r="67" spans="2:15" ht="31.5" customHeight="1" x14ac:dyDescent="0.2">
      <c r="B67" s="48"/>
      <c r="C67" s="48"/>
      <c r="D67" s="48"/>
      <c r="F67" s="48"/>
      <c r="G67" s="48"/>
      <c r="H67" s="48"/>
      <c r="I67" s="48"/>
      <c r="J67" s="48"/>
      <c r="K67" s="48"/>
      <c r="L67" s="48"/>
      <c r="O67" s="48"/>
    </row>
    <row r="68" spans="2:15" ht="31.5" customHeight="1" x14ac:dyDescent="0.2">
      <c r="B68" s="48"/>
      <c r="C68" s="48"/>
      <c r="D68" s="48"/>
      <c r="F68" s="48"/>
      <c r="G68" s="48"/>
      <c r="H68" s="48"/>
      <c r="I68" s="48"/>
      <c r="J68" s="48"/>
      <c r="K68" s="48"/>
      <c r="L68" s="48"/>
      <c r="O68" s="48"/>
    </row>
    <row r="69" spans="2:15" ht="31.5" customHeight="1" x14ac:dyDescent="0.2">
      <c r="B69" s="48"/>
      <c r="C69" s="48"/>
      <c r="D69" s="48"/>
      <c r="F69" s="48"/>
      <c r="G69" s="48"/>
      <c r="H69" s="48"/>
      <c r="I69" s="48"/>
      <c r="J69" s="48"/>
      <c r="K69" s="48"/>
      <c r="L69" s="48"/>
      <c r="O69" s="48"/>
    </row>
    <row r="70" spans="2:15" ht="31.5" customHeight="1" x14ac:dyDescent="0.2">
      <c r="B70" s="48"/>
      <c r="C70" s="48"/>
      <c r="D70" s="48"/>
      <c r="F70" s="48"/>
      <c r="G70" s="48"/>
      <c r="H70" s="48"/>
      <c r="I70" s="48"/>
      <c r="J70" s="48"/>
      <c r="K70" s="48"/>
      <c r="L70" s="48"/>
      <c r="O70" s="48"/>
    </row>
    <row r="71" spans="2:15" ht="31.5" customHeight="1" x14ac:dyDescent="0.2">
      <c r="B71" s="48"/>
      <c r="C71" s="48"/>
      <c r="D71" s="48"/>
      <c r="F71" s="48"/>
      <c r="G71" s="48"/>
      <c r="H71" s="48"/>
      <c r="I71" s="48"/>
      <c r="J71" s="48"/>
      <c r="K71" s="48"/>
      <c r="L71" s="48"/>
      <c r="O71" s="48"/>
    </row>
    <row r="72" spans="2:15" ht="31.5" customHeight="1" x14ac:dyDescent="0.2">
      <c r="B72" s="48"/>
      <c r="C72" s="48"/>
      <c r="D72" s="48"/>
      <c r="F72" s="48"/>
      <c r="G72" s="48"/>
      <c r="H72" s="48"/>
      <c r="I72" s="48"/>
      <c r="J72" s="48"/>
      <c r="K72" s="48"/>
      <c r="L72" s="48"/>
      <c r="O72" s="48"/>
    </row>
    <row r="73" spans="2:15" ht="31.5" customHeight="1" x14ac:dyDescent="0.2">
      <c r="B73" s="48"/>
      <c r="C73" s="48"/>
      <c r="D73" s="48"/>
      <c r="F73" s="48"/>
      <c r="G73" s="48"/>
      <c r="H73" s="48"/>
      <c r="I73" s="48"/>
      <c r="J73" s="48"/>
      <c r="K73" s="48"/>
      <c r="L73" s="48"/>
      <c r="O73" s="48"/>
    </row>
    <row r="74" spans="2:15" ht="31.5" customHeight="1" x14ac:dyDescent="0.2">
      <c r="B74" s="48"/>
      <c r="C74" s="48"/>
      <c r="D74" s="48"/>
      <c r="F74" s="48"/>
      <c r="G74" s="48"/>
      <c r="H74" s="48"/>
      <c r="I74" s="48"/>
      <c r="J74" s="48"/>
      <c r="K74" s="48"/>
      <c r="L74" s="48"/>
      <c r="O74" s="48"/>
    </row>
    <row r="75" spans="2:15" ht="31.5" customHeight="1" x14ac:dyDescent="0.2">
      <c r="B75" s="48"/>
      <c r="C75" s="48"/>
      <c r="D75" s="48"/>
      <c r="F75" s="48"/>
      <c r="G75" s="48"/>
      <c r="H75" s="48"/>
      <c r="I75" s="48"/>
      <c r="J75" s="48"/>
      <c r="K75" s="48"/>
      <c r="L75" s="48"/>
      <c r="O75" s="48"/>
    </row>
    <row r="76" spans="2:15" ht="31.5" customHeight="1" x14ac:dyDescent="0.2">
      <c r="B76" s="48"/>
      <c r="C76" s="48"/>
      <c r="D76" s="48"/>
      <c r="F76" s="48"/>
      <c r="G76" s="48"/>
      <c r="H76" s="48"/>
      <c r="I76" s="48"/>
      <c r="J76" s="48"/>
      <c r="K76" s="48"/>
      <c r="L76" s="48"/>
      <c r="O76" s="48"/>
    </row>
    <row r="77" spans="2:15" ht="31.5" customHeight="1" x14ac:dyDescent="0.2">
      <c r="B77" s="48"/>
      <c r="C77" s="48"/>
      <c r="D77" s="48"/>
      <c r="F77" s="48"/>
      <c r="G77" s="48"/>
      <c r="H77" s="48"/>
      <c r="I77" s="48"/>
      <c r="J77" s="48"/>
      <c r="K77" s="48"/>
      <c r="L77" s="48"/>
      <c r="O77" s="48"/>
    </row>
    <row r="78" spans="2:15" ht="31.5" customHeight="1" x14ac:dyDescent="0.2">
      <c r="B78" s="48"/>
      <c r="C78" s="48"/>
      <c r="D78" s="48"/>
      <c r="F78" s="48"/>
      <c r="G78" s="48"/>
      <c r="H78" s="48"/>
      <c r="I78" s="48"/>
      <c r="J78" s="48"/>
      <c r="K78" s="48"/>
      <c r="L78" s="48"/>
      <c r="O78" s="48"/>
    </row>
    <row r="79" spans="2:15" ht="31.5" customHeight="1" x14ac:dyDescent="0.2">
      <c r="B79" s="48"/>
      <c r="C79" s="48"/>
      <c r="D79" s="48"/>
      <c r="F79" s="48"/>
      <c r="G79" s="48"/>
      <c r="H79" s="48"/>
      <c r="I79" s="48"/>
      <c r="J79" s="48"/>
      <c r="K79" s="48"/>
      <c r="L79" s="48"/>
      <c r="O79" s="48"/>
    </row>
    <row r="80" spans="2:15" ht="31.5" customHeight="1" x14ac:dyDescent="0.2">
      <c r="B80" s="48"/>
      <c r="C80" s="48"/>
      <c r="D80" s="48"/>
      <c r="F80" s="48"/>
      <c r="G80" s="48"/>
      <c r="H80" s="48"/>
      <c r="I80" s="48"/>
      <c r="J80" s="48"/>
      <c r="K80" s="48"/>
      <c r="L80" s="48"/>
      <c r="O80" s="48"/>
    </row>
    <row r="81" spans="2:15" ht="31.5" customHeight="1" x14ac:dyDescent="0.2">
      <c r="B81" s="48"/>
      <c r="C81" s="48"/>
      <c r="D81" s="48"/>
      <c r="F81" s="48"/>
      <c r="G81" s="48"/>
      <c r="H81" s="48"/>
      <c r="I81" s="48"/>
      <c r="J81" s="48"/>
      <c r="K81" s="48"/>
      <c r="L81" s="48"/>
      <c r="O81" s="48"/>
    </row>
    <row r="82" spans="2:15" ht="31.5" customHeight="1" x14ac:dyDescent="0.2">
      <c r="B82" s="48"/>
      <c r="C82" s="48"/>
      <c r="D82" s="48"/>
      <c r="F82" s="48"/>
      <c r="G82" s="48"/>
      <c r="H82" s="48"/>
      <c r="I82" s="48"/>
      <c r="J82" s="48"/>
      <c r="K82" s="48"/>
      <c r="L82" s="48"/>
      <c r="O82" s="48"/>
    </row>
    <row r="83" spans="2:15" ht="31.5" customHeight="1" x14ac:dyDescent="0.2">
      <c r="B83" s="48"/>
      <c r="C83" s="48"/>
      <c r="D83" s="48"/>
      <c r="F83" s="48"/>
      <c r="G83" s="48"/>
      <c r="H83" s="48"/>
      <c r="I83" s="48"/>
      <c r="J83" s="48"/>
      <c r="K83" s="48"/>
      <c r="L83" s="48"/>
      <c r="O83" s="48"/>
    </row>
    <row r="84" spans="2:15" ht="31.5" customHeight="1" x14ac:dyDescent="0.2">
      <c r="B84" s="48"/>
      <c r="C84" s="48"/>
      <c r="D84" s="48"/>
      <c r="F84" s="48"/>
      <c r="G84" s="48"/>
      <c r="H84" s="48"/>
      <c r="I84" s="48"/>
      <c r="J84" s="48"/>
      <c r="K84" s="48"/>
      <c r="L84" s="48"/>
      <c r="O84" s="48"/>
    </row>
    <row r="85" spans="2:15" ht="31.5" customHeight="1" x14ac:dyDescent="0.2">
      <c r="B85" s="48"/>
      <c r="C85" s="48"/>
      <c r="D85" s="48"/>
      <c r="F85" s="48"/>
      <c r="G85" s="48"/>
      <c r="H85" s="48"/>
      <c r="I85" s="48"/>
      <c r="J85" s="48"/>
      <c r="K85" s="48"/>
      <c r="L85" s="48"/>
      <c r="O85" s="48"/>
    </row>
    <row r="86" spans="2:15" ht="31.5" customHeight="1" x14ac:dyDescent="0.2">
      <c r="B86" s="48"/>
      <c r="C86" s="48"/>
      <c r="D86" s="48"/>
      <c r="F86" s="48"/>
      <c r="G86" s="48"/>
      <c r="H86" s="48"/>
      <c r="I86" s="48"/>
      <c r="J86" s="48"/>
      <c r="K86" s="48"/>
      <c r="L86" s="48"/>
      <c r="O86" s="48"/>
    </row>
    <row r="87" spans="2:15" ht="31.5" customHeight="1" x14ac:dyDescent="0.2">
      <c r="B87" s="48"/>
      <c r="C87" s="48"/>
      <c r="D87" s="48"/>
      <c r="F87" s="48"/>
      <c r="G87" s="48"/>
      <c r="H87" s="48"/>
      <c r="I87" s="48"/>
      <c r="J87" s="48"/>
      <c r="K87" s="48"/>
      <c r="L87" s="48"/>
      <c r="O87" s="48"/>
    </row>
    <row r="88" spans="2:15" ht="31.5" customHeight="1" x14ac:dyDescent="0.2">
      <c r="B88" s="48"/>
      <c r="C88" s="48"/>
      <c r="D88" s="48"/>
      <c r="F88" s="48"/>
      <c r="G88" s="48"/>
      <c r="H88" s="48"/>
      <c r="I88" s="48"/>
      <c r="J88" s="48"/>
      <c r="K88" s="48"/>
      <c r="L88" s="48"/>
      <c r="O88" s="48"/>
    </row>
    <row r="89" spans="2:15" ht="31.5" customHeight="1" x14ac:dyDescent="0.2">
      <c r="B89" s="48"/>
      <c r="C89" s="48"/>
      <c r="D89" s="48"/>
      <c r="F89" s="48"/>
      <c r="G89" s="48"/>
      <c r="H89" s="48"/>
      <c r="I89" s="48"/>
      <c r="J89" s="48"/>
      <c r="K89" s="48"/>
      <c r="L89" s="48"/>
      <c r="O89" s="48"/>
    </row>
    <row r="90" spans="2:15" ht="31.5" customHeight="1" x14ac:dyDescent="0.2">
      <c r="B90" s="48"/>
      <c r="C90" s="48"/>
      <c r="D90" s="48"/>
      <c r="F90" s="48"/>
      <c r="G90" s="48"/>
      <c r="H90" s="48"/>
      <c r="I90" s="48"/>
      <c r="J90" s="48"/>
      <c r="K90" s="48"/>
      <c r="L90" s="48"/>
      <c r="O90" s="48"/>
    </row>
    <row r="91" spans="2:15" ht="31.5" customHeight="1" x14ac:dyDescent="0.2">
      <c r="B91" s="48"/>
      <c r="C91" s="48"/>
      <c r="D91" s="48"/>
      <c r="F91" s="48"/>
      <c r="G91" s="48"/>
      <c r="H91" s="48"/>
      <c r="I91" s="48"/>
      <c r="J91" s="48"/>
      <c r="K91" s="48"/>
      <c r="L91" s="48"/>
      <c r="O91" s="48"/>
    </row>
    <row r="92" spans="2:15" ht="31.5" customHeight="1" x14ac:dyDescent="0.2">
      <c r="B92" s="48"/>
      <c r="C92" s="48"/>
      <c r="D92" s="48"/>
      <c r="F92" s="48"/>
      <c r="G92" s="48"/>
      <c r="H92" s="48"/>
      <c r="I92" s="48"/>
      <c r="J92" s="48"/>
      <c r="K92" s="48"/>
      <c r="L92" s="48"/>
      <c r="O92" s="48"/>
    </row>
    <row r="93" spans="2:15" ht="31.5" customHeight="1" x14ac:dyDescent="0.2">
      <c r="B93" s="48"/>
      <c r="C93" s="48"/>
      <c r="D93" s="48"/>
      <c r="F93" s="48"/>
      <c r="G93" s="48"/>
      <c r="H93" s="48"/>
      <c r="I93" s="48"/>
      <c r="J93" s="48"/>
      <c r="K93" s="48"/>
      <c r="L93" s="48"/>
      <c r="O93" s="48"/>
    </row>
    <row r="94" spans="2:15" ht="31.5" customHeight="1" x14ac:dyDescent="0.2">
      <c r="B94" s="48"/>
      <c r="C94" s="48"/>
      <c r="D94" s="48"/>
      <c r="F94" s="48"/>
      <c r="G94" s="48"/>
      <c r="H94" s="48"/>
      <c r="I94" s="48"/>
      <c r="J94" s="48"/>
      <c r="K94" s="48"/>
      <c r="L94" s="48"/>
      <c r="O94" s="48"/>
    </row>
    <row r="95" spans="2:15" ht="31.5" customHeight="1" x14ac:dyDescent="0.2">
      <c r="B95" s="48"/>
      <c r="C95" s="48"/>
      <c r="D95" s="48"/>
      <c r="F95" s="48"/>
      <c r="G95" s="48"/>
      <c r="H95" s="48"/>
      <c r="I95" s="48"/>
      <c r="J95" s="48"/>
      <c r="K95" s="48"/>
      <c r="L95" s="48"/>
      <c r="O95" s="48"/>
    </row>
    <row r="96" spans="2:15" ht="31.5" customHeight="1" x14ac:dyDescent="0.2">
      <c r="B96" s="48"/>
      <c r="C96" s="48"/>
      <c r="D96" s="48"/>
      <c r="F96" s="48"/>
      <c r="G96" s="48"/>
      <c r="H96" s="48"/>
      <c r="I96" s="48"/>
      <c r="J96" s="48"/>
      <c r="K96" s="48"/>
      <c r="L96" s="48"/>
      <c r="O96" s="48"/>
    </row>
    <row r="97" spans="2:15" ht="31.5" customHeight="1" x14ac:dyDescent="0.2">
      <c r="B97" s="48"/>
      <c r="C97" s="48"/>
      <c r="D97" s="48"/>
      <c r="F97" s="48"/>
      <c r="G97" s="48"/>
      <c r="H97" s="48"/>
      <c r="I97" s="48"/>
      <c r="J97" s="48"/>
      <c r="K97" s="48"/>
      <c r="L97" s="48"/>
      <c r="O97" s="48"/>
    </row>
    <row r="98" spans="2:15" ht="31.5" customHeight="1" x14ac:dyDescent="0.2">
      <c r="B98" s="48"/>
      <c r="C98" s="48"/>
      <c r="D98" s="48"/>
      <c r="F98" s="48"/>
      <c r="G98" s="48"/>
      <c r="H98" s="48"/>
      <c r="I98" s="48"/>
      <c r="J98" s="48"/>
      <c r="K98" s="48"/>
      <c r="L98" s="48"/>
      <c r="O98" s="48"/>
    </row>
    <row r="99" spans="2:15" ht="31.5" customHeight="1" x14ac:dyDescent="0.2">
      <c r="B99" s="48"/>
      <c r="C99" s="48"/>
      <c r="D99" s="48"/>
      <c r="F99" s="48"/>
      <c r="G99" s="48"/>
      <c r="H99" s="48"/>
      <c r="I99" s="48"/>
      <c r="J99" s="48"/>
      <c r="K99" s="48"/>
      <c r="L99" s="48"/>
      <c r="O99" s="48"/>
    </row>
    <row r="100" spans="2:15" ht="31.5" customHeight="1" x14ac:dyDescent="0.2">
      <c r="B100" s="48"/>
      <c r="C100" s="48"/>
      <c r="D100" s="48"/>
      <c r="F100" s="48"/>
      <c r="G100" s="48"/>
      <c r="H100" s="48"/>
      <c r="I100" s="48"/>
      <c r="J100" s="48"/>
      <c r="K100" s="48"/>
      <c r="L100" s="48"/>
      <c r="O100" s="48"/>
    </row>
    <row r="101" spans="2:15" ht="31.5" customHeight="1" x14ac:dyDescent="0.2">
      <c r="B101" s="48"/>
      <c r="C101" s="48"/>
      <c r="D101" s="48"/>
      <c r="F101" s="48"/>
      <c r="G101" s="48"/>
      <c r="H101" s="48"/>
      <c r="I101" s="48"/>
      <c r="J101" s="48"/>
      <c r="K101" s="48"/>
      <c r="L101" s="48"/>
      <c r="O101" s="48"/>
    </row>
    <row r="102" spans="2:15" ht="31.5" customHeight="1" x14ac:dyDescent="0.2">
      <c r="B102" s="48"/>
      <c r="C102" s="48"/>
      <c r="D102" s="48"/>
      <c r="F102" s="48"/>
      <c r="G102" s="48"/>
      <c r="H102" s="48"/>
      <c r="I102" s="48"/>
      <c r="J102" s="48"/>
      <c r="K102" s="48"/>
      <c r="L102" s="48"/>
      <c r="O102" s="48"/>
    </row>
    <row r="103" spans="2:15" ht="31.5" customHeight="1" x14ac:dyDescent="0.2">
      <c r="B103" s="48"/>
      <c r="C103" s="48"/>
      <c r="D103" s="48"/>
      <c r="F103" s="48"/>
      <c r="G103" s="48"/>
      <c r="H103" s="48"/>
      <c r="I103" s="48"/>
      <c r="J103" s="48"/>
      <c r="K103" s="48"/>
      <c r="L103" s="48"/>
      <c r="O103" s="48"/>
    </row>
    <row r="104" spans="2:15" ht="31.5" customHeight="1" x14ac:dyDescent="0.2">
      <c r="B104" s="48"/>
      <c r="C104" s="48"/>
      <c r="D104" s="48"/>
      <c r="F104" s="48"/>
      <c r="G104" s="48"/>
      <c r="H104" s="48"/>
      <c r="I104" s="48"/>
      <c r="J104" s="48"/>
      <c r="K104" s="48"/>
      <c r="L104" s="48"/>
      <c r="O104" s="48"/>
    </row>
    <row r="105" spans="2:15" ht="31.5" customHeight="1" x14ac:dyDescent="0.2">
      <c r="B105" s="48"/>
      <c r="C105" s="48"/>
      <c r="D105" s="48"/>
      <c r="F105" s="48"/>
      <c r="G105" s="48"/>
      <c r="H105" s="48"/>
      <c r="I105" s="48"/>
      <c r="J105" s="48"/>
      <c r="K105" s="48"/>
      <c r="L105" s="48"/>
      <c r="O105" s="48"/>
    </row>
    <row r="106" spans="2:15" ht="31.5" customHeight="1" x14ac:dyDescent="0.2">
      <c r="B106" s="48"/>
      <c r="C106" s="48"/>
      <c r="D106" s="48"/>
      <c r="F106" s="48"/>
      <c r="G106" s="48"/>
      <c r="H106" s="48"/>
      <c r="I106" s="48"/>
      <c r="J106" s="48"/>
      <c r="K106" s="48"/>
      <c r="L106" s="48"/>
      <c r="O106" s="48"/>
    </row>
    <row r="107" spans="2:15" ht="31.5" customHeight="1" x14ac:dyDescent="0.2">
      <c r="B107" s="48"/>
      <c r="C107" s="48"/>
      <c r="D107" s="48"/>
      <c r="F107" s="48"/>
      <c r="G107" s="48"/>
      <c r="H107" s="48"/>
      <c r="I107" s="48"/>
      <c r="J107" s="48"/>
      <c r="K107" s="48"/>
      <c r="L107" s="48"/>
      <c r="O107" s="48"/>
    </row>
    <row r="108" spans="2:15" ht="31.5" customHeight="1" x14ac:dyDescent="0.2">
      <c r="B108" s="48"/>
      <c r="C108" s="48"/>
      <c r="D108" s="48"/>
      <c r="F108" s="48"/>
      <c r="G108" s="48"/>
      <c r="H108" s="48"/>
      <c r="I108" s="48"/>
      <c r="J108" s="48"/>
      <c r="K108" s="48"/>
      <c r="L108" s="48"/>
      <c r="O108" s="48"/>
    </row>
    <row r="109" spans="2:15" ht="31.5" customHeight="1" x14ac:dyDescent="0.2">
      <c r="B109" s="48"/>
      <c r="C109" s="48"/>
      <c r="D109" s="48"/>
      <c r="F109" s="48"/>
      <c r="G109" s="48"/>
      <c r="H109" s="48"/>
      <c r="I109" s="48"/>
      <c r="J109" s="48"/>
      <c r="K109" s="48"/>
      <c r="L109" s="48"/>
      <c r="O109" s="48"/>
    </row>
    <row r="110" spans="2:15" ht="31.5" customHeight="1" x14ac:dyDescent="0.2">
      <c r="B110" s="48"/>
      <c r="C110" s="48"/>
      <c r="D110" s="48"/>
      <c r="F110" s="48"/>
      <c r="G110" s="48"/>
      <c r="H110" s="48"/>
      <c r="I110" s="48"/>
      <c r="J110" s="48"/>
      <c r="K110" s="48"/>
      <c r="L110" s="48"/>
      <c r="O110" s="48"/>
    </row>
    <row r="111" spans="2:15" ht="31.5" customHeight="1" x14ac:dyDescent="0.2">
      <c r="B111" s="48"/>
      <c r="C111" s="48"/>
      <c r="D111" s="48"/>
      <c r="F111" s="48"/>
      <c r="G111" s="48"/>
      <c r="H111" s="48"/>
      <c r="I111" s="48"/>
      <c r="J111" s="48"/>
      <c r="K111" s="48"/>
      <c r="L111" s="48"/>
      <c r="O111" s="48"/>
    </row>
    <row r="112" spans="2:15" ht="31.5" customHeight="1" x14ac:dyDescent="0.2">
      <c r="B112" s="48"/>
      <c r="C112" s="48"/>
      <c r="D112" s="48"/>
      <c r="F112" s="48"/>
      <c r="G112" s="48"/>
      <c r="H112" s="48"/>
      <c r="I112" s="48"/>
      <c r="J112" s="48"/>
      <c r="K112" s="48"/>
      <c r="L112" s="48"/>
      <c r="O112" s="48"/>
    </row>
    <row r="113" spans="2:15" ht="31.5" customHeight="1" x14ac:dyDescent="0.2">
      <c r="B113" s="48"/>
      <c r="C113" s="48"/>
      <c r="D113" s="48"/>
      <c r="F113" s="48"/>
      <c r="G113" s="48"/>
      <c r="H113" s="48"/>
      <c r="I113" s="48"/>
      <c r="J113" s="48"/>
      <c r="K113" s="48"/>
      <c r="L113" s="48"/>
      <c r="O113" s="48"/>
    </row>
    <row r="114" spans="2:15" ht="31.5" customHeight="1" x14ac:dyDescent="0.2">
      <c r="B114" s="48"/>
      <c r="C114" s="48"/>
      <c r="D114" s="48"/>
      <c r="F114" s="48"/>
      <c r="G114" s="48"/>
      <c r="H114" s="48"/>
      <c r="I114" s="48"/>
      <c r="J114" s="48"/>
      <c r="K114" s="48"/>
      <c r="L114" s="48"/>
      <c r="O114" s="48"/>
    </row>
    <row r="115" spans="2:15" ht="31.5" customHeight="1" x14ac:dyDescent="0.2">
      <c r="B115" s="48"/>
      <c r="C115" s="48"/>
      <c r="D115" s="48"/>
      <c r="F115" s="48"/>
      <c r="G115" s="48"/>
      <c r="H115" s="48"/>
      <c r="I115" s="48"/>
      <c r="J115" s="48"/>
      <c r="K115" s="48"/>
      <c r="L115" s="48"/>
      <c r="O115" s="48"/>
    </row>
    <row r="116" spans="2:15" ht="31.5" customHeight="1" x14ac:dyDescent="0.2">
      <c r="B116" s="48"/>
      <c r="C116" s="48"/>
      <c r="D116" s="48"/>
      <c r="F116" s="48"/>
      <c r="G116" s="48"/>
      <c r="H116" s="48"/>
      <c r="I116" s="48"/>
      <c r="J116" s="48"/>
      <c r="K116" s="48"/>
      <c r="L116" s="48"/>
      <c r="O116" s="48"/>
    </row>
    <row r="117" spans="2:15" ht="31.5" customHeight="1" x14ac:dyDescent="0.2">
      <c r="B117" s="48"/>
      <c r="C117" s="48"/>
      <c r="D117" s="48"/>
      <c r="F117" s="48"/>
      <c r="G117" s="48"/>
      <c r="H117" s="48"/>
      <c r="I117" s="48"/>
      <c r="J117" s="48"/>
      <c r="K117" s="48"/>
      <c r="L117" s="48"/>
      <c r="O117" s="48"/>
    </row>
    <row r="118" spans="2:15" ht="31.5" customHeight="1" x14ac:dyDescent="0.2">
      <c r="B118" s="48"/>
      <c r="C118" s="48"/>
      <c r="D118" s="48"/>
      <c r="F118" s="48"/>
      <c r="G118" s="48"/>
      <c r="H118" s="48"/>
      <c r="I118" s="48"/>
      <c r="J118" s="48"/>
      <c r="K118" s="48"/>
      <c r="L118" s="48"/>
      <c r="O118" s="48"/>
    </row>
    <row r="119" spans="2:15" ht="31.5" customHeight="1" x14ac:dyDescent="0.2">
      <c r="B119" s="48"/>
      <c r="C119" s="48"/>
      <c r="D119" s="48"/>
      <c r="F119" s="48"/>
      <c r="G119" s="48"/>
      <c r="H119" s="48"/>
      <c r="I119" s="48"/>
      <c r="J119" s="48"/>
      <c r="K119" s="48"/>
      <c r="L119" s="48"/>
      <c r="O119" s="48"/>
    </row>
    <row r="120" spans="2:15" ht="31.5" customHeight="1" x14ac:dyDescent="0.2">
      <c r="B120" s="48"/>
      <c r="C120" s="48"/>
      <c r="D120" s="48"/>
      <c r="F120" s="48"/>
      <c r="G120" s="48"/>
      <c r="H120" s="48"/>
      <c r="I120" s="48"/>
      <c r="J120" s="48"/>
      <c r="K120" s="48"/>
      <c r="L120" s="48"/>
      <c r="O120" s="48"/>
    </row>
    <row r="121" spans="2:15" ht="31.5" customHeight="1" x14ac:dyDescent="0.2">
      <c r="B121" s="48"/>
      <c r="C121" s="48"/>
      <c r="D121" s="48"/>
      <c r="F121" s="48"/>
      <c r="G121" s="48"/>
      <c r="H121" s="48"/>
      <c r="I121" s="48"/>
      <c r="J121" s="48"/>
      <c r="K121" s="48"/>
      <c r="L121" s="48"/>
      <c r="O121" s="48"/>
    </row>
    <row r="122" spans="2:15" ht="31.5" customHeight="1" x14ac:dyDescent="0.2">
      <c r="B122" s="48"/>
      <c r="C122" s="48"/>
      <c r="D122" s="48"/>
      <c r="F122" s="48"/>
      <c r="G122" s="48"/>
      <c r="H122" s="48"/>
      <c r="I122" s="48"/>
      <c r="J122" s="48"/>
      <c r="K122" s="48"/>
      <c r="L122" s="48"/>
      <c r="O122" s="48"/>
    </row>
    <row r="123" spans="2:15" ht="31.5" customHeight="1" x14ac:dyDescent="0.2">
      <c r="B123" s="48"/>
      <c r="C123" s="48"/>
      <c r="D123" s="48"/>
      <c r="F123" s="48"/>
      <c r="G123" s="48"/>
      <c r="H123" s="48"/>
      <c r="I123" s="48"/>
      <c r="J123" s="48"/>
      <c r="K123" s="48"/>
      <c r="L123" s="48"/>
      <c r="O123" s="48"/>
    </row>
    <row r="124" spans="2:15" ht="31.5" customHeight="1" x14ac:dyDescent="0.2">
      <c r="B124" s="48"/>
      <c r="C124" s="48"/>
      <c r="D124" s="48"/>
      <c r="F124" s="48"/>
      <c r="G124" s="48"/>
      <c r="H124" s="48"/>
      <c r="I124" s="48"/>
      <c r="J124" s="48"/>
      <c r="K124" s="48"/>
      <c r="L124" s="48"/>
      <c r="O124" s="48"/>
    </row>
    <row r="125" spans="2:15" ht="31.5" customHeight="1" x14ac:dyDescent="0.2">
      <c r="B125" s="48"/>
      <c r="C125" s="48"/>
      <c r="D125" s="48"/>
      <c r="F125" s="48"/>
      <c r="G125" s="48"/>
      <c r="H125" s="48"/>
      <c r="I125" s="48"/>
      <c r="J125" s="48"/>
      <c r="K125" s="48"/>
      <c r="L125" s="48"/>
      <c r="O125" s="48"/>
    </row>
    <row r="126" spans="2:15" ht="31.5" customHeight="1" x14ac:dyDescent="0.2">
      <c r="B126" s="48"/>
      <c r="C126" s="48"/>
      <c r="D126" s="48"/>
      <c r="F126" s="48"/>
      <c r="G126" s="48"/>
      <c r="H126" s="48"/>
      <c r="I126" s="48"/>
      <c r="J126" s="48"/>
      <c r="K126" s="48"/>
      <c r="L126" s="48"/>
      <c r="O126" s="48"/>
    </row>
    <row r="127" spans="2:15" ht="31.5" customHeight="1" x14ac:dyDescent="0.2">
      <c r="B127" s="48"/>
      <c r="C127" s="48"/>
      <c r="D127" s="48"/>
      <c r="F127" s="48"/>
      <c r="G127" s="48"/>
      <c r="H127" s="48"/>
      <c r="I127" s="48"/>
      <c r="J127" s="48"/>
      <c r="K127" s="48"/>
      <c r="L127" s="48"/>
      <c r="O127" s="48"/>
    </row>
    <row r="128" spans="2:15" ht="31.5" customHeight="1" x14ac:dyDescent="0.2">
      <c r="B128" s="48"/>
      <c r="C128" s="48"/>
      <c r="D128" s="48"/>
      <c r="F128" s="48"/>
      <c r="G128" s="48"/>
      <c r="H128" s="48"/>
      <c r="I128" s="48"/>
      <c r="J128" s="48"/>
      <c r="K128" s="48"/>
      <c r="L128" s="48"/>
      <c r="O128" s="48"/>
    </row>
    <row r="129" spans="2:15" ht="31.5" customHeight="1" x14ac:dyDescent="0.2">
      <c r="B129" s="48"/>
      <c r="C129" s="48"/>
      <c r="D129" s="48"/>
      <c r="F129" s="48"/>
      <c r="G129" s="48"/>
      <c r="H129" s="48"/>
      <c r="I129" s="48"/>
      <c r="J129" s="48"/>
      <c r="K129" s="48"/>
      <c r="L129" s="48"/>
      <c r="O129" s="48"/>
    </row>
    <row r="130" spans="2:15" ht="31.5" customHeight="1" x14ac:dyDescent="0.2">
      <c r="B130" s="48"/>
      <c r="C130" s="48"/>
      <c r="D130" s="48"/>
      <c r="F130" s="48"/>
      <c r="G130" s="48"/>
      <c r="H130" s="48"/>
      <c r="I130" s="48"/>
      <c r="J130" s="48"/>
      <c r="K130" s="48"/>
      <c r="L130" s="48"/>
      <c r="O130" s="48"/>
    </row>
    <row r="131" spans="2:15" ht="31.5" customHeight="1" x14ac:dyDescent="0.2">
      <c r="B131" s="48"/>
      <c r="C131" s="48"/>
      <c r="D131" s="48"/>
      <c r="F131" s="48"/>
      <c r="G131" s="48"/>
      <c r="H131" s="48"/>
      <c r="I131" s="48"/>
      <c r="J131" s="48"/>
      <c r="K131" s="48"/>
      <c r="L131" s="48"/>
      <c r="O131" s="48"/>
    </row>
    <row r="132" spans="2:15" ht="31.5" customHeight="1" x14ac:dyDescent="0.2">
      <c r="B132" s="48"/>
      <c r="C132" s="48"/>
      <c r="D132" s="48"/>
      <c r="F132" s="48"/>
      <c r="G132" s="48"/>
      <c r="H132" s="48"/>
      <c r="I132" s="48"/>
      <c r="J132" s="48"/>
      <c r="K132" s="48"/>
      <c r="L132" s="48"/>
      <c r="O132" s="48"/>
    </row>
    <row r="133" spans="2:15" ht="31.5" customHeight="1" x14ac:dyDescent="0.2">
      <c r="B133" s="48"/>
      <c r="C133" s="48"/>
      <c r="D133" s="48"/>
      <c r="F133" s="48"/>
      <c r="G133" s="48"/>
      <c r="H133" s="48"/>
      <c r="I133" s="48"/>
      <c r="J133" s="48"/>
      <c r="K133" s="48"/>
      <c r="L133" s="48"/>
      <c r="O133" s="48"/>
    </row>
    <row r="134" spans="2:15" ht="31.5" customHeight="1" x14ac:dyDescent="0.2">
      <c r="B134" s="48"/>
      <c r="C134" s="48"/>
      <c r="D134" s="48"/>
      <c r="F134" s="48"/>
      <c r="G134" s="48"/>
      <c r="H134" s="48"/>
      <c r="I134" s="48"/>
      <c r="J134" s="48"/>
      <c r="K134" s="48"/>
      <c r="L134" s="48"/>
      <c r="O134" s="48"/>
    </row>
    <row r="135" spans="2:15" ht="31.5" customHeight="1" x14ac:dyDescent="0.2">
      <c r="B135" s="48"/>
      <c r="C135" s="48"/>
      <c r="D135" s="48"/>
      <c r="F135" s="48"/>
      <c r="G135" s="48"/>
      <c r="H135" s="48"/>
      <c r="I135" s="48"/>
      <c r="J135" s="48"/>
      <c r="K135" s="48"/>
      <c r="L135" s="48"/>
      <c r="O135" s="48"/>
    </row>
    <row r="136" spans="2:15" ht="31.5" customHeight="1" x14ac:dyDescent="0.2">
      <c r="B136" s="48"/>
      <c r="C136" s="48"/>
      <c r="D136" s="48"/>
      <c r="F136" s="48"/>
      <c r="G136" s="48"/>
      <c r="H136" s="48"/>
      <c r="I136" s="48"/>
      <c r="J136" s="48"/>
      <c r="K136" s="48"/>
      <c r="L136" s="48"/>
      <c r="O136" s="48"/>
    </row>
    <row r="137" spans="2:15" ht="31.5" customHeight="1" x14ac:dyDescent="0.2">
      <c r="B137" s="48"/>
      <c r="C137" s="48"/>
      <c r="D137" s="48"/>
      <c r="F137" s="48"/>
      <c r="G137" s="48"/>
      <c r="H137" s="48"/>
      <c r="I137" s="48"/>
      <c r="J137" s="48"/>
      <c r="K137" s="48"/>
      <c r="L137" s="48"/>
      <c r="O137" s="48"/>
    </row>
    <row r="138" spans="2:15" ht="31.5" customHeight="1" x14ac:dyDescent="0.2">
      <c r="B138" s="48"/>
      <c r="C138" s="48"/>
      <c r="D138" s="48"/>
      <c r="F138" s="48"/>
      <c r="G138" s="48"/>
      <c r="H138" s="48"/>
      <c r="I138" s="48"/>
      <c r="J138" s="48"/>
      <c r="K138" s="48"/>
      <c r="L138" s="48"/>
      <c r="O138" s="48"/>
    </row>
    <row r="139" spans="2:15" ht="31.5" customHeight="1" x14ac:dyDescent="0.2">
      <c r="B139" s="48"/>
      <c r="C139" s="48"/>
      <c r="D139" s="48"/>
      <c r="F139" s="48"/>
      <c r="G139" s="48"/>
      <c r="H139" s="48"/>
      <c r="I139" s="48"/>
      <c r="J139" s="48"/>
      <c r="K139" s="48"/>
      <c r="L139" s="48"/>
      <c r="O139" s="48"/>
    </row>
    <row r="140" spans="2:15" ht="31.5" customHeight="1" x14ac:dyDescent="0.2">
      <c r="B140" s="48"/>
      <c r="C140" s="48"/>
      <c r="D140" s="48"/>
      <c r="F140" s="48"/>
      <c r="G140" s="48"/>
      <c r="H140" s="48"/>
      <c r="I140" s="48"/>
      <c r="J140" s="48"/>
      <c r="K140" s="48"/>
      <c r="L140" s="48"/>
      <c r="O140" s="48"/>
    </row>
    <row r="141" spans="2:15" ht="31.5" customHeight="1" x14ac:dyDescent="0.2">
      <c r="B141" s="48"/>
      <c r="C141" s="48"/>
      <c r="D141" s="48"/>
      <c r="F141" s="48"/>
      <c r="G141" s="48"/>
      <c r="H141" s="48"/>
      <c r="I141" s="48"/>
      <c r="J141" s="48"/>
      <c r="K141" s="48"/>
      <c r="L141" s="48"/>
      <c r="O141" s="48"/>
    </row>
    <row r="142" spans="2:15" ht="31.5" customHeight="1" x14ac:dyDescent="0.2">
      <c r="B142" s="48"/>
      <c r="C142" s="48"/>
      <c r="D142" s="48"/>
      <c r="F142" s="48"/>
      <c r="G142" s="48"/>
      <c r="H142" s="48"/>
      <c r="I142" s="48"/>
      <c r="J142" s="48"/>
      <c r="K142" s="48"/>
      <c r="L142" s="48"/>
      <c r="O142" s="48"/>
    </row>
    <row r="143" spans="2:15" ht="31.5" customHeight="1" x14ac:dyDescent="0.2">
      <c r="B143" s="48"/>
      <c r="C143" s="48"/>
      <c r="D143" s="48"/>
      <c r="F143" s="48"/>
      <c r="G143" s="48"/>
      <c r="H143" s="48"/>
      <c r="I143" s="48"/>
      <c r="J143" s="48"/>
      <c r="K143" s="48"/>
      <c r="L143" s="48"/>
      <c r="O143" s="48"/>
    </row>
    <row r="144" spans="2:15" ht="31.5" customHeight="1" x14ac:dyDescent="0.2">
      <c r="B144" s="48"/>
      <c r="C144" s="48"/>
      <c r="D144" s="48"/>
      <c r="F144" s="48"/>
      <c r="G144" s="48"/>
      <c r="H144" s="48"/>
      <c r="I144" s="48"/>
      <c r="J144" s="48"/>
      <c r="K144" s="48"/>
      <c r="L144" s="48"/>
      <c r="O144" s="48"/>
    </row>
    <row r="145" spans="2:15" ht="31.5" customHeight="1" x14ac:dyDescent="0.2">
      <c r="B145" s="48"/>
      <c r="C145" s="48"/>
      <c r="D145" s="48"/>
      <c r="F145" s="48"/>
      <c r="G145" s="48"/>
      <c r="H145" s="48"/>
      <c r="I145" s="48"/>
      <c r="J145" s="48"/>
      <c r="K145" s="48"/>
      <c r="L145" s="48"/>
      <c r="O145" s="48"/>
    </row>
    <row r="146" spans="2:15" ht="31.5" customHeight="1" x14ac:dyDescent="0.2">
      <c r="B146" s="48"/>
      <c r="C146" s="48"/>
      <c r="D146" s="48"/>
      <c r="F146" s="48"/>
      <c r="G146" s="48"/>
      <c r="H146" s="48"/>
      <c r="I146" s="48"/>
      <c r="J146" s="48"/>
      <c r="K146" s="48"/>
      <c r="L146" s="48"/>
      <c r="O146" s="48"/>
    </row>
    <row r="147" spans="2:15" ht="31.5" customHeight="1" x14ac:dyDescent="0.2">
      <c r="B147" s="48"/>
      <c r="C147" s="48"/>
      <c r="D147" s="48"/>
      <c r="F147" s="48"/>
      <c r="G147" s="48"/>
      <c r="H147" s="48"/>
      <c r="I147" s="48"/>
      <c r="J147" s="48"/>
      <c r="K147" s="48"/>
      <c r="L147" s="48"/>
      <c r="O147" s="48"/>
    </row>
    <row r="148" spans="2:15" ht="31.5" customHeight="1" x14ac:dyDescent="0.2">
      <c r="B148" s="48"/>
      <c r="C148" s="48"/>
      <c r="D148" s="48"/>
      <c r="F148" s="48"/>
      <c r="G148" s="48"/>
      <c r="H148" s="48"/>
      <c r="I148" s="48"/>
      <c r="J148" s="48"/>
      <c r="K148" s="48"/>
      <c r="L148" s="48"/>
      <c r="O148" s="48"/>
    </row>
    <row r="149" spans="2:15" ht="31.5" customHeight="1" x14ac:dyDescent="0.2">
      <c r="B149" s="48"/>
      <c r="C149" s="48"/>
      <c r="D149" s="48"/>
      <c r="F149" s="48"/>
      <c r="G149" s="48"/>
      <c r="H149" s="48"/>
      <c r="I149" s="48"/>
      <c r="J149" s="48"/>
      <c r="K149" s="48"/>
      <c r="L149" s="48"/>
      <c r="O149" s="48"/>
    </row>
    <row r="150" spans="2:15" ht="31.5" customHeight="1" x14ac:dyDescent="0.2">
      <c r="B150" s="48"/>
      <c r="C150" s="48"/>
      <c r="D150" s="48"/>
      <c r="F150" s="48"/>
      <c r="G150" s="48"/>
      <c r="H150" s="48"/>
      <c r="I150" s="48"/>
      <c r="J150" s="48"/>
      <c r="K150" s="48"/>
      <c r="L150" s="48"/>
      <c r="O150" s="48"/>
    </row>
    <row r="151" spans="2:15" ht="31.5" customHeight="1" x14ac:dyDescent="0.2">
      <c r="B151" s="48"/>
      <c r="C151" s="48"/>
      <c r="D151" s="48"/>
      <c r="F151" s="48"/>
      <c r="G151" s="48"/>
      <c r="H151" s="48"/>
      <c r="I151" s="48"/>
      <c r="J151" s="48"/>
      <c r="K151" s="48"/>
      <c r="L151" s="48"/>
      <c r="O151" s="48"/>
    </row>
    <row r="152" spans="2:15" ht="31.5" customHeight="1" x14ac:dyDescent="0.2">
      <c r="B152" s="48"/>
      <c r="C152" s="48"/>
      <c r="D152" s="48"/>
      <c r="F152" s="48"/>
      <c r="G152" s="48"/>
      <c r="H152" s="48"/>
      <c r="I152" s="48"/>
      <c r="J152" s="48"/>
      <c r="K152" s="48"/>
      <c r="L152" s="48"/>
      <c r="O152" s="48"/>
    </row>
    <row r="153" spans="2:15" ht="31.5" customHeight="1" x14ac:dyDescent="0.2">
      <c r="B153" s="48"/>
      <c r="C153" s="48"/>
      <c r="D153" s="48"/>
      <c r="F153" s="48"/>
      <c r="G153" s="48"/>
      <c r="H153" s="48"/>
      <c r="I153" s="48"/>
      <c r="J153" s="48"/>
      <c r="K153" s="48"/>
      <c r="L153" s="48"/>
      <c r="O153" s="48"/>
    </row>
    <row r="154" spans="2:15" ht="31.5" customHeight="1" x14ac:dyDescent="0.2">
      <c r="B154" s="48"/>
      <c r="C154" s="48"/>
      <c r="D154" s="48"/>
      <c r="F154" s="48"/>
      <c r="G154" s="48"/>
      <c r="H154" s="48"/>
      <c r="I154" s="48"/>
      <c r="J154" s="48"/>
      <c r="K154" s="48"/>
      <c r="L154" s="48"/>
      <c r="O154" s="48"/>
    </row>
    <row r="155" spans="2:15" ht="31.5" customHeight="1" x14ac:dyDescent="0.2">
      <c r="B155" s="48"/>
      <c r="C155" s="48"/>
      <c r="D155" s="48"/>
      <c r="F155" s="48"/>
      <c r="G155" s="48"/>
      <c r="H155" s="48"/>
      <c r="I155" s="48"/>
      <c r="J155" s="48"/>
      <c r="K155" s="48"/>
      <c r="L155" s="48"/>
      <c r="O155" s="48"/>
    </row>
    <row r="156" spans="2:15" ht="31.5" customHeight="1" x14ac:dyDescent="0.2">
      <c r="B156" s="48"/>
      <c r="C156" s="48"/>
      <c r="D156" s="48"/>
      <c r="F156" s="48"/>
      <c r="G156" s="48"/>
      <c r="H156" s="48"/>
      <c r="I156" s="48"/>
      <c r="J156" s="48"/>
      <c r="K156" s="48"/>
      <c r="L156" s="48"/>
      <c r="O156" s="48"/>
    </row>
    <row r="157" spans="2:15" ht="31.5" customHeight="1" x14ac:dyDescent="0.2">
      <c r="B157" s="48"/>
      <c r="C157" s="48"/>
      <c r="D157" s="48"/>
      <c r="F157" s="48"/>
      <c r="G157" s="48"/>
      <c r="H157" s="48"/>
      <c r="I157" s="48"/>
      <c r="J157" s="48"/>
      <c r="K157" s="48"/>
      <c r="L157" s="48"/>
      <c r="O157" s="48"/>
    </row>
    <row r="158" spans="2:15" ht="31.5" customHeight="1" x14ac:dyDescent="0.2">
      <c r="B158" s="48"/>
      <c r="C158" s="48"/>
      <c r="D158" s="48"/>
      <c r="F158" s="48"/>
      <c r="G158" s="48"/>
      <c r="H158" s="48"/>
      <c r="I158" s="48"/>
      <c r="J158" s="48"/>
      <c r="K158" s="48"/>
      <c r="L158" s="48"/>
      <c r="O158" s="48"/>
    </row>
    <row r="159" spans="2:15" ht="31.5" customHeight="1" x14ac:dyDescent="0.2">
      <c r="B159" s="48"/>
      <c r="C159" s="48"/>
      <c r="D159" s="48"/>
      <c r="F159" s="48"/>
      <c r="G159" s="48"/>
      <c r="H159" s="48"/>
      <c r="I159" s="48"/>
      <c r="J159" s="48"/>
      <c r="K159" s="48"/>
      <c r="L159" s="48"/>
      <c r="O159" s="48"/>
    </row>
    <row r="160" spans="2:15" ht="31.5" customHeight="1" x14ac:dyDescent="0.2">
      <c r="B160" s="48"/>
      <c r="C160" s="48"/>
      <c r="D160" s="48"/>
      <c r="F160" s="48"/>
      <c r="G160" s="48"/>
      <c r="H160" s="48"/>
      <c r="I160" s="48"/>
      <c r="J160" s="48"/>
      <c r="K160" s="48"/>
      <c r="L160" s="48"/>
      <c r="O160" s="48"/>
    </row>
    <row r="161" spans="2:15" ht="31.5" customHeight="1" x14ac:dyDescent="0.2">
      <c r="B161" s="48"/>
      <c r="C161" s="48"/>
      <c r="D161" s="48"/>
      <c r="F161" s="48"/>
      <c r="G161" s="48"/>
      <c r="H161" s="48"/>
      <c r="I161" s="48"/>
      <c r="J161" s="48"/>
      <c r="K161" s="48"/>
      <c r="L161" s="48"/>
      <c r="O161" s="48"/>
    </row>
    <row r="162" spans="2:15" ht="31.5" customHeight="1" x14ac:dyDescent="0.2">
      <c r="B162" s="48"/>
      <c r="C162" s="48"/>
      <c r="D162" s="48"/>
      <c r="F162" s="48"/>
      <c r="G162" s="48"/>
      <c r="H162" s="48"/>
      <c r="I162" s="48"/>
      <c r="J162" s="48"/>
      <c r="K162" s="48"/>
      <c r="L162" s="48"/>
      <c r="O162" s="48"/>
    </row>
    <row r="163" spans="2:15" ht="31.5" customHeight="1" x14ac:dyDescent="0.2">
      <c r="B163" s="48"/>
      <c r="C163" s="48"/>
      <c r="D163" s="48"/>
      <c r="F163" s="48"/>
      <c r="G163" s="48"/>
      <c r="H163" s="48"/>
      <c r="I163" s="48"/>
      <c r="J163" s="48"/>
      <c r="K163" s="48"/>
      <c r="L163" s="48"/>
      <c r="O163" s="48"/>
    </row>
    <row r="164" spans="2:15" ht="31.5" customHeight="1" x14ac:dyDescent="0.2">
      <c r="B164" s="48"/>
      <c r="C164" s="48"/>
      <c r="D164" s="48"/>
      <c r="F164" s="48"/>
      <c r="G164" s="48"/>
      <c r="H164" s="48"/>
      <c r="I164" s="48"/>
      <c r="J164" s="48"/>
      <c r="K164" s="48"/>
      <c r="L164" s="48"/>
      <c r="O164" s="48"/>
    </row>
    <row r="165" spans="2:15" ht="31.5" customHeight="1" x14ac:dyDescent="0.2">
      <c r="B165" s="48"/>
      <c r="C165" s="48"/>
      <c r="D165" s="48"/>
      <c r="F165" s="48"/>
      <c r="G165" s="48"/>
      <c r="H165" s="48"/>
      <c r="I165" s="48"/>
      <c r="J165" s="48"/>
      <c r="K165" s="48"/>
      <c r="L165" s="48"/>
      <c r="O165" s="48"/>
    </row>
    <row r="166" spans="2:15" ht="31.5" customHeight="1" x14ac:dyDescent="0.2">
      <c r="B166" s="48"/>
      <c r="C166" s="48"/>
      <c r="D166" s="48"/>
      <c r="F166" s="48"/>
      <c r="G166" s="48"/>
      <c r="H166" s="48"/>
      <c r="I166" s="48"/>
      <c r="J166" s="48"/>
      <c r="K166" s="48"/>
      <c r="L166" s="48"/>
      <c r="O166" s="48"/>
    </row>
    <row r="167" spans="2:15" ht="31.5" customHeight="1" x14ac:dyDescent="0.2">
      <c r="B167" s="48"/>
      <c r="C167" s="48"/>
      <c r="D167" s="48"/>
      <c r="F167" s="48"/>
      <c r="G167" s="48"/>
      <c r="H167" s="48"/>
      <c r="I167" s="48"/>
      <c r="J167" s="48"/>
      <c r="K167" s="48"/>
      <c r="L167" s="48"/>
      <c r="O167" s="48"/>
    </row>
    <row r="168" spans="2:15" ht="31.5" customHeight="1" x14ac:dyDescent="0.2">
      <c r="B168" s="48"/>
      <c r="C168" s="48"/>
      <c r="D168" s="48"/>
      <c r="F168" s="48"/>
      <c r="G168" s="48"/>
      <c r="H168" s="48"/>
      <c r="I168" s="48"/>
      <c r="J168" s="48"/>
      <c r="K168" s="48"/>
      <c r="L168" s="48"/>
      <c r="O168" s="48"/>
    </row>
    <row r="169" spans="2:15" ht="31.5" customHeight="1" x14ac:dyDescent="0.2">
      <c r="B169" s="48"/>
      <c r="C169" s="48"/>
      <c r="D169" s="48"/>
      <c r="F169" s="48"/>
      <c r="G169" s="48"/>
      <c r="H169" s="48"/>
      <c r="I169" s="48"/>
      <c r="J169" s="48"/>
      <c r="K169" s="48"/>
      <c r="L169" s="48"/>
      <c r="O169" s="48"/>
    </row>
    <row r="170" spans="2:15" ht="31.5" customHeight="1" x14ac:dyDescent="0.2">
      <c r="B170" s="48"/>
      <c r="C170" s="48"/>
      <c r="D170" s="48"/>
      <c r="F170" s="48"/>
      <c r="G170" s="48"/>
      <c r="H170" s="48"/>
      <c r="I170" s="48"/>
      <c r="J170" s="48"/>
      <c r="K170" s="48"/>
      <c r="L170" s="48"/>
      <c r="O170" s="48"/>
    </row>
    <row r="171" spans="2:15" ht="31.5" customHeight="1" x14ac:dyDescent="0.2">
      <c r="B171" s="48"/>
      <c r="C171" s="48"/>
      <c r="D171" s="48"/>
      <c r="F171" s="48"/>
      <c r="G171" s="48"/>
      <c r="H171" s="48"/>
      <c r="I171" s="48"/>
      <c r="J171" s="48"/>
      <c r="K171" s="48"/>
      <c r="L171" s="48"/>
      <c r="O171" s="48"/>
    </row>
    <row r="172" spans="2:15" ht="31.5" customHeight="1" x14ac:dyDescent="0.2">
      <c r="B172" s="48"/>
      <c r="C172" s="48"/>
      <c r="D172" s="48"/>
      <c r="F172" s="48"/>
      <c r="G172" s="48"/>
      <c r="H172" s="48"/>
      <c r="I172" s="48"/>
      <c r="J172" s="48"/>
      <c r="K172" s="48"/>
      <c r="L172" s="48"/>
      <c r="O172" s="48"/>
    </row>
    <row r="173" spans="2:15" ht="31.5" customHeight="1" x14ac:dyDescent="0.2">
      <c r="B173" s="48"/>
      <c r="C173" s="48"/>
      <c r="D173" s="48"/>
      <c r="F173" s="48"/>
      <c r="G173" s="48"/>
      <c r="H173" s="48"/>
      <c r="I173" s="48"/>
      <c r="J173" s="48"/>
      <c r="K173" s="48"/>
      <c r="L173" s="48"/>
      <c r="O173" s="48"/>
    </row>
    <row r="174" spans="2:15" ht="31.5" customHeight="1" x14ac:dyDescent="0.2">
      <c r="B174" s="48"/>
      <c r="C174" s="48"/>
      <c r="D174" s="48"/>
      <c r="F174" s="48"/>
      <c r="G174" s="48"/>
      <c r="H174" s="48"/>
      <c r="I174" s="48"/>
      <c r="J174" s="48"/>
      <c r="K174" s="48"/>
      <c r="L174" s="48"/>
      <c r="O174" s="48"/>
    </row>
    <row r="175" spans="2:15" ht="31.5" customHeight="1" x14ac:dyDescent="0.2">
      <c r="B175" s="48"/>
      <c r="C175" s="48"/>
      <c r="D175" s="48"/>
      <c r="F175" s="48"/>
      <c r="G175" s="48"/>
      <c r="H175" s="48"/>
      <c r="I175" s="48"/>
      <c r="J175" s="48"/>
      <c r="K175" s="48"/>
      <c r="L175" s="48"/>
      <c r="O175" s="48"/>
    </row>
    <row r="176" spans="2:15" ht="31.5" customHeight="1" x14ac:dyDescent="0.2">
      <c r="B176" s="48"/>
      <c r="C176" s="48"/>
      <c r="D176" s="48"/>
      <c r="F176" s="48"/>
      <c r="G176" s="48"/>
      <c r="H176" s="48"/>
      <c r="I176" s="48"/>
      <c r="J176" s="48"/>
      <c r="K176" s="48"/>
      <c r="L176" s="48"/>
      <c r="O176" s="48"/>
    </row>
    <row r="177" spans="2:15" ht="31.5" customHeight="1" x14ac:dyDescent="0.2">
      <c r="B177" s="48"/>
      <c r="C177" s="48"/>
      <c r="D177" s="48"/>
      <c r="F177" s="48"/>
      <c r="G177" s="48"/>
      <c r="H177" s="48"/>
      <c r="I177" s="48"/>
      <c r="J177" s="48"/>
      <c r="K177" s="48"/>
      <c r="L177" s="48"/>
      <c r="O177" s="48"/>
    </row>
    <row r="178" spans="2:15" ht="31.5" customHeight="1" x14ac:dyDescent="0.2">
      <c r="B178" s="48"/>
      <c r="C178" s="48"/>
      <c r="D178" s="48"/>
      <c r="F178" s="48"/>
      <c r="G178" s="48"/>
      <c r="H178" s="48"/>
      <c r="I178" s="48"/>
      <c r="J178" s="48"/>
      <c r="K178" s="48"/>
      <c r="L178" s="48"/>
      <c r="O178" s="48"/>
    </row>
    <row r="179" spans="2:15" ht="31.5" customHeight="1" x14ac:dyDescent="0.2">
      <c r="B179" s="48"/>
      <c r="C179" s="48"/>
      <c r="D179" s="48"/>
      <c r="F179" s="48"/>
      <c r="G179" s="48"/>
      <c r="H179" s="48"/>
      <c r="I179" s="48"/>
      <c r="J179" s="48"/>
      <c r="K179" s="48"/>
      <c r="L179" s="48"/>
      <c r="O179" s="48"/>
    </row>
    <row r="180" spans="2:15" ht="31.5" customHeight="1" x14ac:dyDescent="0.2">
      <c r="B180" s="48"/>
      <c r="C180" s="48"/>
      <c r="D180" s="48"/>
      <c r="F180" s="48"/>
      <c r="G180" s="48"/>
      <c r="H180" s="48"/>
      <c r="I180" s="48"/>
      <c r="J180" s="48"/>
      <c r="K180" s="48"/>
      <c r="L180" s="48"/>
      <c r="O180" s="48"/>
    </row>
    <row r="181" spans="2:15" ht="31.5" customHeight="1" x14ac:dyDescent="0.2">
      <c r="B181" s="48"/>
      <c r="C181" s="48"/>
      <c r="D181" s="48"/>
      <c r="F181" s="48"/>
      <c r="G181" s="48"/>
      <c r="H181" s="48"/>
      <c r="I181" s="48"/>
      <c r="J181" s="48"/>
      <c r="K181" s="48"/>
      <c r="L181" s="48"/>
      <c r="O181" s="48"/>
    </row>
    <row r="182" spans="2:15" ht="31.5" customHeight="1" x14ac:dyDescent="0.2">
      <c r="B182" s="48"/>
      <c r="C182" s="48"/>
      <c r="D182" s="48"/>
      <c r="F182" s="48"/>
      <c r="G182" s="48"/>
      <c r="H182" s="48"/>
      <c r="I182" s="48"/>
      <c r="J182" s="48"/>
      <c r="K182" s="48"/>
      <c r="L182" s="48"/>
      <c r="O182" s="48"/>
    </row>
    <row r="183" spans="2:15" ht="31.5" customHeight="1" x14ac:dyDescent="0.2">
      <c r="B183" s="48"/>
      <c r="C183" s="48"/>
      <c r="D183" s="48"/>
      <c r="F183" s="48"/>
      <c r="G183" s="48"/>
      <c r="H183" s="48"/>
      <c r="I183" s="48"/>
      <c r="J183" s="48"/>
      <c r="K183" s="48"/>
      <c r="L183" s="48"/>
      <c r="O183" s="48"/>
    </row>
    <row r="184" spans="2:15" ht="31.5" customHeight="1" x14ac:dyDescent="0.2">
      <c r="B184" s="48"/>
      <c r="C184" s="48"/>
      <c r="D184" s="48"/>
      <c r="F184" s="48"/>
      <c r="G184" s="48"/>
      <c r="H184" s="48"/>
      <c r="I184" s="48"/>
      <c r="J184" s="48"/>
      <c r="K184" s="48"/>
      <c r="L184" s="48"/>
      <c r="O184" s="48"/>
    </row>
    <row r="185" spans="2:15" ht="31.5" customHeight="1" x14ac:dyDescent="0.2">
      <c r="B185" s="48"/>
      <c r="C185" s="48"/>
      <c r="D185" s="48"/>
      <c r="F185" s="48"/>
      <c r="G185" s="48"/>
      <c r="H185" s="48"/>
      <c r="I185" s="48"/>
      <c r="J185" s="48"/>
      <c r="K185" s="48"/>
      <c r="L185" s="48"/>
      <c r="O185" s="48"/>
    </row>
    <row r="186" spans="2:15" ht="31.5" customHeight="1" x14ac:dyDescent="0.2">
      <c r="B186" s="48"/>
      <c r="C186" s="48"/>
      <c r="D186" s="48"/>
      <c r="F186" s="48"/>
      <c r="G186" s="48"/>
      <c r="H186" s="48"/>
      <c r="I186" s="48"/>
      <c r="J186" s="48"/>
      <c r="K186" s="48"/>
      <c r="L186" s="48"/>
      <c r="O186" s="48"/>
    </row>
    <row r="187" spans="2:15" ht="31.5" customHeight="1" x14ac:dyDescent="0.2">
      <c r="B187" s="48"/>
      <c r="C187" s="48"/>
      <c r="D187" s="48"/>
      <c r="F187" s="48"/>
      <c r="G187" s="48"/>
      <c r="H187" s="48"/>
      <c r="I187" s="48"/>
      <c r="J187" s="48"/>
      <c r="K187" s="48"/>
      <c r="L187" s="48"/>
      <c r="O187" s="48"/>
    </row>
    <row r="188" spans="2:15" ht="31.5" customHeight="1" x14ac:dyDescent="0.2">
      <c r="B188" s="48"/>
      <c r="C188" s="48"/>
      <c r="D188" s="48"/>
      <c r="F188" s="48"/>
      <c r="G188" s="48"/>
      <c r="H188" s="48"/>
      <c r="I188" s="48"/>
      <c r="J188" s="48"/>
      <c r="K188" s="48"/>
      <c r="L188" s="48"/>
      <c r="O188" s="48"/>
    </row>
    <row r="189" spans="2:15" ht="31.5" customHeight="1" x14ac:dyDescent="0.2">
      <c r="B189" s="48"/>
      <c r="C189" s="48"/>
      <c r="D189" s="48"/>
      <c r="F189" s="48"/>
      <c r="G189" s="48"/>
      <c r="H189" s="48"/>
      <c r="I189" s="48"/>
      <c r="J189" s="48"/>
      <c r="K189" s="48"/>
      <c r="L189" s="48"/>
      <c r="O189" s="48"/>
    </row>
    <row r="190" spans="2:15" ht="31.5" customHeight="1" x14ac:dyDescent="0.2">
      <c r="B190" s="48"/>
      <c r="C190" s="48"/>
      <c r="D190" s="48"/>
      <c r="F190" s="48"/>
      <c r="G190" s="48"/>
      <c r="H190" s="48"/>
      <c r="I190" s="48"/>
      <c r="J190" s="48"/>
      <c r="K190" s="48"/>
      <c r="L190" s="48"/>
      <c r="O190" s="48"/>
    </row>
    <row r="191" spans="2:15" ht="31.5" customHeight="1" x14ac:dyDescent="0.2">
      <c r="B191" s="48"/>
      <c r="C191" s="48"/>
      <c r="D191" s="48"/>
      <c r="F191" s="48"/>
      <c r="G191" s="48"/>
      <c r="H191" s="48"/>
      <c r="I191" s="48"/>
      <c r="J191" s="48"/>
      <c r="K191" s="48"/>
      <c r="L191" s="48"/>
      <c r="O191" s="48"/>
    </row>
    <row r="192" spans="2:15" ht="31.5" customHeight="1" x14ac:dyDescent="0.2">
      <c r="B192" s="48"/>
      <c r="C192" s="48"/>
      <c r="D192" s="48"/>
      <c r="F192" s="48"/>
      <c r="G192" s="48"/>
      <c r="H192" s="48"/>
      <c r="I192" s="48"/>
      <c r="J192" s="48"/>
      <c r="K192" s="48"/>
      <c r="L192" s="48"/>
      <c r="O192" s="48"/>
    </row>
    <row r="193" spans="2:15" ht="31.5" customHeight="1" x14ac:dyDescent="0.2">
      <c r="B193" s="48"/>
      <c r="C193" s="48"/>
      <c r="D193" s="48"/>
      <c r="F193" s="48"/>
      <c r="G193" s="48"/>
      <c r="H193" s="48"/>
      <c r="I193" s="48"/>
      <c r="J193" s="48"/>
      <c r="K193" s="48"/>
      <c r="L193" s="48"/>
      <c r="O193" s="48"/>
    </row>
    <row r="194" spans="2:15" ht="31.5" customHeight="1" x14ac:dyDescent="0.2">
      <c r="B194" s="48"/>
      <c r="C194" s="48"/>
      <c r="D194" s="48"/>
      <c r="F194" s="48"/>
      <c r="G194" s="48"/>
      <c r="H194" s="48"/>
      <c r="I194" s="48"/>
      <c r="J194" s="48"/>
      <c r="K194" s="48"/>
      <c r="L194" s="48"/>
      <c r="O194" s="48"/>
    </row>
    <row r="195" spans="2:15" ht="31.5" customHeight="1" x14ac:dyDescent="0.2">
      <c r="B195" s="48"/>
      <c r="C195" s="48"/>
      <c r="D195" s="48"/>
      <c r="F195" s="48"/>
      <c r="G195" s="48"/>
      <c r="H195" s="48"/>
      <c r="I195" s="48"/>
      <c r="J195" s="48"/>
      <c r="K195" s="48"/>
      <c r="L195" s="48"/>
      <c r="O195" s="48"/>
    </row>
    <row r="196" spans="2:15" ht="31.5" customHeight="1" x14ac:dyDescent="0.2">
      <c r="B196" s="48"/>
      <c r="C196" s="48"/>
      <c r="D196" s="48"/>
      <c r="F196" s="48"/>
      <c r="G196" s="48"/>
      <c r="H196" s="48"/>
      <c r="I196" s="48"/>
      <c r="J196" s="48"/>
      <c r="K196" s="48"/>
      <c r="L196" s="48"/>
      <c r="O196" s="48"/>
    </row>
    <row r="197" spans="2:15" ht="31.5" customHeight="1" x14ac:dyDescent="0.2">
      <c r="B197" s="48"/>
      <c r="C197" s="48"/>
      <c r="D197" s="48"/>
      <c r="F197" s="48"/>
      <c r="G197" s="48"/>
      <c r="H197" s="48"/>
      <c r="I197" s="48"/>
      <c r="J197" s="48"/>
      <c r="K197" s="48"/>
      <c r="L197" s="48"/>
      <c r="O197" s="48"/>
    </row>
    <row r="198" spans="2:15" ht="31.5" customHeight="1" x14ac:dyDescent="0.2">
      <c r="B198" s="48"/>
      <c r="C198" s="48"/>
      <c r="D198" s="48"/>
      <c r="F198" s="48"/>
      <c r="G198" s="48"/>
      <c r="H198" s="48"/>
      <c r="I198" s="48"/>
      <c r="J198" s="48"/>
      <c r="K198" s="48"/>
      <c r="L198" s="48"/>
      <c r="O198" s="48"/>
    </row>
    <row r="199" spans="2:15" ht="31.5" customHeight="1" x14ac:dyDescent="0.2">
      <c r="B199" s="48"/>
      <c r="C199" s="48"/>
      <c r="D199" s="48"/>
      <c r="F199" s="48"/>
      <c r="G199" s="48"/>
      <c r="H199" s="48"/>
      <c r="I199" s="48"/>
      <c r="J199" s="48"/>
      <c r="K199" s="48"/>
      <c r="L199" s="48"/>
      <c r="O199" s="48"/>
    </row>
    <row r="200" spans="2:15" ht="31.5" customHeight="1" x14ac:dyDescent="0.2">
      <c r="B200" s="48"/>
      <c r="C200" s="48"/>
      <c r="D200" s="48"/>
      <c r="F200" s="48"/>
      <c r="G200" s="48"/>
      <c r="H200" s="48"/>
      <c r="I200" s="48"/>
      <c r="J200" s="48"/>
      <c r="K200" s="48"/>
      <c r="L200" s="48"/>
      <c r="O200" s="48"/>
    </row>
    <row r="201" spans="2:15" ht="31.5" customHeight="1" x14ac:dyDescent="0.2">
      <c r="B201" s="48"/>
      <c r="C201" s="48"/>
      <c r="D201" s="48"/>
      <c r="F201" s="48"/>
      <c r="G201" s="48"/>
      <c r="H201" s="48"/>
      <c r="I201" s="48"/>
      <c r="J201" s="48"/>
      <c r="K201" s="48"/>
      <c r="L201" s="48"/>
      <c r="O201" s="48"/>
    </row>
    <row r="202" spans="2:15" ht="31.5" customHeight="1" x14ac:dyDescent="0.2">
      <c r="B202" s="48"/>
      <c r="C202" s="48"/>
      <c r="D202" s="48"/>
      <c r="F202" s="48"/>
      <c r="G202" s="48"/>
      <c r="H202" s="48"/>
      <c r="I202" s="48"/>
      <c r="J202" s="48"/>
      <c r="K202" s="48"/>
      <c r="L202" s="48"/>
      <c r="O202" s="48"/>
    </row>
    <row r="203" spans="2:15" ht="31.5" customHeight="1" x14ac:dyDescent="0.2">
      <c r="B203" s="48"/>
      <c r="C203" s="48"/>
      <c r="D203" s="48"/>
      <c r="F203" s="48"/>
      <c r="G203" s="48"/>
      <c r="H203" s="48"/>
      <c r="I203" s="48"/>
      <c r="J203" s="48"/>
      <c r="K203" s="48"/>
      <c r="L203" s="48"/>
      <c r="O203" s="48"/>
    </row>
    <row r="204" spans="2:15" ht="31.5" customHeight="1" x14ac:dyDescent="0.2">
      <c r="B204" s="48"/>
      <c r="C204" s="48"/>
      <c r="D204" s="48"/>
      <c r="F204" s="48"/>
      <c r="G204" s="48"/>
      <c r="H204" s="48"/>
      <c r="I204" s="48"/>
      <c r="J204" s="48"/>
      <c r="K204" s="48"/>
      <c r="L204" s="48"/>
      <c r="O204" s="48"/>
    </row>
    <row r="205" spans="2:15" ht="31.5" customHeight="1" x14ac:dyDescent="0.2">
      <c r="B205" s="48"/>
      <c r="C205" s="48"/>
      <c r="D205" s="48"/>
      <c r="F205" s="48"/>
      <c r="G205" s="48"/>
      <c r="H205" s="48"/>
      <c r="I205" s="48"/>
      <c r="J205" s="48"/>
      <c r="K205" s="48"/>
      <c r="L205" s="48"/>
      <c r="O205" s="48"/>
    </row>
    <row r="206" spans="2:15" ht="31.5" customHeight="1" x14ac:dyDescent="0.2">
      <c r="B206" s="48"/>
      <c r="C206" s="48"/>
      <c r="D206" s="48"/>
      <c r="F206" s="48"/>
      <c r="G206" s="48"/>
      <c r="H206" s="48"/>
      <c r="I206" s="48"/>
      <c r="J206" s="48"/>
      <c r="K206" s="48"/>
      <c r="L206" s="48"/>
      <c r="O206" s="48"/>
    </row>
    <row r="207" spans="2:15" ht="31.5" customHeight="1" x14ac:dyDescent="0.2">
      <c r="B207" s="48"/>
      <c r="C207" s="48"/>
      <c r="D207" s="48"/>
      <c r="F207" s="48"/>
      <c r="G207" s="48"/>
      <c r="H207" s="48"/>
      <c r="I207" s="48"/>
      <c r="J207" s="48"/>
      <c r="K207" s="48"/>
      <c r="L207" s="48"/>
      <c r="O207" s="48"/>
    </row>
    <row r="208" spans="2:15" ht="31.5" customHeight="1" x14ac:dyDescent="0.2">
      <c r="B208" s="48"/>
      <c r="C208" s="48"/>
      <c r="D208" s="48"/>
      <c r="F208" s="48"/>
      <c r="G208" s="48"/>
      <c r="H208" s="48"/>
      <c r="I208" s="48"/>
      <c r="J208" s="48"/>
      <c r="K208" s="48"/>
      <c r="L208" s="48"/>
      <c r="O208" s="48"/>
    </row>
    <row r="209" spans="2:15" ht="31.5" customHeight="1" x14ac:dyDescent="0.2">
      <c r="B209" s="48"/>
      <c r="C209" s="48"/>
      <c r="D209" s="48"/>
      <c r="F209" s="48"/>
      <c r="G209" s="48"/>
      <c r="H209" s="48"/>
      <c r="I209" s="48"/>
      <c r="J209" s="48"/>
      <c r="K209" s="48"/>
      <c r="L209" s="48"/>
      <c r="O209" s="48"/>
    </row>
    <row r="210" spans="2:15" ht="31.5" customHeight="1" x14ac:dyDescent="0.2">
      <c r="B210" s="48"/>
      <c r="C210" s="48"/>
      <c r="D210" s="48"/>
      <c r="F210" s="48"/>
      <c r="G210" s="48"/>
      <c r="H210" s="48"/>
      <c r="I210" s="48"/>
      <c r="J210" s="48"/>
      <c r="K210" s="48"/>
      <c r="L210" s="48"/>
      <c r="O210" s="48"/>
    </row>
    <row r="211" spans="2:15" ht="31.5" customHeight="1" x14ac:dyDescent="0.2">
      <c r="B211" s="48"/>
      <c r="C211" s="48"/>
      <c r="D211" s="48"/>
      <c r="F211" s="48"/>
      <c r="G211" s="48"/>
      <c r="H211" s="48"/>
      <c r="I211" s="48"/>
      <c r="J211" s="48"/>
      <c r="K211" s="48"/>
      <c r="L211" s="48"/>
      <c r="O211" s="48"/>
    </row>
    <row r="212" spans="2:15" ht="31.5" customHeight="1" x14ac:dyDescent="0.2">
      <c r="B212" s="48"/>
      <c r="C212" s="48"/>
      <c r="D212" s="48"/>
      <c r="F212" s="48"/>
      <c r="G212" s="48"/>
      <c r="H212" s="48"/>
      <c r="I212" s="48"/>
      <c r="J212" s="48"/>
      <c r="K212" s="48"/>
      <c r="L212" s="48"/>
      <c r="O212" s="48"/>
    </row>
    <row r="213" spans="2:15" ht="31.5" customHeight="1" x14ac:dyDescent="0.2">
      <c r="B213" s="48"/>
      <c r="C213" s="48"/>
      <c r="D213" s="48"/>
      <c r="F213" s="48"/>
      <c r="G213" s="48"/>
      <c r="H213" s="48"/>
      <c r="I213" s="48"/>
      <c r="J213" s="48"/>
      <c r="K213" s="48"/>
      <c r="L213" s="48"/>
      <c r="O213" s="48"/>
    </row>
    <row r="214" spans="2:15" ht="31.5" customHeight="1" x14ac:dyDescent="0.2">
      <c r="B214" s="48"/>
      <c r="C214" s="48"/>
      <c r="D214" s="48"/>
      <c r="F214" s="48"/>
      <c r="G214" s="48"/>
      <c r="H214" s="48"/>
      <c r="I214" s="48"/>
      <c r="J214" s="48"/>
      <c r="K214" s="48"/>
      <c r="L214" s="48"/>
      <c r="O214" s="48"/>
    </row>
    <row r="215" spans="2:15" ht="31.5" customHeight="1" x14ac:dyDescent="0.2">
      <c r="B215" s="48"/>
      <c r="C215" s="48"/>
      <c r="D215" s="48"/>
      <c r="F215" s="48"/>
      <c r="G215" s="48"/>
      <c r="H215" s="48"/>
      <c r="I215" s="48"/>
      <c r="J215" s="48"/>
      <c r="K215" s="48"/>
      <c r="L215" s="48"/>
      <c r="O215" s="48"/>
    </row>
    <row r="216" spans="2:15" ht="31.5" customHeight="1" x14ac:dyDescent="0.2">
      <c r="B216" s="48"/>
      <c r="C216" s="48"/>
      <c r="D216" s="48"/>
      <c r="F216" s="48"/>
      <c r="G216" s="48"/>
      <c r="H216" s="48"/>
      <c r="I216" s="48"/>
      <c r="J216" s="48"/>
      <c r="K216" s="48"/>
      <c r="L216" s="48"/>
      <c r="O216" s="48"/>
    </row>
    <row r="217" spans="2:15" ht="31.5" customHeight="1" x14ac:dyDescent="0.2">
      <c r="B217" s="48"/>
      <c r="C217" s="48"/>
      <c r="D217" s="48"/>
      <c r="F217" s="48"/>
      <c r="G217" s="48"/>
      <c r="H217" s="48"/>
      <c r="I217" s="48"/>
      <c r="J217" s="48"/>
      <c r="K217" s="48"/>
      <c r="L217" s="48"/>
      <c r="O217" s="48"/>
    </row>
    <row r="218" spans="2:15" ht="31.5" customHeight="1" x14ac:dyDescent="0.2">
      <c r="B218" s="48"/>
      <c r="C218" s="48"/>
      <c r="D218" s="48"/>
      <c r="F218" s="48"/>
      <c r="G218" s="48"/>
      <c r="H218" s="48"/>
      <c r="I218" s="48"/>
      <c r="J218" s="48"/>
      <c r="K218" s="48"/>
      <c r="L218" s="48"/>
      <c r="O218" s="48"/>
    </row>
    <row r="219" spans="2:15" ht="31.5" customHeight="1" x14ac:dyDescent="0.2">
      <c r="B219" s="48"/>
      <c r="C219" s="48"/>
      <c r="D219" s="48"/>
      <c r="F219" s="48"/>
      <c r="G219" s="48"/>
      <c r="H219" s="48"/>
      <c r="I219" s="48"/>
      <c r="J219" s="48"/>
      <c r="K219" s="48"/>
      <c r="L219" s="48"/>
      <c r="O219" s="48"/>
    </row>
    <row r="220" spans="2:15" ht="31.5" customHeight="1" x14ac:dyDescent="0.2">
      <c r="B220" s="48"/>
      <c r="C220" s="48"/>
      <c r="D220" s="48"/>
      <c r="F220" s="48"/>
      <c r="G220" s="48"/>
      <c r="H220" s="48"/>
      <c r="I220" s="48"/>
      <c r="J220" s="48"/>
      <c r="K220" s="48"/>
      <c r="L220" s="48"/>
      <c r="O220" s="48"/>
    </row>
    <row r="221" spans="2:15" ht="31.5" customHeight="1" x14ac:dyDescent="0.2">
      <c r="B221" s="48"/>
      <c r="C221" s="48"/>
      <c r="D221" s="48"/>
      <c r="F221" s="48"/>
      <c r="G221" s="48"/>
      <c r="H221" s="48"/>
      <c r="I221" s="48"/>
      <c r="J221" s="48"/>
      <c r="K221" s="48"/>
      <c r="L221" s="48"/>
      <c r="O221" s="48"/>
    </row>
    <row r="222" spans="2:15" ht="31.5" customHeight="1" x14ac:dyDescent="0.2">
      <c r="B222" s="48"/>
      <c r="C222" s="48"/>
      <c r="D222" s="48"/>
      <c r="F222" s="48"/>
      <c r="G222" s="48"/>
      <c r="H222" s="48"/>
      <c r="I222" s="48"/>
      <c r="J222" s="48"/>
      <c r="K222" s="48"/>
      <c r="L222" s="48"/>
      <c r="O222" s="48"/>
    </row>
    <row r="223" spans="2:15" ht="31.5" customHeight="1" x14ac:dyDescent="0.2">
      <c r="B223" s="48"/>
      <c r="C223" s="48"/>
      <c r="D223" s="48"/>
      <c r="F223" s="48"/>
      <c r="G223" s="48"/>
      <c r="H223" s="48"/>
      <c r="I223" s="48"/>
      <c r="J223" s="48"/>
      <c r="K223" s="48"/>
      <c r="L223" s="48"/>
      <c r="O223" s="48"/>
    </row>
    <row r="224" spans="2:15" ht="31.5" customHeight="1" x14ac:dyDescent="0.2">
      <c r="B224" s="48"/>
      <c r="C224" s="48"/>
      <c r="D224" s="48"/>
      <c r="F224" s="48"/>
      <c r="G224" s="48"/>
      <c r="H224" s="48"/>
      <c r="I224" s="48"/>
      <c r="J224" s="48"/>
      <c r="K224" s="48"/>
      <c r="L224" s="48"/>
      <c r="O224" s="48"/>
    </row>
    <row r="225" spans="2:15" ht="31.5" customHeight="1" x14ac:dyDescent="0.2">
      <c r="B225" s="48"/>
      <c r="C225" s="48"/>
      <c r="D225" s="48"/>
      <c r="F225" s="48"/>
      <c r="G225" s="48"/>
      <c r="H225" s="48"/>
      <c r="I225" s="48"/>
      <c r="J225" s="48"/>
      <c r="K225" s="48"/>
      <c r="L225" s="48"/>
      <c r="O225" s="48"/>
    </row>
    <row r="226" spans="2:15" ht="31.5" customHeight="1" x14ac:dyDescent="0.2">
      <c r="B226" s="48"/>
      <c r="C226" s="48"/>
      <c r="D226" s="48"/>
      <c r="F226" s="48"/>
      <c r="G226" s="48"/>
      <c r="H226" s="48"/>
      <c r="I226" s="48"/>
      <c r="J226" s="48"/>
      <c r="K226" s="48"/>
      <c r="L226" s="48"/>
      <c r="O226" s="48"/>
    </row>
    <row r="227" spans="2:15" ht="31.5" customHeight="1" x14ac:dyDescent="0.2">
      <c r="B227" s="48"/>
      <c r="C227" s="48"/>
      <c r="D227" s="48"/>
      <c r="F227" s="48"/>
      <c r="G227" s="48"/>
      <c r="H227" s="48"/>
      <c r="I227" s="48"/>
      <c r="J227" s="48"/>
      <c r="K227" s="48"/>
      <c r="L227" s="48"/>
      <c r="O227" s="48"/>
    </row>
    <row r="228" spans="2:15" ht="31.5" customHeight="1" x14ac:dyDescent="0.2">
      <c r="B228" s="48"/>
      <c r="C228" s="48"/>
      <c r="D228" s="48"/>
      <c r="F228" s="48"/>
      <c r="G228" s="48"/>
      <c r="H228" s="48"/>
      <c r="I228" s="48"/>
      <c r="J228" s="48"/>
      <c r="K228" s="48"/>
      <c r="L228" s="48"/>
      <c r="O228" s="48"/>
    </row>
    <row r="229" spans="2:15" ht="31.5" customHeight="1" x14ac:dyDescent="0.2">
      <c r="B229" s="48"/>
      <c r="C229" s="48"/>
      <c r="D229" s="48"/>
      <c r="F229" s="48"/>
      <c r="G229" s="48"/>
      <c r="H229" s="48"/>
      <c r="I229" s="48"/>
      <c r="J229" s="48"/>
      <c r="K229" s="48"/>
      <c r="L229" s="48"/>
    </row>
    <row r="230" spans="2:15" ht="31.5" customHeight="1" x14ac:dyDescent="0.2">
      <c r="B230" s="48"/>
      <c r="C230" s="48"/>
      <c r="D230" s="48"/>
      <c r="F230" s="48"/>
      <c r="G230" s="48"/>
      <c r="H230" s="48"/>
      <c r="I230" s="48"/>
      <c r="J230" s="48"/>
      <c r="K230" s="48"/>
      <c r="L230" s="48"/>
    </row>
    <row r="231" spans="2:15" ht="31.5" customHeight="1" x14ac:dyDescent="0.2">
      <c r="B231" s="48"/>
      <c r="C231" s="48"/>
      <c r="D231" s="48"/>
      <c r="F231" s="48"/>
      <c r="G231" s="48"/>
      <c r="H231" s="48"/>
      <c r="I231" s="48"/>
      <c r="J231" s="48"/>
      <c r="K231" s="48"/>
      <c r="L231" s="48"/>
    </row>
    <row r="232" spans="2:15" ht="31.5" customHeight="1" x14ac:dyDescent="0.2">
      <c r="B232" s="48"/>
      <c r="C232" s="48"/>
      <c r="D232" s="48"/>
      <c r="F232" s="48"/>
      <c r="G232" s="48"/>
      <c r="H232" s="48"/>
      <c r="I232" s="48"/>
      <c r="J232" s="48"/>
      <c r="K232" s="48"/>
      <c r="L232" s="48"/>
    </row>
    <row r="233" spans="2:15" ht="31.5" customHeight="1" x14ac:dyDescent="0.2">
      <c r="B233" s="48"/>
      <c r="C233" s="48"/>
      <c r="D233" s="48"/>
      <c r="F233" s="48"/>
      <c r="G233" s="48"/>
      <c r="H233" s="48"/>
      <c r="I233" s="48"/>
      <c r="J233" s="48"/>
      <c r="K233" s="48"/>
      <c r="L233" s="48"/>
    </row>
    <row r="234" spans="2:15" ht="31.5" customHeight="1" x14ac:dyDescent="0.2">
      <c r="B234" s="48"/>
      <c r="C234" s="48"/>
      <c r="D234" s="48"/>
      <c r="F234" s="48"/>
      <c r="G234" s="48"/>
      <c r="H234" s="48"/>
      <c r="I234" s="48"/>
      <c r="J234" s="48"/>
      <c r="K234" s="48"/>
      <c r="L234" s="48"/>
    </row>
    <row r="235" spans="2:15" ht="31.5" customHeight="1" x14ac:dyDescent="0.2">
      <c r="B235" s="48"/>
      <c r="C235" s="48"/>
      <c r="D235" s="48"/>
      <c r="F235" s="48"/>
      <c r="G235" s="48"/>
      <c r="H235" s="48"/>
      <c r="I235" s="48"/>
      <c r="J235" s="48"/>
      <c r="K235" s="48"/>
      <c r="L235" s="48"/>
    </row>
    <row r="236" spans="2:15" ht="31.5" customHeight="1" x14ac:dyDescent="0.2">
      <c r="B236" s="48"/>
      <c r="C236" s="48"/>
      <c r="D236" s="48"/>
      <c r="F236" s="48"/>
      <c r="G236" s="48"/>
      <c r="H236" s="48"/>
      <c r="I236" s="48"/>
      <c r="J236" s="48"/>
      <c r="K236" s="48"/>
      <c r="L236" s="48"/>
    </row>
    <row r="237" spans="2:15" ht="31.5" customHeight="1" x14ac:dyDescent="0.2">
      <c r="B237" s="48"/>
      <c r="C237" s="48"/>
      <c r="D237" s="48"/>
      <c r="F237" s="48"/>
      <c r="G237" s="48"/>
      <c r="H237" s="48"/>
      <c r="I237" s="48"/>
      <c r="J237" s="48"/>
      <c r="K237" s="48"/>
      <c r="L237" s="48"/>
    </row>
    <row r="238" spans="2:15" ht="31.5" customHeight="1" x14ac:dyDescent="0.2">
      <c r="B238" s="48"/>
      <c r="C238" s="48"/>
      <c r="D238" s="48"/>
      <c r="F238" s="48"/>
      <c r="G238" s="48"/>
      <c r="H238" s="48"/>
      <c r="I238" s="48"/>
      <c r="J238" s="48"/>
      <c r="K238" s="48"/>
      <c r="L238" s="48"/>
    </row>
    <row r="239" spans="2:15" ht="31.5" customHeight="1" x14ac:dyDescent="0.2">
      <c r="B239" s="48"/>
      <c r="C239" s="48"/>
      <c r="D239" s="48"/>
      <c r="F239" s="48"/>
      <c r="G239" s="48"/>
      <c r="H239" s="48"/>
      <c r="I239" s="48"/>
      <c r="J239" s="48"/>
      <c r="K239" s="48"/>
      <c r="L239" s="48"/>
    </row>
    <row r="240" spans="2:15" ht="31.5" customHeight="1" x14ac:dyDescent="0.2">
      <c r="B240" s="48"/>
      <c r="C240" s="48"/>
      <c r="D240" s="48"/>
      <c r="F240" s="48"/>
      <c r="G240" s="48"/>
      <c r="H240" s="48"/>
      <c r="I240" s="48"/>
      <c r="J240" s="48"/>
      <c r="K240" s="48"/>
      <c r="L240" s="48"/>
    </row>
    <row r="241" spans="2:12" ht="31.5" customHeight="1" x14ac:dyDescent="0.2">
      <c r="B241" s="48"/>
      <c r="C241" s="48"/>
      <c r="D241" s="48"/>
      <c r="F241" s="48"/>
      <c r="G241" s="48"/>
      <c r="H241" s="48"/>
      <c r="I241" s="48"/>
      <c r="J241" s="48"/>
      <c r="K241" s="48"/>
      <c r="L241" s="48"/>
    </row>
    <row r="242" spans="2:12" ht="31.5" customHeight="1" x14ac:dyDescent="0.2">
      <c r="B242" s="48"/>
      <c r="C242" s="48"/>
      <c r="D242" s="48"/>
      <c r="F242" s="48"/>
      <c r="G242" s="48"/>
      <c r="H242" s="48"/>
      <c r="I242" s="48"/>
      <c r="J242" s="48"/>
      <c r="K242" s="48"/>
      <c r="L242" s="48"/>
    </row>
    <row r="243" spans="2:12" ht="31.5" customHeight="1" x14ac:dyDescent="0.2">
      <c r="B243" s="48"/>
      <c r="C243" s="48"/>
      <c r="D243" s="48"/>
      <c r="F243" s="48"/>
      <c r="G243" s="48"/>
      <c r="H243" s="48"/>
      <c r="I243" s="48"/>
      <c r="J243" s="48"/>
      <c r="K243" s="48"/>
      <c r="L243" s="48"/>
    </row>
    <row r="244" spans="2:12" ht="31.5" customHeight="1" x14ac:dyDescent="0.2">
      <c r="B244" s="48"/>
      <c r="C244" s="48"/>
      <c r="D244" s="48"/>
      <c r="F244" s="48"/>
      <c r="G244" s="48"/>
      <c r="H244" s="48"/>
      <c r="I244" s="48"/>
      <c r="J244" s="48"/>
      <c r="K244" s="48"/>
      <c r="L244" s="48"/>
    </row>
    <row r="245" spans="2:12" ht="31.5" customHeight="1" x14ac:dyDescent="0.2">
      <c r="B245" s="48"/>
      <c r="C245" s="48"/>
      <c r="D245" s="48"/>
      <c r="F245" s="48"/>
      <c r="G245" s="48"/>
      <c r="H245" s="48"/>
      <c r="I245" s="48"/>
      <c r="J245" s="48"/>
      <c r="K245" s="48"/>
      <c r="L245" s="48"/>
    </row>
    <row r="246" spans="2:12" ht="31.5" customHeight="1" x14ac:dyDescent="0.2">
      <c r="B246" s="48"/>
      <c r="C246" s="48"/>
      <c r="D246" s="48"/>
      <c r="F246" s="48"/>
      <c r="G246" s="48"/>
      <c r="H246" s="48"/>
      <c r="I246" s="48"/>
      <c r="J246" s="48"/>
      <c r="K246" s="48"/>
      <c r="L246" s="48"/>
    </row>
    <row r="247" spans="2:12" ht="31.5" customHeight="1" x14ac:dyDescent="0.2">
      <c r="B247" s="48"/>
      <c r="C247" s="48"/>
      <c r="D247" s="48"/>
      <c r="F247" s="48"/>
      <c r="G247" s="48"/>
      <c r="H247" s="48"/>
      <c r="I247" s="48"/>
      <c r="J247" s="48"/>
      <c r="K247" s="48"/>
      <c r="L247" s="48"/>
    </row>
    <row r="248" spans="2:12" ht="31.5" customHeight="1" x14ac:dyDescent="0.2">
      <c r="B248" s="48"/>
      <c r="C248" s="48"/>
      <c r="D248" s="48"/>
      <c r="F248" s="48"/>
      <c r="G248" s="48"/>
      <c r="H248" s="48"/>
      <c r="I248" s="48"/>
      <c r="J248" s="48"/>
      <c r="K248" s="48"/>
      <c r="L248" s="48"/>
    </row>
    <row r="249" spans="2:12" ht="31.5" customHeight="1" x14ac:dyDescent="0.2">
      <c r="B249" s="48"/>
      <c r="C249" s="48"/>
      <c r="D249" s="48"/>
      <c r="F249" s="48"/>
      <c r="G249" s="48"/>
      <c r="H249" s="48"/>
      <c r="I249" s="48"/>
      <c r="J249" s="48"/>
      <c r="K249" s="48"/>
      <c r="L249" s="48"/>
    </row>
    <row r="250" spans="2:12" ht="31.5" customHeight="1" x14ac:dyDescent="0.2">
      <c r="B250" s="48"/>
      <c r="C250" s="48"/>
      <c r="D250" s="48"/>
      <c r="F250" s="48"/>
      <c r="G250" s="48"/>
      <c r="H250" s="48"/>
      <c r="I250" s="48"/>
      <c r="J250" s="48"/>
      <c r="K250" s="48"/>
      <c r="L250" s="48"/>
    </row>
    <row r="251" spans="2:12" ht="31.5" customHeight="1" x14ac:dyDescent="0.2">
      <c r="B251" s="48"/>
      <c r="C251" s="48"/>
      <c r="D251" s="48"/>
      <c r="F251" s="48"/>
      <c r="G251" s="48"/>
      <c r="H251" s="48"/>
      <c r="I251" s="48"/>
      <c r="J251" s="48"/>
      <c r="K251" s="48"/>
      <c r="L251" s="48"/>
    </row>
    <row r="252" spans="2:12" ht="31.5" customHeight="1" x14ac:dyDescent="0.2">
      <c r="B252" s="48"/>
      <c r="C252" s="48"/>
      <c r="D252" s="48"/>
      <c r="F252" s="48"/>
      <c r="G252" s="48"/>
      <c r="H252" s="48"/>
      <c r="I252" s="48"/>
      <c r="J252" s="48"/>
      <c r="K252" s="48"/>
      <c r="L252" s="48"/>
    </row>
    <row r="253" spans="2:12" ht="31.5" customHeight="1" x14ac:dyDescent="0.2">
      <c r="B253" s="48"/>
      <c r="C253" s="48"/>
      <c r="D253" s="48"/>
      <c r="F253" s="48"/>
      <c r="G253" s="48"/>
      <c r="H253" s="48"/>
      <c r="I253" s="48"/>
      <c r="J253" s="48"/>
      <c r="K253" s="48"/>
      <c r="L253" s="48"/>
    </row>
    <row r="254" spans="2:12" ht="31.5" customHeight="1" x14ac:dyDescent="0.2">
      <c r="B254" s="48"/>
      <c r="C254" s="48"/>
      <c r="D254" s="48"/>
      <c r="F254" s="48"/>
      <c r="G254" s="48"/>
      <c r="H254" s="48"/>
      <c r="I254" s="48"/>
      <c r="J254" s="48"/>
      <c r="K254" s="48"/>
      <c r="L254" s="48"/>
    </row>
  </sheetData>
  <mergeCells count="25">
    <mergeCell ref="Y8:Z8"/>
    <mergeCell ref="B11:B12"/>
    <mergeCell ref="C11:C12"/>
    <mergeCell ref="B14:B18"/>
    <mergeCell ref="C14:C18"/>
    <mergeCell ref="D14:D18"/>
    <mergeCell ref="B2:C5"/>
    <mergeCell ref="L2:M2"/>
    <mergeCell ref="L3:M3"/>
    <mergeCell ref="L4:M4"/>
    <mergeCell ref="L5:M5"/>
    <mergeCell ref="D2:K5"/>
    <mergeCell ref="B53:C53"/>
    <mergeCell ref="E53:F53"/>
    <mergeCell ref="B48:L48"/>
    <mergeCell ref="R8:V8"/>
    <mergeCell ref="B7:D7"/>
    <mergeCell ref="E7:E8"/>
    <mergeCell ref="F7:G7"/>
    <mergeCell ref="H7:H8"/>
    <mergeCell ref="I7:L7"/>
    <mergeCell ref="M7:M8"/>
    <mergeCell ref="B19:B24"/>
    <mergeCell ref="C19:C24"/>
    <mergeCell ref="D19:D24"/>
  </mergeCells>
  <conditionalFormatting sqref="I9:I45">
    <cfRule type="containsText" dxfId="15" priority="3" operator="containsText" text="Casi Seguro">
      <formula>NOT(ISERROR(SEARCH(("Casi Seguro"),(I9))))</formula>
    </cfRule>
    <cfRule type="containsText" dxfId="14" priority="4" operator="containsText" text="Posible">
      <formula>NOT(ISERROR(SEARCH(("Posible"),(I9))))</formula>
    </cfRule>
    <cfRule type="containsText" dxfId="13" priority="5" operator="containsText" text="Casi Seguro">
      <formula>NOT(ISERROR(SEARCH(("Casi Seguro"),(I9))))</formula>
    </cfRule>
    <cfRule type="containsText" dxfId="12" priority="6" operator="containsText" text="Probable">
      <formula>NOT(ISERROR(SEARCH(("Probable"),(I9))))</formula>
    </cfRule>
    <cfRule type="containsText" dxfId="11" priority="7" operator="containsText" text="Casi Seguro">
      <formula>NOT(ISERROR(SEARCH(("Casi Seguro"),(I9))))</formula>
    </cfRule>
    <cfRule type="containsText" dxfId="10" priority="8" operator="containsText" text="Casi Seguro">
      <formula>NOT(ISERROR(SEARCH(("Casi Seguro"),(I9))))</formula>
    </cfRule>
  </conditionalFormatting>
  <conditionalFormatting sqref="K43:K45">
    <cfRule type="cellIs" dxfId="9" priority="14" operator="between">
      <formula>1</formula>
      <formula>4</formula>
    </cfRule>
    <cfRule type="cellIs" dxfId="8" priority="15" operator="between">
      <formula>15</formula>
      <formula>25</formula>
    </cfRule>
    <cfRule type="cellIs" dxfId="7" priority="16" operator="between">
      <formula>10</formula>
      <formula>12</formula>
    </cfRule>
    <cfRule type="cellIs" dxfId="6" priority="17" operator="between">
      <formula>5</formula>
      <formula>9</formula>
    </cfRule>
    <cfRule type="cellIs" dxfId="5" priority="18" operator="between">
      <formula>1</formula>
      <formula>4</formula>
    </cfRule>
  </conditionalFormatting>
  <conditionalFormatting sqref="L9:L42">
    <cfRule type="colorScale" priority="46">
      <colorScale>
        <cfvo type="min"/>
        <cfvo type="percentile" val="50"/>
        <cfvo type="max"/>
        <color theme="9"/>
        <color rgb="FFFFEB84"/>
        <color rgb="FFFF0000"/>
      </colorScale>
    </cfRule>
    <cfRule type="colorScale" priority="47">
      <colorScale>
        <cfvo type="min"/>
        <cfvo type="percentile" val="50"/>
        <cfvo type="max"/>
        <color rgb="FFF8696B"/>
        <color rgb="FFFFEB84"/>
        <color rgb="FF63BE7B"/>
      </colorScale>
    </cfRule>
  </conditionalFormatting>
  <conditionalFormatting sqref="L43:L45">
    <cfRule type="containsText" dxfId="4" priority="9" operator="containsText" text="EXTREMO">
      <formula>NOT(ISERROR(SEARCH(("EXTREMO"),(L43))))</formula>
    </cfRule>
    <cfRule type="containsText" dxfId="3" priority="10" operator="containsText" text="EXTREMO">
      <formula>NOT(ISERROR(SEARCH(("EXTREMO"),(L43))))</formula>
    </cfRule>
    <cfRule type="containsText" dxfId="2" priority="11" operator="containsText" text="MODERADO">
      <formula>NOT(ISERROR(SEARCH(("MODERADO"),(L43))))</formula>
    </cfRule>
    <cfRule type="containsText" dxfId="1" priority="12" operator="containsText" text="ALTO">
      <formula>NOT(ISERROR(SEARCH(("ALTO"),(L43))))</formula>
    </cfRule>
    <cfRule type="containsText" dxfId="0" priority="13" operator="containsText" text="BAJO">
      <formula>NOT(ISERROR(SEARCH(("BAJO"),(L43))))</formula>
    </cfRule>
  </conditionalFormatting>
  <dataValidations count="2">
    <dataValidation type="list" allowBlank="1" showErrorMessage="1" sqref="J43:J45" xr:uid="{D966B8F3-1D2C-4412-8C8A-67D560BC6A2D}">
      <formula1>$O$9:$O$13</formula1>
    </dataValidation>
    <dataValidation type="list" allowBlank="1" showErrorMessage="1" sqref="I43:I45" xr:uid="{EB7E01DC-17E3-4B5F-BC71-5197DEA30F18}">
      <formula1>$N$9:$N$13</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D25B3469-79DE-43B1-93F3-E56E84AA0C24}">
          <x14:formula1>
            <xm:f>Valoración!$B$26:$B$30</xm:f>
          </x14:formula1>
          <xm:sqref>I9:J42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28"/>
  <sheetViews>
    <sheetView showGridLines="0" topLeftCell="A14" zoomScale="70" zoomScaleNormal="70" workbookViewId="0">
      <selection activeCell="D29" sqref="D29"/>
    </sheetView>
  </sheetViews>
  <sheetFormatPr baseColWidth="10" defaultColWidth="12.625" defaultRowHeight="15" customHeight="1" x14ac:dyDescent="0.2"/>
  <cols>
    <col min="1" max="1" width="5.625" customWidth="1"/>
    <col min="2" max="2" width="15.75" customWidth="1"/>
    <col min="3" max="3" width="36.375" customWidth="1"/>
    <col min="4" max="4" width="51" customWidth="1"/>
    <col min="5" max="5" width="13.625" customWidth="1"/>
    <col min="6" max="6" width="16.625" customWidth="1"/>
    <col min="7" max="7" width="33" customWidth="1"/>
    <col min="8" max="8" width="29.875" customWidth="1"/>
    <col min="9" max="9" width="21" customWidth="1"/>
    <col min="10" max="21" width="9.375" customWidth="1"/>
  </cols>
  <sheetData>
    <row r="1" spans="1:21" ht="18.75" customHeight="1" thickBot="1" x14ac:dyDescent="0.35">
      <c r="A1" s="20"/>
      <c r="B1" s="49"/>
      <c r="C1" s="37"/>
      <c r="D1" s="37"/>
      <c r="E1" s="37"/>
      <c r="F1" s="37"/>
      <c r="G1" s="37"/>
      <c r="H1" s="37"/>
      <c r="I1" s="37"/>
      <c r="J1" s="20"/>
      <c r="K1" s="20"/>
      <c r="L1" s="20"/>
      <c r="M1" s="20"/>
      <c r="N1" s="20"/>
      <c r="O1" s="20"/>
      <c r="P1" s="20"/>
      <c r="Q1" s="20"/>
      <c r="R1" s="20"/>
      <c r="S1" s="20"/>
      <c r="T1" s="20"/>
      <c r="U1" s="20"/>
    </row>
    <row r="2" spans="1:21" ht="18.75" customHeight="1" x14ac:dyDescent="0.3">
      <c r="A2" s="20"/>
      <c r="B2" s="182" t="s">
        <v>0</v>
      </c>
      <c r="C2" s="183"/>
      <c r="D2" s="298" t="s">
        <v>281</v>
      </c>
      <c r="E2" s="299"/>
      <c r="F2" s="299"/>
      <c r="G2" s="300"/>
      <c r="H2" s="317" t="s">
        <v>2</v>
      </c>
      <c r="I2" s="198"/>
      <c r="J2" s="20"/>
      <c r="K2" s="20"/>
      <c r="L2" s="20"/>
      <c r="M2" s="20"/>
      <c r="N2" s="20"/>
      <c r="O2" s="20"/>
      <c r="P2" s="20"/>
      <c r="Q2" s="20"/>
      <c r="R2" s="20"/>
      <c r="S2" s="20"/>
      <c r="T2" s="20"/>
      <c r="U2" s="20"/>
    </row>
    <row r="3" spans="1:21" ht="18.75" customHeight="1" x14ac:dyDescent="0.3">
      <c r="A3" s="20"/>
      <c r="B3" s="184"/>
      <c r="C3" s="185"/>
      <c r="D3" s="301"/>
      <c r="E3" s="302"/>
      <c r="F3" s="302"/>
      <c r="G3" s="303"/>
      <c r="H3" s="318" t="s">
        <v>3</v>
      </c>
      <c r="I3" s="200"/>
      <c r="J3" s="20"/>
      <c r="K3" s="20"/>
      <c r="L3" s="20"/>
      <c r="M3" s="20"/>
      <c r="N3" s="20"/>
      <c r="O3" s="20"/>
      <c r="P3" s="20"/>
      <c r="Q3" s="20"/>
      <c r="R3" s="20"/>
      <c r="S3" s="20"/>
      <c r="T3" s="20"/>
      <c r="U3" s="20"/>
    </row>
    <row r="4" spans="1:21" ht="18.75" customHeight="1" x14ac:dyDescent="0.3">
      <c r="A4" s="20"/>
      <c r="B4" s="184"/>
      <c r="C4" s="185"/>
      <c r="D4" s="301"/>
      <c r="E4" s="302"/>
      <c r="F4" s="302"/>
      <c r="G4" s="303"/>
      <c r="H4" s="318" t="s">
        <v>4</v>
      </c>
      <c r="I4" s="200"/>
      <c r="J4" s="20"/>
      <c r="K4" s="20"/>
      <c r="L4" s="20"/>
      <c r="M4" s="20"/>
      <c r="N4" s="20"/>
      <c r="O4" s="20"/>
      <c r="P4" s="20"/>
      <c r="Q4" s="20"/>
      <c r="R4" s="20"/>
      <c r="S4" s="20"/>
      <c r="T4" s="20"/>
      <c r="U4" s="20"/>
    </row>
    <row r="5" spans="1:21" ht="18.75" customHeight="1" thickBot="1" x14ac:dyDescent="0.35">
      <c r="A5" s="20"/>
      <c r="B5" s="186"/>
      <c r="C5" s="187"/>
      <c r="D5" s="304"/>
      <c r="E5" s="305"/>
      <c r="F5" s="305"/>
      <c r="G5" s="306"/>
      <c r="H5" s="297" t="s">
        <v>282</v>
      </c>
      <c r="I5" s="202"/>
      <c r="J5" s="20"/>
      <c r="K5" s="20"/>
      <c r="L5" s="20"/>
      <c r="M5" s="20"/>
      <c r="N5" s="20"/>
      <c r="O5" s="20"/>
      <c r="P5" s="20"/>
      <c r="Q5" s="20"/>
      <c r="R5" s="20"/>
      <c r="S5" s="20"/>
      <c r="T5" s="20"/>
      <c r="U5" s="20"/>
    </row>
    <row r="6" spans="1:21" ht="18.75" customHeight="1" x14ac:dyDescent="0.3">
      <c r="A6" s="20"/>
      <c r="B6" s="49"/>
      <c r="C6" s="37"/>
      <c r="D6" s="37"/>
      <c r="E6" s="37"/>
      <c r="F6" s="37"/>
      <c r="G6" s="37"/>
      <c r="H6" s="37"/>
      <c r="I6" s="37"/>
      <c r="J6" s="20"/>
      <c r="K6" s="20"/>
      <c r="L6" s="20"/>
      <c r="M6" s="20"/>
      <c r="N6" s="20"/>
      <c r="O6" s="20"/>
      <c r="P6" s="20"/>
      <c r="Q6" s="20"/>
      <c r="R6" s="20"/>
      <c r="S6" s="20"/>
      <c r="T6" s="20"/>
      <c r="U6" s="20"/>
    </row>
    <row r="7" spans="1:21" ht="18.75" customHeight="1" x14ac:dyDescent="0.3">
      <c r="A7" s="20"/>
      <c r="B7" s="49" t="s">
        <v>283</v>
      </c>
      <c r="C7" s="37"/>
      <c r="D7" s="37"/>
      <c r="E7" s="37"/>
      <c r="F7" s="37"/>
      <c r="G7" s="37"/>
      <c r="H7" s="37"/>
      <c r="I7" s="37"/>
      <c r="J7" s="20"/>
      <c r="K7" s="20"/>
      <c r="L7" s="20"/>
      <c r="M7" s="20"/>
      <c r="N7" s="20"/>
      <c r="O7" s="20"/>
      <c r="P7" s="20"/>
      <c r="Q7" s="20"/>
      <c r="R7" s="20"/>
      <c r="S7" s="20"/>
      <c r="T7" s="20"/>
      <c r="U7" s="20"/>
    </row>
    <row r="8" spans="1:21" ht="18.75" customHeight="1" x14ac:dyDescent="0.3">
      <c r="A8" s="20"/>
      <c r="B8" s="37"/>
      <c r="C8" s="37"/>
      <c r="D8" s="37"/>
      <c r="E8" s="37"/>
      <c r="F8" s="37"/>
      <c r="G8" s="37"/>
      <c r="H8" s="37"/>
      <c r="I8" s="37"/>
      <c r="J8" s="20"/>
      <c r="K8" s="20"/>
      <c r="L8" s="20"/>
      <c r="M8" s="20"/>
      <c r="N8" s="20"/>
      <c r="O8" s="20"/>
      <c r="P8" s="20"/>
      <c r="Q8" s="20"/>
      <c r="R8" s="20"/>
      <c r="S8" s="20"/>
      <c r="T8" s="20"/>
      <c r="U8" s="20"/>
    </row>
    <row r="9" spans="1:21" ht="18.75" customHeight="1" x14ac:dyDescent="0.3">
      <c r="A9" s="20"/>
      <c r="B9" s="38" t="s">
        <v>284</v>
      </c>
      <c r="C9" s="39" t="s">
        <v>81</v>
      </c>
      <c r="D9" s="39" t="s">
        <v>82</v>
      </c>
      <c r="E9" s="40" t="s">
        <v>84</v>
      </c>
      <c r="F9" s="40" t="s">
        <v>85</v>
      </c>
      <c r="G9" s="40" t="s">
        <v>86</v>
      </c>
      <c r="H9" s="41" t="s">
        <v>88</v>
      </c>
      <c r="I9" s="41" t="s">
        <v>89</v>
      </c>
      <c r="J9" s="20"/>
      <c r="K9" s="20"/>
      <c r="L9" s="20"/>
      <c r="M9" s="20"/>
      <c r="N9" s="20"/>
      <c r="O9" s="20"/>
      <c r="P9" s="20"/>
      <c r="Q9" s="20"/>
      <c r="R9" s="20"/>
      <c r="S9" s="20"/>
      <c r="T9" s="20"/>
      <c r="U9" s="20"/>
    </row>
    <row r="10" spans="1:21" ht="72" x14ac:dyDescent="0.3">
      <c r="A10" s="20"/>
      <c r="B10" s="42">
        <v>1</v>
      </c>
      <c r="C10" s="43" t="s">
        <v>285</v>
      </c>
      <c r="D10" s="43" t="s">
        <v>286</v>
      </c>
      <c r="E10" s="43" t="s">
        <v>287</v>
      </c>
      <c r="F10" s="43" t="s">
        <v>288</v>
      </c>
      <c r="G10" s="43" t="s">
        <v>289</v>
      </c>
      <c r="H10" s="43" t="s">
        <v>290</v>
      </c>
      <c r="I10" s="43" t="s">
        <v>286</v>
      </c>
      <c r="J10" s="20"/>
      <c r="K10" s="20"/>
      <c r="L10" s="20"/>
      <c r="M10" s="20"/>
      <c r="N10" s="20"/>
      <c r="O10" s="20"/>
      <c r="P10" s="20"/>
      <c r="Q10" s="20"/>
      <c r="R10" s="20"/>
      <c r="S10" s="20"/>
      <c r="T10" s="20"/>
      <c r="U10" s="20"/>
    </row>
    <row r="11" spans="1:21" ht="90.75" x14ac:dyDescent="0.3">
      <c r="A11" s="20"/>
      <c r="B11" s="42">
        <v>5</v>
      </c>
      <c r="C11" s="44" t="s">
        <v>291</v>
      </c>
      <c r="D11" s="44" t="s">
        <v>292</v>
      </c>
      <c r="E11" s="44" t="s">
        <v>293</v>
      </c>
      <c r="F11" s="44" t="s">
        <v>294</v>
      </c>
      <c r="G11" s="44" t="s">
        <v>295</v>
      </c>
      <c r="H11" s="45" t="s">
        <v>296</v>
      </c>
      <c r="I11" s="44" t="s">
        <v>297</v>
      </c>
      <c r="J11" s="20"/>
      <c r="K11" s="20"/>
      <c r="L11" s="20"/>
      <c r="M11" s="20"/>
      <c r="N11" s="20"/>
      <c r="O11" s="20"/>
      <c r="P11" s="20"/>
      <c r="Q11" s="20"/>
      <c r="R11" s="20"/>
      <c r="S11" s="20"/>
      <c r="T11" s="20"/>
      <c r="U11" s="20"/>
    </row>
    <row r="12" spans="1:21" ht="261" customHeight="1" x14ac:dyDescent="0.3">
      <c r="A12" s="20"/>
      <c r="B12" s="42">
        <v>10</v>
      </c>
      <c r="C12" s="43" t="s">
        <v>298</v>
      </c>
      <c r="D12" s="43" t="s">
        <v>299</v>
      </c>
      <c r="E12" s="43" t="s">
        <v>300</v>
      </c>
      <c r="F12" s="43" t="s">
        <v>301</v>
      </c>
      <c r="G12" s="43" t="s">
        <v>302</v>
      </c>
      <c r="H12" s="46" t="s">
        <v>303</v>
      </c>
      <c r="I12" s="45" t="s">
        <v>304</v>
      </c>
      <c r="J12" s="20"/>
      <c r="K12" s="20"/>
      <c r="L12" s="20"/>
      <c r="M12" s="20"/>
      <c r="N12" s="20"/>
      <c r="O12" s="20"/>
      <c r="P12" s="20"/>
      <c r="Q12" s="20"/>
      <c r="R12" s="20"/>
      <c r="S12" s="20"/>
      <c r="T12" s="20"/>
      <c r="U12" s="20"/>
    </row>
    <row r="13" spans="1:21" ht="18.75" customHeight="1" x14ac:dyDescent="0.3">
      <c r="A13" s="20"/>
      <c r="B13" s="37"/>
      <c r="C13" s="37"/>
      <c r="D13" s="37"/>
      <c r="E13" s="37"/>
      <c r="F13" s="37"/>
      <c r="G13" s="37"/>
      <c r="H13" s="37"/>
      <c r="I13" s="37"/>
      <c r="J13" s="20"/>
      <c r="K13" s="20"/>
      <c r="L13" s="20"/>
      <c r="M13" s="20"/>
      <c r="N13" s="20"/>
      <c r="O13" s="20"/>
      <c r="P13" s="20"/>
      <c r="Q13" s="20"/>
      <c r="R13" s="20"/>
      <c r="S13" s="20"/>
      <c r="T13" s="20"/>
      <c r="U13" s="20"/>
    </row>
    <row r="14" spans="1:21" ht="27" customHeight="1" x14ac:dyDescent="0.3">
      <c r="A14" s="20"/>
      <c r="B14" s="310" t="s">
        <v>305</v>
      </c>
      <c r="C14" s="311"/>
      <c r="D14" s="312"/>
      <c r="E14" s="37"/>
      <c r="F14" s="316" t="s">
        <v>306</v>
      </c>
      <c r="G14" s="316"/>
      <c r="H14" s="37"/>
      <c r="I14" s="37"/>
      <c r="J14" s="20"/>
      <c r="K14" s="20"/>
      <c r="L14" s="20"/>
      <c r="M14" s="20"/>
      <c r="N14" s="20"/>
      <c r="O14" s="20"/>
      <c r="P14" s="20"/>
      <c r="Q14" s="20"/>
      <c r="R14" s="20"/>
      <c r="S14" s="20"/>
      <c r="T14" s="20"/>
      <c r="U14" s="20"/>
    </row>
    <row r="15" spans="1:21" ht="30" customHeight="1" x14ac:dyDescent="0.3">
      <c r="A15" s="20"/>
      <c r="B15" s="313" t="s">
        <v>112</v>
      </c>
      <c r="C15" s="312"/>
      <c r="D15" s="47" t="s">
        <v>113</v>
      </c>
      <c r="E15" s="37"/>
      <c r="F15" s="107">
        <v>0</v>
      </c>
      <c r="G15" s="108" t="s">
        <v>307</v>
      </c>
      <c r="H15" s="37"/>
      <c r="I15" s="37"/>
      <c r="J15" s="20"/>
      <c r="K15" s="20"/>
      <c r="L15" s="20"/>
      <c r="M15" s="20"/>
      <c r="N15" s="20"/>
      <c r="O15" s="20"/>
      <c r="P15" s="20"/>
      <c r="Q15" s="20"/>
      <c r="R15" s="20"/>
      <c r="S15" s="20"/>
      <c r="T15" s="20"/>
      <c r="U15" s="20"/>
    </row>
    <row r="16" spans="1:21" ht="30" customHeight="1" x14ac:dyDescent="0.3">
      <c r="A16" s="20"/>
      <c r="B16" s="314" t="s">
        <v>117</v>
      </c>
      <c r="C16" s="312"/>
      <c r="D16" s="47" t="s">
        <v>118</v>
      </c>
      <c r="E16" s="37"/>
      <c r="F16" s="107">
        <v>1</v>
      </c>
      <c r="G16" s="108" t="s">
        <v>308</v>
      </c>
      <c r="H16" s="37"/>
      <c r="I16" s="37"/>
      <c r="J16" s="20"/>
      <c r="K16" s="20"/>
      <c r="L16" s="20"/>
      <c r="M16" s="20"/>
      <c r="N16" s="20"/>
      <c r="O16" s="20"/>
      <c r="P16" s="20"/>
      <c r="Q16" s="20"/>
      <c r="R16" s="20"/>
      <c r="S16" s="20"/>
      <c r="T16" s="20"/>
      <c r="U16" s="20"/>
    </row>
    <row r="17" spans="1:21" ht="30" customHeight="1" x14ac:dyDescent="0.3">
      <c r="A17" s="20"/>
      <c r="B17" s="315" t="s">
        <v>127</v>
      </c>
      <c r="C17" s="312"/>
      <c r="D17" s="47" t="s">
        <v>128</v>
      </c>
      <c r="E17" s="37"/>
      <c r="F17" s="107">
        <v>2</v>
      </c>
      <c r="G17" s="108" t="s">
        <v>309</v>
      </c>
      <c r="H17" s="37"/>
      <c r="I17" s="37"/>
      <c r="J17" s="20"/>
      <c r="K17" s="20"/>
      <c r="L17" s="20"/>
      <c r="M17" s="20"/>
      <c r="N17" s="20"/>
      <c r="O17" s="20"/>
      <c r="P17" s="20"/>
      <c r="Q17" s="20"/>
      <c r="R17" s="20"/>
      <c r="S17" s="20"/>
      <c r="T17" s="20"/>
      <c r="U17" s="20"/>
    </row>
    <row r="18" spans="1:21" ht="18.75" customHeight="1" x14ac:dyDescent="0.3">
      <c r="A18" s="20"/>
      <c r="B18" s="37"/>
      <c r="C18" s="37"/>
      <c r="D18" s="37"/>
      <c r="E18" s="37"/>
      <c r="F18" s="37"/>
      <c r="G18" s="37"/>
      <c r="H18" s="37"/>
      <c r="I18" s="37"/>
      <c r="J18" s="20"/>
      <c r="K18" s="20"/>
      <c r="L18" s="20"/>
      <c r="M18" s="20"/>
      <c r="N18" s="20"/>
      <c r="O18" s="20"/>
      <c r="P18" s="20"/>
      <c r="Q18" s="20"/>
      <c r="R18" s="20"/>
      <c r="S18" s="20"/>
      <c r="T18" s="20"/>
      <c r="U18" s="20"/>
    </row>
    <row r="19" spans="1:21" ht="39" customHeight="1" x14ac:dyDescent="0.3">
      <c r="A19" s="20"/>
      <c r="B19" s="308" t="s">
        <v>310</v>
      </c>
      <c r="C19" s="309"/>
      <c r="D19" s="309"/>
      <c r="E19" s="309"/>
      <c r="F19" s="309"/>
      <c r="G19" s="309"/>
      <c r="H19" s="309"/>
      <c r="I19" s="309"/>
      <c r="J19" s="20"/>
      <c r="K19" s="20"/>
      <c r="L19" s="20"/>
      <c r="M19" s="20"/>
      <c r="N19" s="20"/>
      <c r="O19" s="20"/>
      <c r="P19" s="20"/>
      <c r="Q19" s="20"/>
      <c r="R19" s="20"/>
      <c r="S19" s="20"/>
      <c r="T19" s="20"/>
      <c r="U19" s="20"/>
    </row>
    <row r="20" spans="1:21" ht="18.75" customHeight="1" x14ac:dyDescent="0.3">
      <c r="A20" s="20"/>
      <c r="B20" s="37"/>
      <c r="C20" s="37"/>
      <c r="D20" s="37"/>
      <c r="E20" s="37"/>
      <c r="F20" s="37"/>
      <c r="G20" s="37"/>
      <c r="H20" s="37"/>
      <c r="I20" s="37"/>
      <c r="J20" s="20"/>
      <c r="K20" s="20"/>
      <c r="L20" s="20"/>
      <c r="M20" s="20"/>
      <c r="N20" s="20"/>
      <c r="O20" s="20"/>
      <c r="P20" s="20"/>
      <c r="Q20" s="20"/>
      <c r="R20" s="20"/>
      <c r="S20" s="20"/>
      <c r="T20" s="20"/>
      <c r="U20" s="20"/>
    </row>
    <row r="21" spans="1:21" ht="18.75" customHeight="1" x14ac:dyDescent="0.3">
      <c r="A21" s="20"/>
      <c r="B21" s="308" t="s">
        <v>311</v>
      </c>
      <c r="C21" s="309"/>
      <c r="D21" s="309"/>
      <c r="E21" s="309"/>
      <c r="F21" s="309"/>
      <c r="G21" s="309"/>
      <c r="H21" s="309"/>
      <c r="I21" s="309"/>
      <c r="J21" s="20"/>
      <c r="K21" s="20"/>
      <c r="L21" s="20"/>
      <c r="M21" s="20"/>
      <c r="N21" s="20"/>
      <c r="O21" s="20"/>
      <c r="P21" s="20"/>
      <c r="Q21" s="20"/>
      <c r="R21" s="20"/>
      <c r="S21" s="20"/>
      <c r="T21" s="20"/>
      <c r="U21" s="20"/>
    </row>
    <row r="22" spans="1:21" ht="18.75" customHeight="1" x14ac:dyDescent="0.3">
      <c r="A22" s="20"/>
      <c r="B22" s="308" t="s">
        <v>312</v>
      </c>
      <c r="C22" s="309"/>
      <c r="D22" s="309"/>
      <c r="E22" s="309"/>
      <c r="F22" s="309"/>
      <c r="G22" s="309"/>
      <c r="H22" s="309"/>
      <c r="I22" s="309"/>
      <c r="J22" s="20"/>
      <c r="K22" s="20"/>
      <c r="L22" s="20"/>
      <c r="M22" s="20"/>
      <c r="N22" s="20"/>
      <c r="O22" s="20"/>
      <c r="P22" s="20"/>
      <c r="Q22" s="20"/>
      <c r="R22" s="20"/>
      <c r="S22" s="20"/>
      <c r="T22" s="20"/>
      <c r="U22" s="20"/>
    </row>
    <row r="23" spans="1:21" ht="18.75" customHeight="1" x14ac:dyDescent="0.3">
      <c r="A23" s="20"/>
      <c r="B23" s="37"/>
      <c r="C23" s="37"/>
      <c r="D23" s="37"/>
      <c r="E23" s="37"/>
      <c r="F23" s="37"/>
      <c r="G23" s="37"/>
      <c r="H23" s="37"/>
      <c r="I23" s="37"/>
      <c r="J23" s="20"/>
      <c r="K23" s="20"/>
      <c r="L23" s="20"/>
      <c r="M23" s="20"/>
      <c r="N23" s="20"/>
      <c r="O23" s="20"/>
      <c r="P23" s="20"/>
      <c r="Q23" s="20"/>
      <c r="R23" s="20"/>
      <c r="S23" s="20"/>
      <c r="T23" s="20"/>
      <c r="U23" s="20"/>
    </row>
    <row r="24" spans="1:21" ht="18.75" customHeight="1" x14ac:dyDescent="0.3">
      <c r="A24" s="20"/>
      <c r="B24" s="307" t="s">
        <v>313</v>
      </c>
      <c r="C24" s="307"/>
      <c r="D24" s="307"/>
      <c r="E24" s="37"/>
      <c r="F24" s="37"/>
      <c r="G24" s="37"/>
      <c r="H24" s="37"/>
      <c r="I24" s="37"/>
      <c r="J24" s="20"/>
      <c r="K24" s="20"/>
      <c r="L24" s="20"/>
      <c r="M24" s="20"/>
      <c r="N24" s="20"/>
      <c r="O24" s="20"/>
      <c r="P24" s="20"/>
      <c r="Q24" s="20"/>
      <c r="R24" s="20"/>
      <c r="S24" s="20"/>
      <c r="T24" s="20"/>
      <c r="U24" s="20"/>
    </row>
    <row r="25" spans="1:21" ht="18.75" customHeight="1" x14ac:dyDescent="0.3">
      <c r="A25" s="20"/>
      <c r="B25" s="162" t="s">
        <v>314</v>
      </c>
      <c r="C25" s="162" t="s">
        <v>315</v>
      </c>
      <c r="D25" s="162" t="s">
        <v>316</v>
      </c>
      <c r="E25" s="37"/>
      <c r="F25" s="296" t="s">
        <v>247</v>
      </c>
      <c r="G25" s="296"/>
      <c r="H25" s="37"/>
      <c r="I25" s="37"/>
      <c r="J25" s="20"/>
      <c r="K25" s="20"/>
      <c r="L25" s="20"/>
      <c r="M25" s="20"/>
      <c r="N25" s="20"/>
      <c r="O25" s="20"/>
      <c r="P25" s="20"/>
      <c r="Q25" s="20"/>
      <c r="R25" s="20"/>
      <c r="S25" s="20"/>
      <c r="T25" s="20"/>
      <c r="U25" s="20"/>
    </row>
    <row r="26" spans="1:21" ht="75.75" customHeight="1" x14ac:dyDescent="0.3">
      <c r="A26" s="20"/>
      <c r="B26" s="107">
        <v>1</v>
      </c>
      <c r="C26" s="164" t="s">
        <v>317</v>
      </c>
      <c r="D26" s="163" t="s">
        <v>318</v>
      </c>
      <c r="E26" s="37"/>
      <c r="F26" s="170" t="s">
        <v>248</v>
      </c>
      <c r="G26" s="164" t="s">
        <v>250</v>
      </c>
      <c r="H26" s="37"/>
      <c r="I26" s="37"/>
      <c r="J26" s="20"/>
      <c r="K26" s="20"/>
      <c r="L26" s="20"/>
      <c r="M26" s="20"/>
      <c r="N26" s="20"/>
      <c r="O26" s="20"/>
      <c r="P26" s="20"/>
      <c r="Q26" s="20"/>
      <c r="R26" s="20"/>
      <c r="S26" s="20"/>
      <c r="T26" s="20"/>
      <c r="U26" s="20"/>
    </row>
    <row r="27" spans="1:21" ht="90.75" customHeight="1" x14ac:dyDescent="0.3">
      <c r="A27" s="20"/>
      <c r="B27" s="107">
        <v>2</v>
      </c>
      <c r="C27" s="164" t="s">
        <v>319</v>
      </c>
      <c r="D27" s="163" t="s">
        <v>320</v>
      </c>
      <c r="E27" s="37"/>
      <c r="F27" s="170" t="s">
        <v>257</v>
      </c>
      <c r="G27" s="164" t="s">
        <v>258</v>
      </c>
      <c r="H27" s="37"/>
      <c r="I27" s="37"/>
      <c r="J27" s="20"/>
      <c r="K27" s="20"/>
      <c r="L27" s="20"/>
      <c r="M27" s="20"/>
      <c r="N27" s="20"/>
      <c r="O27" s="20"/>
      <c r="P27" s="20"/>
      <c r="Q27" s="20"/>
      <c r="R27" s="20"/>
      <c r="S27" s="20"/>
      <c r="T27" s="20"/>
      <c r="U27" s="20"/>
    </row>
    <row r="28" spans="1:21" ht="75.75" customHeight="1" x14ac:dyDescent="0.3">
      <c r="A28" s="20"/>
      <c r="B28" s="107">
        <v>3</v>
      </c>
      <c r="C28" s="164" t="s">
        <v>321</v>
      </c>
      <c r="D28" s="163" t="s">
        <v>322</v>
      </c>
      <c r="E28" s="37"/>
      <c r="F28" s="170" t="s">
        <v>260</v>
      </c>
      <c r="G28" s="164" t="s">
        <v>261</v>
      </c>
      <c r="H28" s="37"/>
      <c r="I28" s="37"/>
      <c r="J28" s="20"/>
      <c r="K28" s="20"/>
      <c r="L28" s="20"/>
      <c r="M28" s="20"/>
      <c r="N28" s="20"/>
      <c r="O28" s="20"/>
      <c r="P28" s="20"/>
      <c r="Q28" s="20"/>
      <c r="R28" s="20"/>
      <c r="S28" s="20"/>
      <c r="T28" s="20"/>
      <c r="U28" s="20"/>
    </row>
    <row r="29" spans="1:21" ht="114.75" customHeight="1" x14ac:dyDescent="0.3">
      <c r="A29" s="20"/>
      <c r="B29" s="107">
        <v>4</v>
      </c>
      <c r="C29" s="164" t="s">
        <v>323</v>
      </c>
      <c r="D29" s="163" t="s">
        <v>324</v>
      </c>
      <c r="E29" s="37"/>
      <c r="F29" s="170" t="s">
        <v>263</v>
      </c>
      <c r="G29" s="164" t="s">
        <v>264</v>
      </c>
      <c r="H29" s="37"/>
      <c r="I29" s="37"/>
      <c r="J29" s="20"/>
      <c r="K29" s="20"/>
      <c r="L29" s="20"/>
      <c r="M29" s="20"/>
      <c r="N29" s="20"/>
      <c r="O29" s="20"/>
      <c r="P29" s="20"/>
      <c r="Q29" s="20"/>
      <c r="R29" s="20"/>
      <c r="S29" s="20"/>
      <c r="T29" s="20"/>
      <c r="U29" s="20"/>
    </row>
    <row r="30" spans="1:21" ht="94.5" customHeight="1" x14ac:dyDescent="0.3">
      <c r="A30" s="20"/>
      <c r="B30" s="107">
        <v>5</v>
      </c>
      <c r="C30" s="164" t="s">
        <v>325</v>
      </c>
      <c r="D30" s="163" t="s">
        <v>326</v>
      </c>
      <c r="E30" s="37"/>
      <c r="F30" s="37"/>
      <c r="G30" s="37"/>
      <c r="H30" s="37"/>
      <c r="I30" s="37"/>
      <c r="J30" s="20"/>
      <c r="K30" s="20"/>
      <c r="L30" s="20"/>
      <c r="M30" s="20"/>
      <c r="N30" s="20"/>
      <c r="O30" s="20"/>
      <c r="P30" s="20"/>
      <c r="Q30" s="20"/>
      <c r="R30" s="20"/>
      <c r="S30" s="20"/>
      <c r="T30" s="20"/>
      <c r="U30" s="20"/>
    </row>
    <row r="31" spans="1:21" ht="18.75" customHeight="1" x14ac:dyDescent="0.3">
      <c r="A31" s="20"/>
      <c r="B31" s="37"/>
      <c r="C31" s="37"/>
      <c r="D31" s="37"/>
      <c r="E31" s="37"/>
      <c r="F31" s="37"/>
      <c r="G31" s="37"/>
      <c r="H31" s="37"/>
      <c r="I31" s="37"/>
      <c r="J31" s="20"/>
      <c r="K31" s="20"/>
      <c r="L31" s="20"/>
      <c r="M31" s="20"/>
      <c r="N31" s="20"/>
      <c r="O31" s="20"/>
      <c r="P31" s="20"/>
      <c r="Q31" s="20"/>
      <c r="R31" s="20"/>
      <c r="S31" s="20"/>
      <c r="T31" s="20"/>
      <c r="U31" s="20"/>
    </row>
    <row r="32" spans="1:21" ht="18.75" customHeight="1" x14ac:dyDescent="0.3">
      <c r="A32" s="20"/>
      <c r="B32" s="37"/>
      <c r="C32" s="37"/>
      <c r="D32" s="37"/>
      <c r="E32" s="37"/>
      <c r="F32" s="37"/>
      <c r="G32" s="37"/>
      <c r="H32" s="37"/>
      <c r="I32" s="37"/>
      <c r="J32" s="20"/>
      <c r="K32" s="20"/>
      <c r="L32" s="20"/>
      <c r="M32" s="20"/>
      <c r="N32" s="20"/>
      <c r="O32" s="20"/>
      <c r="P32" s="20"/>
      <c r="Q32" s="20"/>
      <c r="R32" s="20"/>
      <c r="S32" s="20"/>
      <c r="T32" s="20"/>
      <c r="U32" s="20"/>
    </row>
    <row r="33" spans="1:21" ht="18.75" customHeight="1" x14ac:dyDescent="0.3">
      <c r="A33" s="20"/>
      <c r="B33" s="37"/>
      <c r="C33" s="37"/>
      <c r="D33" s="37"/>
      <c r="E33" s="37"/>
      <c r="F33" s="37"/>
      <c r="G33" s="37"/>
      <c r="H33" s="37"/>
      <c r="I33" s="37"/>
      <c r="J33" s="20"/>
      <c r="K33" s="20"/>
      <c r="L33" s="20"/>
      <c r="M33" s="20"/>
      <c r="N33" s="20"/>
      <c r="O33" s="20"/>
      <c r="P33" s="20"/>
      <c r="Q33" s="20"/>
      <c r="R33" s="20"/>
      <c r="S33" s="20"/>
      <c r="T33" s="20"/>
      <c r="U33" s="20"/>
    </row>
    <row r="34" spans="1:21" ht="18.75" customHeight="1" x14ac:dyDescent="0.3">
      <c r="A34" s="20"/>
      <c r="B34" s="37"/>
      <c r="C34" s="37"/>
      <c r="D34" s="37"/>
      <c r="E34" s="37"/>
      <c r="F34" s="37"/>
      <c r="G34" s="37"/>
      <c r="H34" s="37"/>
      <c r="I34" s="37"/>
      <c r="J34" s="20"/>
      <c r="K34" s="20"/>
      <c r="L34" s="20"/>
      <c r="M34" s="20"/>
      <c r="N34" s="20"/>
      <c r="O34" s="20"/>
      <c r="P34" s="20"/>
      <c r="Q34" s="20"/>
      <c r="R34" s="20"/>
      <c r="S34" s="20"/>
      <c r="T34" s="20"/>
      <c r="U34" s="20"/>
    </row>
    <row r="35" spans="1:21" ht="18.75" customHeight="1" x14ac:dyDescent="0.3">
      <c r="A35" s="20"/>
      <c r="B35" s="37"/>
      <c r="C35" s="37"/>
      <c r="D35" s="37"/>
      <c r="E35" s="37"/>
      <c r="F35" s="37"/>
      <c r="G35" s="37"/>
      <c r="H35" s="37"/>
      <c r="I35" s="37"/>
      <c r="J35" s="20"/>
      <c r="K35" s="20"/>
      <c r="L35" s="20"/>
      <c r="M35" s="20"/>
      <c r="N35" s="20"/>
      <c r="O35" s="20"/>
      <c r="P35" s="20"/>
      <c r="Q35" s="20"/>
      <c r="R35" s="20"/>
      <c r="S35" s="20"/>
      <c r="T35" s="20"/>
      <c r="U35" s="20"/>
    </row>
    <row r="36" spans="1:21" ht="18.75" customHeight="1" x14ac:dyDescent="0.3">
      <c r="A36" s="20"/>
      <c r="B36" s="37"/>
      <c r="C36" s="37"/>
      <c r="D36" s="37"/>
      <c r="E36" s="37"/>
      <c r="F36" s="37"/>
      <c r="G36" s="37"/>
      <c r="H36" s="37"/>
      <c r="I36" s="37"/>
      <c r="J36" s="20"/>
      <c r="K36" s="20"/>
      <c r="L36" s="20"/>
      <c r="M36" s="20"/>
      <c r="N36" s="20"/>
      <c r="O36" s="20"/>
      <c r="P36" s="20"/>
      <c r="Q36" s="20"/>
      <c r="R36" s="20"/>
      <c r="S36" s="20"/>
      <c r="T36" s="20"/>
      <c r="U36" s="20"/>
    </row>
    <row r="37" spans="1:21" ht="18.75" customHeight="1" x14ac:dyDescent="0.3">
      <c r="A37" s="20"/>
      <c r="B37" s="37"/>
      <c r="C37" s="37"/>
      <c r="D37" s="37"/>
      <c r="E37" s="37"/>
      <c r="F37" s="37"/>
      <c r="G37" s="37"/>
      <c r="H37" s="37"/>
      <c r="I37" s="37"/>
      <c r="J37" s="20"/>
      <c r="K37" s="20"/>
      <c r="L37" s="20"/>
      <c r="M37" s="20"/>
      <c r="N37" s="20"/>
      <c r="O37" s="20"/>
      <c r="P37" s="20"/>
      <c r="Q37" s="20"/>
      <c r="R37" s="20"/>
      <c r="S37" s="20"/>
      <c r="T37" s="20"/>
      <c r="U37" s="20"/>
    </row>
    <row r="38" spans="1:21" ht="18.75" customHeight="1" x14ac:dyDescent="0.3">
      <c r="A38" s="20"/>
      <c r="B38" s="37"/>
      <c r="C38" s="37"/>
      <c r="D38" s="37"/>
      <c r="E38" s="37"/>
      <c r="F38" s="37"/>
      <c r="G38" s="37"/>
      <c r="H38" s="37"/>
      <c r="I38" s="37"/>
      <c r="J38" s="20"/>
      <c r="K38" s="20"/>
      <c r="L38" s="20"/>
      <c r="M38" s="20"/>
      <c r="N38" s="20"/>
      <c r="O38" s="20"/>
      <c r="P38" s="20"/>
      <c r="Q38" s="20"/>
      <c r="R38" s="20"/>
      <c r="S38" s="20"/>
      <c r="T38" s="20"/>
      <c r="U38" s="20"/>
    </row>
    <row r="39" spans="1:21" ht="18.75" customHeight="1" x14ac:dyDescent="0.3">
      <c r="A39" s="20"/>
      <c r="B39" s="37"/>
      <c r="C39" s="37"/>
      <c r="D39" s="37"/>
      <c r="E39" s="37"/>
      <c r="F39" s="37"/>
      <c r="G39" s="37"/>
      <c r="H39" s="37"/>
      <c r="I39" s="37"/>
      <c r="J39" s="20"/>
      <c r="K39" s="20"/>
      <c r="L39" s="20"/>
      <c r="M39" s="20"/>
      <c r="N39" s="20"/>
      <c r="O39" s="20"/>
      <c r="P39" s="20"/>
      <c r="Q39" s="20"/>
      <c r="R39" s="20"/>
      <c r="S39" s="20"/>
      <c r="T39" s="20"/>
      <c r="U39" s="20"/>
    </row>
    <row r="40" spans="1:21" ht="18.75" customHeight="1" x14ac:dyDescent="0.3">
      <c r="A40" s="20"/>
      <c r="B40" s="37"/>
      <c r="C40" s="37"/>
      <c r="D40" s="37"/>
      <c r="E40" s="37"/>
      <c r="F40" s="37"/>
      <c r="G40" s="37"/>
      <c r="H40" s="37"/>
      <c r="I40" s="37"/>
      <c r="J40" s="20"/>
      <c r="K40" s="20"/>
      <c r="L40" s="20"/>
      <c r="M40" s="20"/>
      <c r="N40" s="20"/>
      <c r="O40" s="20"/>
      <c r="P40" s="20"/>
      <c r="Q40" s="20"/>
      <c r="R40" s="20"/>
      <c r="S40" s="20"/>
      <c r="T40" s="20"/>
      <c r="U40" s="20"/>
    </row>
    <row r="41" spans="1:21" ht="18.75" customHeight="1" x14ac:dyDescent="0.3">
      <c r="A41" s="20"/>
      <c r="B41" s="37"/>
      <c r="C41" s="37"/>
      <c r="D41" s="37"/>
      <c r="E41" s="37"/>
      <c r="F41" s="37"/>
      <c r="G41" s="37"/>
      <c r="H41" s="37"/>
      <c r="I41" s="37"/>
      <c r="J41" s="20"/>
      <c r="K41" s="20"/>
      <c r="L41" s="20"/>
      <c r="M41" s="20"/>
      <c r="N41" s="20"/>
      <c r="O41" s="20"/>
      <c r="P41" s="20"/>
      <c r="Q41" s="20"/>
      <c r="R41" s="20"/>
      <c r="S41" s="20"/>
      <c r="T41" s="20"/>
      <c r="U41" s="20"/>
    </row>
    <row r="42" spans="1:21" ht="18.75" customHeight="1" x14ac:dyDescent="0.3">
      <c r="A42" s="20"/>
      <c r="B42" s="37"/>
      <c r="C42" s="37"/>
      <c r="D42" s="37"/>
      <c r="E42" s="37"/>
      <c r="F42" s="37"/>
      <c r="G42" s="37"/>
      <c r="H42" s="37"/>
      <c r="I42" s="37"/>
      <c r="J42" s="20"/>
      <c r="K42" s="20"/>
      <c r="L42" s="20"/>
      <c r="M42" s="20"/>
      <c r="N42" s="20"/>
      <c r="O42" s="20"/>
      <c r="P42" s="20"/>
      <c r="Q42" s="20"/>
      <c r="R42" s="20"/>
      <c r="S42" s="20"/>
      <c r="T42" s="20"/>
      <c r="U42" s="20"/>
    </row>
    <row r="43" spans="1:21" ht="18.75" customHeight="1" x14ac:dyDescent="0.3">
      <c r="A43" s="20"/>
      <c r="B43" s="37"/>
      <c r="C43" s="37"/>
      <c r="D43" s="37"/>
      <c r="E43" s="37"/>
      <c r="F43" s="37"/>
      <c r="G43" s="37"/>
      <c r="H43" s="37"/>
      <c r="I43" s="37"/>
      <c r="J43" s="20"/>
      <c r="K43" s="20"/>
      <c r="L43" s="20"/>
      <c r="M43" s="20"/>
      <c r="N43" s="20"/>
      <c r="O43" s="20"/>
      <c r="P43" s="20"/>
      <c r="Q43" s="20"/>
      <c r="R43" s="20"/>
      <c r="S43" s="20"/>
      <c r="T43" s="20"/>
      <c r="U43" s="20"/>
    </row>
    <row r="44" spans="1:21" ht="18.75" customHeight="1" x14ac:dyDescent="0.3">
      <c r="A44" s="20"/>
      <c r="B44" s="37"/>
      <c r="C44" s="37"/>
      <c r="D44" s="37"/>
      <c r="E44" s="37"/>
      <c r="F44" s="37"/>
      <c r="G44" s="37"/>
      <c r="H44" s="37"/>
      <c r="I44" s="37"/>
      <c r="J44" s="20"/>
      <c r="K44" s="20"/>
      <c r="L44" s="20"/>
      <c r="M44" s="20"/>
      <c r="N44" s="20"/>
      <c r="O44" s="20"/>
      <c r="P44" s="20"/>
      <c r="Q44" s="20"/>
      <c r="R44" s="20"/>
      <c r="S44" s="20"/>
      <c r="T44" s="20"/>
      <c r="U44" s="20"/>
    </row>
    <row r="45" spans="1:21" ht="18.75" customHeight="1" x14ac:dyDescent="0.3">
      <c r="A45" s="20"/>
      <c r="B45" s="37"/>
      <c r="C45" s="37"/>
      <c r="D45" s="37"/>
      <c r="E45" s="37"/>
      <c r="F45" s="37"/>
      <c r="G45" s="37"/>
      <c r="H45" s="37"/>
      <c r="I45" s="37"/>
      <c r="J45" s="20"/>
      <c r="K45" s="20"/>
      <c r="L45" s="20"/>
      <c r="M45" s="20"/>
      <c r="N45" s="20"/>
      <c r="O45" s="20"/>
      <c r="P45" s="20"/>
      <c r="Q45" s="20"/>
      <c r="R45" s="20"/>
      <c r="S45" s="20"/>
      <c r="T45" s="20"/>
      <c r="U45" s="20"/>
    </row>
    <row r="46" spans="1:21" ht="18.75" customHeight="1" x14ac:dyDescent="0.3">
      <c r="A46" s="20"/>
      <c r="B46" s="37"/>
      <c r="C46" s="37"/>
      <c r="D46" s="37"/>
      <c r="E46" s="37"/>
      <c r="F46" s="37"/>
      <c r="G46" s="37"/>
      <c r="H46" s="37"/>
      <c r="I46" s="37"/>
      <c r="J46" s="20"/>
      <c r="K46" s="20"/>
      <c r="L46" s="20"/>
      <c r="M46" s="20"/>
      <c r="N46" s="20"/>
      <c r="O46" s="20"/>
      <c r="P46" s="20"/>
      <c r="Q46" s="20"/>
      <c r="R46" s="20"/>
      <c r="S46" s="20"/>
      <c r="T46" s="20"/>
      <c r="U46" s="20"/>
    </row>
    <row r="47" spans="1:21" ht="18.75" customHeight="1" x14ac:dyDescent="0.3">
      <c r="A47" s="20"/>
      <c r="B47" s="37"/>
      <c r="C47" s="37"/>
      <c r="D47" s="37"/>
      <c r="E47" s="37"/>
      <c r="F47" s="37"/>
      <c r="G47" s="37"/>
      <c r="H47" s="37"/>
      <c r="I47" s="37"/>
      <c r="J47" s="20"/>
      <c r="K47" s="20"/>
      <c r="L47" s="20"/>
      <c r="M47" s="20"/>
      <c r="N47" s="20"/>
      <c r="O47" s="20"/>
      <c r="P47" s="20"/>
      <c r="Q47" s="20"/>
      <c r="R47" s="20"/>
      <c r="S47" s="20"/>
      <c r="T47" s="20"/>
      <c r="U47" s="20"/>
    </row>
    <row r="48" spans="1:21" ht="18.75" customHeight="1" x14ac:dyDescent="0.3">
      <c r="A48" s="20"/>
      <c r="B48" s="37"/>
      <c r="C48" s="37"/>
      <c r="D48" s="37"/>
      <c r="E48" s="37"/>
      <c r="F48" s="37"/>
      <c r="G48" s="37"/>
      <c r="H48" s="37"/>
      <c r="I48" s="37"/>
      <c r="J48" s="20"/>
      <c r="K48" s="20"/>
      <c r="L48" s="20"/>
      <c r="M48" s="20"/>
      <c r="N48" s="20"/>
      <c r="O48" s="20"/>
      <c r="P48" s="20"/>
      <c r="Q48" s="20"/>
      <c r="R48" s="20"/>
      <c r="S48" s="20"/>
      <c r="T48" s="20"/>
      <c r="U48" s="20"/>
    </row>
    <row r="49" spans="1:21" ht="18.75" customHeight="1" x14ac:dyDescent="0.3">
      <c r="A49" s="20"/>
      <c r="B49" s="275" t="s">
        <v>42</v>
      </c>
      <c r="C49" s="276"/>
      <c r="D49" s="76" t="s">
        <v>43</v>
      </c>
      <c r="E49" s="275" t="s">
        <v>44</v>
      </c>
      <c r="F49" s="276"/>
      <c r="G49" s="76" t="s">
        <v>45</v>
      </c>
      <c r="H49" s="77" t="s">
        <v>46</v>
      </c>
      <c r="I49" s="78">
        <v>1</v>
      </c>
      <c r="J49" s="20"/>
      <c r="K49" s="20"/>
      <c r="L49" s="20"/>
      <c r="M49" s="20"/>
      <c r="N49" s="20"/>
      <c r="O49" s="20"/>
      <c r="P49" s="20"/>
      <c r="Q49" s="20"/>
      <c r="R49" s="20"/>
      <c r="S49" s="20"/>
      <c r="T49" s="20"/>
      <c r="U49" s="20"/>
    </row>
    <row r="50" spans="1:21" ht="18.75" customHeight="1" x14ac:dyDescent="0.3">
      <c r="A50" s="20"/>
      <c r="B50" s="37"/>
      <c r="C50" s="37"/>
      <c r="D50" s="37"/>
      <c r="E50" s="37"/>
      <c r="F50" s="37"/>
      <c r="G50" s="37"/>
      <c r="H50" s="37"/>
      <c r="I50" s="37"/>
      <c r="J50" s="20"/>
      <c r="K50" s="20"/>
      <c r="L50" s="20"/>
      <c r="M50" s="20"/>
      <c r="N50" s="20"/>
      <c r="O50" s="20"/>
      <c r="P50" s="20"/>
      <c r="Q50" s="20"/>
      <c r="R50" s="20"/>
      <c r="S50" s="20"/>
      <c r="T50" s="20"/>
      <c r="U50" s="20"/>
    </row>
    <row r="51" spans="1:21" ht="18.75" customHeight="1" x14ac:dyDescent="0.3">
      <c r="A51" s="20"/>
      <c r="B51" s="37"/>
      <c r="C51" s="37"/>
      <c r="D51" s="37"/>
      <c r="E51" s="37"/>
      <c r="F51" s="37"/>
      <c r="G51" s="37"/>
      <c r="H51" s="37"/>
      <c r="I51" s="37"/>
      <c r="J51" s="20"/>
      <c r="K51" s="20"/>
      <c r="L51" s="20"/>
      <c r="M51" s="20"/>
      <c r="N51" s="20"/>
      <c r="O51" s="20"/>
      <c r="P51" s="20"/>
      <c r="Q51" s="20"/>
      <c r="R51" s="20"/>
      <c r="S51" s="20"/>
      <c r="T51" s="20"/>
      <c r="U51" s="20"/>
    </row>
    <row r="52" spans="1:21" ht="18.75" customHeight="1" x14ac:dyDescent="0.3">
      <c r="A52" s="20"/>
      <c r="B52" s="37"/>
      <c r="C52" s="37"/>
      <c r="D52" s="37"/>
      <c r="E52" s="37"/>
      <c r="F52" s="37"/>
      <c r="G52" s="37"/>
      <c r="H52" s="37"/>
      <c r="I52" s="37"/>
      <c r="J52" s="20"/>
      <c r="K52" s="20"/>
      <c r="L52" s="20"/>
      <c r="M52" s="20"/>
      <c r="N52" s="20"/>
      <c r="O52" s="20"/>
      <c r="P52" s="20"/>
      <c r="Q52" s="20"/>
      <c r="R52" s="20"/>
      <c r="S52" s="20"/>
      <c r="T52" s="20"/>
      <c r="U52" s="20"/>
    </row>
    <row r="53" spans="1:21" ht="18.75" customHeight="1" x14ac:dyDescent="0.3">
      <c r="A53" s="20"/>
      <c r="B53" s="37"/>
      <c r="C53" s="37"/>
      <c r="D53" s="37"/>
      <c r="E53" s="37"/>
      <c r="F53" s="37"/>
      <c r="G53" s="37"/>
      <c r="H53" s="37"/>
      <c r="I53" s="37"/>
      <c r="J53" s="20"/>
      <c r="K53" s="20"/>
      <c r="L53" s="20"/>
      <c r="M53" s="20"/>
      <c r="N53" s="20"/>
      <c r="O53" s="20"/>
      <c r="P53" s="20"/>
      <c r="Q53" s="20"/>
      <c r="R53" s="20"/>
      <c r="S53" s="20"/>
      <c r="T53" s="20"/>
      <c r="U53" s="20"/>
    </row>
    <row r="54" spans="1:21" ht="18.75" customHeight="1" x14ac:dyDescent="0.3">
      <c r="A54" s="20"/>
      <c r="B54" s="37"/>
      <c r="C54" s="37"/>
      <c r="D54" s="37"/>
      <c r="E54" s="37"/>
      <c r="F54" s="37"/>
      <c r="G54" s="37"/>
      <c r="H54" s="37"/>
      <c r="I54" s="37"/>
      <c r="J54" s="20"/>
      <c r="K54" s="20"/>
      <c r="L54" s="20"/>
      <c r="M54" s="20"/>
      <c r="N54" s="20"/>
      <c r="O54" s="20"/>
      <c r="P54" s="20"/>
      <c r="Q54" s="20"/>
      <c r="R54" s="20"/>
      <c r="S54" s="20"/>
      <c r="T54" s="20"/>
      <c r="U54" s="20"/>
    </row>
    <row r="55" spans="1:21" ht="18.75" customHeight="1" x14ac:dyDescent="0.3">
      <c r="A55" s="20"/>
      <c r="B55" s="37"/>
      <c r="C55" s="37"/>
      <c r="D55" s="37"/>
      <c r="E55" s="37"/>
      <c r="F55" s="37"/>
      <c r="G55" s="37"/>
      <c r="H55" s="37"/>
      <c r="I55" s="37"/>
      <c r="J55" s="20"/>
      <c r="K55" s="20"/>
      <c r="L55" s="20"/>
      <c r="M55" s="20"/>
      <c r="N55" s="20"/>
      <c r="O55" s="20"/>
      <c r="P55" s="20"/>
      <c r="Q55" s="20"/>
      <c r="R55" s="20"/>
      <c r="S55" s="20"/>
      <c r="T55" s="20"/>
      <c r="U55" s="20"/>
    </row>
    <row r="56" spans="1:21" ht="18.75" customHeight="1" x14ac:dyDescent="0.3">
      <c r="A56" s="20"/>
      <c r="B56" s="37"/>
      <c r="C56" s="37"/>
      <c r="D56" s="37"/>
      <c r="E56" s="37"/>
      <c r="F56" s="37"/>
      <c r="G56" s="37"/>
      <c r="H56" s="37"/>
      <c r="I56" s="37"/>
      <c r="J56" s="20"/>
      <c r="K56" s="20"/>
      <c r="L56" s="20"/>
      <c r="M56" s="20"/>
      <c r="N56" s="20"/>
      <c r="O56" s="20"/>
      <c r="P56" s="20"/>
      <c r="Q56" s="20"/>
      <c r="R56" s="20"/>
      <c r="S56" s="20"/>
      <c r="T56" s="20"/>
      <c r="U56" s="20"/>
    </row>
    <row r="57" spans="1:21" ht="18.75" customHeight="1" x14ac:dyDescent="0.3">
      <c r="A57" s="20"/>
      <c r="B57" s="37"/>
      <c r="C57" s="37"/>
      <c r="D57" s="37"/>
      <c r="E57" s="37"/>
      <c r="F57" s="37"/>
      <c r="G57" s="37"/>
      <c r="H57" s="37"/>
      <c r="I57" s="37"/>
      <c r="J57" s="20"/>
      <c r="K57" s="20"/>
      <c r="L57" s="20"/>
      <c r="M57" s="20"/>
      <c r="N57" s="20"/>
      <c r="O57" s="20"/>
      <c r="P57" s="20"/>
      <c r="Q57" s="20"/>
      <c r="R57" s="20"/>
      <c r="S57" s="20"/>
      <c r="T57" s="20"/>
      <c r="U57" s="20"/>
    </row>
    <row r="58" spans="1:21" ht="18.75" customHeight="1" x14ac:dyDescent="0.3">
      <c r="A58" s="20"/>
      <c r="B58" s="37"/>
      <c r="C58" s="37"/>
      <c r="D58" s="37"/>
      <c r="E58" s="37"/>
      <c r="F58" s="37"/>
      <c r="G58" s="37"/>
      <c r="H58" s="37"/>
      <c r="I58" s="37"/>
      <c r="J58" s="20"/>
      <c r="K58" s="20"/>
      <c r="L58" s="20"/>
      <c r="M58" s="20"/>
      <c r="N58" s="20"/>
      <c r="O58" s="20"/>
      <c r="P58" s="20"/>
      <c r="Q58" s="20"/>
      <c r="R58" s="20"/>
      <c r="S58" s="20"/>
      <c r="T58" s="20"/>
      <c r="U58" s="20"/>
    </row>
    <row r="59" spans="1:21" ht="18.75" customHeight="1" x14ac:dyDescent="0.3">
      <c r="A59" s="20"/>
      <c r="B59" s="37"/>
      <c r="C59" s="37"/>
      <c r="D59" s="37"/>
      <c r="E59" s="37"/>
      <c r="F59" s="37"/>
      <c r="G59" s="37"/>
      <c r="H59" s="37"/>
      <c r="I59" s="37"/>
      <c r="J59" s="20"/>
      <c r="K59" s="20"/>
      <c r="L59" s="20"/>
      <c r="M59" s="20"/>
      <c r="N59" s="20"/>
      <c r="O59" s="20"/>
      <c r="P59" s="20"/>
      <c r="Q59" s="20"/>
      <c r="R59" s="20"/>
      <c r="S59" s="20"/>
      <c r="T59" s="20"/>
      <c r="U59" s="20"/>
    </row>
    <row r="60" spans="1:21" ht="18.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8.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8.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8.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8.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8.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8.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8.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8.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8.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8.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8.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8.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8.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8.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8.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8.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8.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8.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8.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8.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8.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8.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8.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8.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8.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8.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8.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8.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8.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8.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8.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8.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8.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8.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8.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8.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8.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8.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8.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8.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8.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8.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8.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8.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8.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8.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8.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8.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8.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8.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8.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8.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8.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8.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8.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8.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8.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8.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8.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8.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8.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8.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8.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8.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8.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8.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8.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8.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8.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8.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8.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8.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8.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8.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8.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8.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8.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8.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8.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8.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8.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8.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8.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8.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8.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8.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8.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8.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8.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8.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8.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8.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8.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8.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8.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8.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8.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8.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8.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8.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8.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8.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8.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8.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8.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8.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8.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8.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8.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8.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8.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8.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8.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8.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8.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8.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8.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8.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8.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8.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8.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8.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8.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8.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8.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8.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8.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8.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8.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8.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8.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8.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8.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8.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8.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8.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8.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8.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8.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8.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8.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8.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8.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8.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8.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8.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8.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8.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8.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8.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8.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8.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8.7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row>
    <row r="214" spans="1:21" ht="18.7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row>
    <row r="215" spans="1:21" ht="18.7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row>
    <row r="216" spans="1:21" ht="18.7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row>
    <row r="217" spans="1:21" ht="18.7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row>
    <row r="218" spans="1:21" ht="18.7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row>
    <row r="219" spans="1:21" ht="18.7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row>
    <row r="220" spans="1:21" ht="18.7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row>
    <row r="221" spans="1:21" ht="18.7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row>
    <row r="222" spans="1:21" ht="18.7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row>
    <row r="223" spans="1:21" ht="18.7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row>
    <row r="224" spans="1:21" ht="18.7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row>
    <row r="225" spans="1:21" ht="18.7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row>
    <row r="226" spans="1:21" ht="18.7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row>
    <row r="227" spans="1:21" ht="18.7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row>
    <row r="228" spans="1:21" ht="18.7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row>
    <row r="229" spans="1:21" ht="18.7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row>
    <row r="230" spans="1:21" ht="18.7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row>
    <row r="231" spans="1:21" ht="18.7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row>
    <row r="232" spans="1:21" ht="18.7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row>
    <row r="233" spans="1:21" ht="18.7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row>
    <row r="234" spans="1:21" ht="18.7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row>
    <row r="235" spans="1:21" ht="18.7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row>
    <row r="236" spans="1:21" ht="18.7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row>
    <row r="237" spans="1:21" ht="18.7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row>
    <row r="238" spans="1:21" ht="18.7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row>
    <row r="239" spans="1:21" ht="18.7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row>
    <row r="240" spans="1:21" ht="18.7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row>
    <row r="241" spans="1:21" ht="18.7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row>
    <row r="242" spans="1:21" ht="18.7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row>
    <row r="243" spans="1:21" ht="18.7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row>
    <row r="244" spans="1:21" ht="18.7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row>
    <row r="245" spans="1:21" ht="18.7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row>
    <row r="246" spans="1:21" ht="18.7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row>
    <row r="247" spans="1:21" ht="18.7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row>
    <row r="248" spans="1:21" ht="18.7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row>
    <row r="249" spans="1:21" ht="18.7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row>
    <row r="250" spans="1:21" ht="18.7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row>
    <row r="251" spans="1:21" ht="18.7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row>
    <row r="252" spans="1:21" ht="18.7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row>
    <row r="253" spans="1:21" ht="18.7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row>
    <row r="254" spans="1:21" ht="18.7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row>
    <row r="255" spans="1:21" ht="18.7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row>
    <row r="256" spans="1:21" ht="18.7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row>
    <row r="257" spans="1:21" ht="18.7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row>
    <row r="258" spans="1:21" ht="18.7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row>
    <row r="259" spans="1:21" ht="18.7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row>
    <row r="260" spans="1:21" ht="18.7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row>
    <row r="261" spans="1:21" ht="18.7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row>
    <row r="262" spans="1:21" ht="18.7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row>
    <row r="263" spans="1:21" ht="18.7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row>
    <row r="264" spans="1:21" ht="18.7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row>
    <row r="265" spans="1:21" ht="18.7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row>
    <row r="266" spans="1:21" ht="18.7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row>
    <row r="267" spans="1:21" ht="18.7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row>
    <row r="268" spans="1:21" ht="18.7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row>
    <row r="269" spans="1:21" ht="18.7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row>
    <row r="270" spans="1:21" ht="18.7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row>
    <row r="271" spans="1:21" ht="18.7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row>
    <row r="272" spans="1:21" ht="18.7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row>
    <row r="273" spans="1:21" ht="18.7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row>
    <row r="274" spans="1:21" ht="18.7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row>
    <row r="275" spans="1:21" ht="18.7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row>
    <row r="276" spans="1:21" ht="18.7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row>
    <row r="277" spans="1:21" ht="18.7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row>
    <row r="278" spans="1:21" ht="18.7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row>
    <row r="279" spans="1:21" ht="18.7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row>
    <row r="280" spans="1:21" ht="18.7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row>
    <row r="281" spans="1:21" ht="18.7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row>
    <row r="282" spans="1:21" ht="18.7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row>
    <row r="283" spans="1:21" ht="18.7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row>
    <row r="284" spans="1:21" ht="18.7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row>
    <row r="285" spans="1:21" ht="18.7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row>
    <row r="286" spans="1:21" ht="18.7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row>
    <row r="287" spans="1:21" ht="18.7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row>
    <row r="288" spans="1:21" ht="18.7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row>
    <row r="289" spans="1:21" ht="18.7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row>
    <row r="290" spans="1:21" ht="18.7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row>
    <row r="291" spans="1:21" ht="18.7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row>
    <row r="292" spans="1:21" ht="18.7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row>
    <row r="293" spans="1:21" ht="18.7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row>
    <row r="294" spans="1:21" ht="18.7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row>
    <row r="295" spans="1:21" ht="18.7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row>
    <row r="296" spans="1:21" ht="18.7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row>
    <row r="297" spans="1:21" ht="18.7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row>
    <row r="298" spans="1:21" ht="18.7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row>
    <row r="299" spans="1:21" ht="18.7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row>
    <row r="300" spans="1:21" ht="18.7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row>
    <row r="301" spans="1:21" ht="18.7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row>
    <row r="302" spans="1:21" ht="18.7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row>
    <row r="303" spans="1:21" ht="18.7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row>
    <row r="304" spans="1:21" ht="18.7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row>
    <row r="305" spans="1:21" ht="18.7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row>
    <row r="306" spans="1:21" ht="18.7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row>
    <row r="307" spans="1:21" ht="18.7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row>
    <row r="308" spans="1:21" ht="18.7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row>
    <row r="309" spans="1:21" ht="18.7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row>
    <row r="310" spans="1:21" ht="18.7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row>
    <row r="311" spans="1:21" ht="18.7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row>
    <row r="312" spans="1:21" ht="18.7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row>
    <row r="313" spans="1:21" ht="18.7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row>
    <row r="314" spans="1:21" ht="18.7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row>
    <row r="315" spans="1:21" ht="18.7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row>
    <row r="316" spans="1:21" ht="18.7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row>
    <row r="317" spans="1:21" ht="18.7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row>
    <row r="318" spans="1:21" ht="18.7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row>
    <row r="319" spans="1:21" ht="18.7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row>
    <row r="320" spans="1:21" ht="18.7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row>
    <row r="321" spans="1:21" ht="18.7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row>
    <row r="322" spans="1:21" ht="18.7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row>
    <row r="323" spans="1:21" ht="18.7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row>
    <row r="324" spans="1:21" ht="18.7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row>
    <row r="325" spans="1:21" ht="18.7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row>
    <row r="326" spans="1:21" ht="18.7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row>
    <row r="327" spans="1:21" ht="18.7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row>
    <row r="328" spans="1:21" ht="18.7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row>
    <row r="329" spans="1:21" ht="18.7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row>
    <row r="330" spans="1:21" ht="18.7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row>
    <row r="331" spans="1:21" ht="18.7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row>
    <row r="332" spans="1:21" ht="18.7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row>
    <row r="333" spans="1:21" ht="18.7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row>
    <row r="334" spans="1:21" ht="18.7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row>
    <row r="335" spans="1:21" ht="18.7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row>
    <row r="336" spans="1:21" ht="18.7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row>
    <row r="337" spans="1:21" ht="18.7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row>
    <row r="338" spans="1:21" ht="18.7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row>
    <row r="339" spans="1:21" ht="18.7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row>
    <row r="340" spans="1:21" ht="18.7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row>
    <row r="341" spans="1:21" ht="18.7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row>
    <row r="342" spans="1:21" ht="18.7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row>
    <row r="343" spans="1:21" ht="18.7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row>
    <row r="344" spans="1:21" ht="18.7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row>
    <row r="345" spans="1:21" ht="18.7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row>
    <row r="346" spans="1:21" ht="18.7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row>
    <row r="347" spans="1:21" ht="18.7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row>
    <row r="348" spans="1:21" ht="18.7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row>
    <row r="349" spans="1:21" ht="18.7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row>
    <row r="350" spans="1:21" ht="18.7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row>
    <row r="351" spans="1:21" ht="18.7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row>
    <row r="352" spans="1:21" ht="18.7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row>
    <row r="353" spans="1:21" ht="18.7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row>
    <row r="354" spans="1:21" ht="18.7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row>
    <row r="355" spans="1:21" ht="18.7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row>
    <row r="356" spans="1:21" ht="18.7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row>
    <row r="357" spans="1:21" ht="18.7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row>
    <row r="358" spans="1:21" ht="18.7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row>
    <row r="359" spans="1:21" ht="18.7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row>
    <row r="360" spans="1:21" ht="18.7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row>
    <row r="361" spans="1:21" ht="18.7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row>
    <row r="362" spans="1:21" ht="18.7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row>
    <row r="363" spans="1:21" ht="18.7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row>
    <row r="364" spans="1:21" ht="18.7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row>
    <row r="365" spans="1:21" ht="18.7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row>
    <row r="366" spans="1:21" ht="18.7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row>
    <row r="367" spans="1:21" ht="18.7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row>
    <row r="368" spans="1:21" ht="18.7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row>
    <row r="369" spans="1:21" ht="18.7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row>
    <row r="370" spans="1:21" ht="18.7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row>
    <row r="371" spans="1:21" ht="18.7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row>
    <row r="372" spans="1:21" ht="18.7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row>
    <row r="373" spans="1:21" ht="18.7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row>
    <row r="374" spans="1:21" ht="18.7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row>
    <row r="375" spans="1:21" ht="18.7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row>
    <row r="376" spans="1:21" ht="18.7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row>
    <row r="377" spans="1:21" ht="18.7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row>
    <row r="378" spans="1:21" ht="18.7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row>
    <row r="379" spans="1:21" ht="18.7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row>
    <row r="380" spans="1:21" ht="18.7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row>
    <row r="381" spans="1:21" ht="18.7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row>
    <row r="382" spans="1:21" ht="18.7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row>
    <row r="383" spans="1:21" ht="18.7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row>
    <row r="384" spans="1:21" ht="18.7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row>
    <row r="385" spans="1:21" ht="18.7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row>
    <row r="386" spans="1:21" ht="18.7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row>
    <row r="387" spans="1:21" ht="18.7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row>
    <row r="388" spans="1:21" ht="18.7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row>
    <row r="389" spans="1:21" ht="18.7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row>
    <row r="390" spans="1:21" ht="18.7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row>
    <row r="391" spans="1:21" ht="18.7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row>
    <row r="392" spans="1:21" ht="18.7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row>
    <row r="393" spans="1:21" ht="18.7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row>
    <row r="394" spans="1:21" ht="18.7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row>
    <row r="395" spans="1:21" ht="18.7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row>
    <row r="396" spans="1:21" ht="18.7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row>
    <row r="397" spans="1:21" ht="18.7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row>
    <row r="398" spans="1:21" ht="18.7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row>
    <row r="399" spans="1:21" ht="18.7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row>
    <row r="400" spans="1:21" ht="18.7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row>
    <row r="401" spans="1:21" ht="18.7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row>
    <row r="402" spans="1:21" ht="18.7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row>
    <row r="403" spans="1:21" ht="18.7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row>
    <row r="404" spans="1:21" ht="18.7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row>
    <row r="405" spans="1:21" ht="18.7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row>
    <row r="406" spans="1:21" ht="18.7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row>
    <row r="407" spans="1:21" ht="18.7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row>
    <row r="408" spans="1:21" ht="18.7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row>
    <row r="409" spans="1:21" ht="18.7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row>
    <row r="410" spans="1:21" ht="18.7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row>
    <row r="411" spans="1:21" ht="18.7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row>
    <row r="412" spans="1:21" ht="18.7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row>
    <row r="413" spans="1:21" ht="18.7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row>
    <row r="414" spans="1:21" ht="18.7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row>
    <row r="415" spans="1:21" ht="18.7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row>
    <row r="416" spans="1:21" ht="18.7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row>
    <row r="417" spans="1:21" ht="18.7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row>
    <row r="418" spans="1:21" ht="18.7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row>
    <row r="419" spans="1:21" ht="18.7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row>
    <row r="420" spans="1:21" ht="18.7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row>
    <row r="421" spans="1:21" ht="18.7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row>
    <row r="422" spans="1:21" ht="18.7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row>
    <row r="423" spans="1:21" ht="18.7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row>
    <row r="424" spans="1:21" ht="18.7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row>
    <row r="425" spans="1:21" ht="18.7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row>
    <row r="426" spans="1:21" ht="18.7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row>
    <row r="427" spans="1:21" ht="18.7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row>
    <row r="428" spans="1:21" ht="18.7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row>
    <row r="429" spans="1:21" ht="18.7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row>
    <row r="430" spans="1:21" ht="18.7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row>
    <row r="431" spans="1:21" ht="18.7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row>
    <row r="432" spans="1:21" ht="18.7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row>
    <row r="433" spans="1:21" ht="18.7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row>
    <row r="434" spans="1:21" ht="18.7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row>
    <row r="435" spans="1:21" ht="18.7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row>
    <row r="436" spans="1:21" ht="18.7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row>
    <row r="437" spans="1:21" ht="18.7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row>
    <row r="438" spans="1:21" ht="18.7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row>
    <row r="439" spans="1:21" ht="18.7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row>
    <row r="440" spans="1:21" ht="18.7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row>
    <row r="441" spans="1:21" ht="18.7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row>
    <row r="442" spans="1:21" ht="18.7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row>
    <row r="443" spans="1:21" ht="18.7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row>
    <row r="444" spans="1:21" ht="18.7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row>
    <row r="445" spans="1:21" ht="18.7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row>
    <row r="446" spans="1:21" ht="18.7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row>
    <row r="447" spans="1:21" ht="18.7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row>
    <row r="448" spans="1:21" ht="18.7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row>
    <row r="449" spans="1:21" ht="18.7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row>
    <row r="450" spans="1:21" ht="18.7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row>
    <row r="451" spans="1:21" ht="18.7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row>
    <row r="452" spans="1:21" ht="18.7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row>
    <row r="453" spans="1:21" ht="18.7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row>
    <row r="454" spans="1:21" ht="18.7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row>
    <row r="455" spans="1:21" ht="18.7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row>
    <row r="456" spans="1:21" ht="18.7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row>
    <row r="457" spans="1:21" ht="18.7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row>
    <row r="458" spans="1:21" ht="18.7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row>
    <row r="459" spans="1:21" ht="18.7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row>
    <row r="460" spans="1:21" ht="18.7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row>
    <row r="461" spans="1:21" ht="18.7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row>
    <row r="462" spans="1:21" ht="18.7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row>
    <row r="463" spans="1:21" ht="18.7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row>
    <row r="464" spans="1:21" ht="18.7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row>
    <row r="465" spans="1:21" ht="18.7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row>
    <row r="466" spans="1:21" ht="18.7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row>
    <row r="467" spans="1:21" ht="18.7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row>
    <row r="468" spans="1:21" ht="18.7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row>
    <row r="469" spans="1:21" ht="18.7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row>
    <row r="470" spans="1:21" ht="18.7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row>
    <row r="471" spans="1:21" ht="18.7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row>
    <row r="472" spans="1:21" ht="18.7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row>
    <row r="473" spans="1:21" ht="18.7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row>
    <row r="474" spans="1:21" ht="18.7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row>
    <row r="475" spans="1:21" ht="18.7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row>
    <row r="476" spans="1:21" ht="18.7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row>
    <row r="477" spans="1:21" ht="18.7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row>
    <row r="478" spans="1:21" ht="18.7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row>
    <row r="479" spans="1:21" ht="18.7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row>
    <row r="480" spans="1:21" ht="18.7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row>
    <row r="481" spans="1:21" ht="18.7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row>
    <row r="482" spans="1:21" ht="18.7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row>
    <row r="483" spans="1:21" ht="18.7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row>
    <row r="484" spans="1:21" ht="18.7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row>
    <row r="485" spans="1:21" ht="18.7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row>
    <row r="486" spans="1:21" ht="18.7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row>
    <row r="487" spans="1:21" ht="18.7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row>
    <row r="488" spans="1:21" ht="18.7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row>
    <row r="489" spans="1:21" ht="18.7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row>
    <row r="490" spans="1:21" ht="18.7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row>
    <row r="491" spans="1:21" ht="18.7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row>
    <row r="492" spans="1:21" ht="18.7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row>
    <row r="493" spans="1:21" ht="18.7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row>
    <row r="494" spans="1:21" ht="18.7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row>
    <row r="495" spans="1:21" ht="18.7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row>
    <row r="496" spans="1:21" ht="18.7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row>
    <row r="497" spans="1:21" ht="18.7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row>
    <row r="498" spans="1:21" ht="18.7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row>
    <row r="499" spans="1:21" ht="18.7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row>
    <row r="500" spans="1:21" ht="18.7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row>
    <row r="501" spans="1:21" ht="18.7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row>
    <row r="502" spans="1:21" ht="18.7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row>
    <row r="503" spans="1:21" ht="18.7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row>
    <row r="504" spans="1:21" ht="18.7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row>
    <row r="505" spans="1:21" ht="18.7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row>
    <row r="506" spans="1:21" ht="18.7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row>
    <row r="507" spans="1:21" ht="18.7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row>
    <row r="508" spans="1:21" ht="18.7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row>
    <row r="509" spans="1:21" ht="18.7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row>
    <row r="510" spans="1:21" ht="18.7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row>
    <row r="511" spans="1:21" ht="18.7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row>
    <row r="512" spans="1:21" ht="18.7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row>
    <row r="513" spans="1:21" ht="18.7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row>
    <row r="514" spans="1:21" ht="18.7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row>
    <row r="515" spans="1:21" ht="18.7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row>
    <row r="516" spans="1:21" ht="18.7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row>
    <row r="517" spans="1:21" ht="18.7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row>
    <row r="518" spans="1:21" ht="18.7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row>
    <row r="519" spans="1:21" ht="18.7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row>
    <row r="520" spans="1:21" ht="18.7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row>
    <row r="521" spans="1:21" ht="18.7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row>
    <row r="522" spans="1:21" ht="18.7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row>
    <row r="523" spans="1:21" ht="18.7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row>
    <row r="524" spans="1:21" ht="18.7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row>
    <row r="525" spans="1:21" ht="18.7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row>
    <row r="526" spans="1:21" ht="18.7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row>
    <row r="527" spans="1:21" ht="18.7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row>
    <row r="528" spans="1:21" ht="18.7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row>
    <row r="529" spans="1:21" ht="18.7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row>
    <row r="530" spans="1:21" ht="18.7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row>
    <row r="531" spans="1:21" ht="18.7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row>
    <row r="532" spans="1:21" ht="18.7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row>
    <row r="533" spans="1:21" ht="18.7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row>
    <row r="534" spans="1:21" ht="18.7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row>
    <row r="535" spans="1:21" ht="18.7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row>
    <row r="536" spans="1:21" ht="18.7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row>
    <row r="537" spans="1:21" ht="18.7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row>
    <row r="538" spans="1:21" ht="18.7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row>
    <row r="539" spans="1:21" ht="18.7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row>
    <row r="540" spans="1:21" ht="18.7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row>
    <row r="541" spans="1:21" ht="18.7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row>
    <row r="542" spans="1:21" ht="18.7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row>
    <row r="543" spans="1:21" ht="18.7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row>
    <row r="544" spans="1:21" ht="18.7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row>
    <row r="545" spans="1:21" ht="18.7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row>
    <row r="546" spans="1:21" ht="18.7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row>
    <row r="547" spans="1:21" ht="18.7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row>
    <row r="548" spans="1:21" ht="18.7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row>
    <row r="549" spans="1:21" ht="18.7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row>
    <row r="550" spans="1:21" ht="18.7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row>
    <row r="551" spans="1:21" ht="18.7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row>
    <row r="552" spans="1:21" ht="18.7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row>
    <row r="553" spans="1:21" ht="18.7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row>
    <row r="554" spans="1:21" ht="18.7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row>
    <row r="555" spans="1:21" ht="18.7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row>
    <row r="556" spans="1:21" ht="18.7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row>
    <row r="557" spans="1:21" ht="18.7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row>
    <row r="558" spans="1:21" ht="18.7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row>
    <row r="559" spans="1:21" ht="18.7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row>
    <row r="560" spans="1:21" ht="18.7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row>
    <row r="561" spans="1:21" ht="18.7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row>
    <row r="562" spans="1:21" ht="18.7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row>
    <row r="563" spans="1:21" ht="18.7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row>
    <row r="564" spans="1:21" ht="18.7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row>
    <row r="565" spans="1:21" ht="18.7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row>
    <row r="566" spans="1:21" ht="18.7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row>
    <row r="567" spans="1:21" ht="18.7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row>
    <row r="568" spans="1:21" ht="18.7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row>
    <row r="569" spans="1:21" ht="18.7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row>
    <row r="570" spans="1:21" ht="18.7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row>
    <row r="571" spans="1:21" ht="18.7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row>
    <row r="572" spans="1:21" ht="18.7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row>
    <row r="573" spans="1:21" ht="18.7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row>
    <row r="574" spans="1:21" ht="18.7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row>
    <row r="575" spans="1:21" ht="18.7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row>
    <row r="576" spans="1:21" ht="18.7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row>
    <row r="577" spans="1:21" ht="18.7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row>
    <row r="578" spans="1:21" ht="18.7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row>
    <row r="579" spans="1:21" ht="18.7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row>
    <row r="580" spans="1:21" ht="18.7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row>
    <row r="581" spans="1:21" ht="18.7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row>
    <row r="582" spans="1:21" ht="18.7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row>
    <row r="583" spans="1:21" ht="18.7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row>
    <row r="584" spans="1:21" ht="18.7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row>
    <row r="585" spans="1:21" ht="18.7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row>
    <row r="586" spans="1:21" ht="18.7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row>
    <row r="587" spans="1:21" ht="18.7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row>
    <row r="588" spans="1:21" ht="18.7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row>
    <row r="589" spans="1:21" ht="18.7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row>
    <row r="590" spans="1:21" ht="18.7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row>
    <row r="591" spans="1:21" ht="18.7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row>
    <row r="592" spans="1:21" ht="18.7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row>
    <row r="593" spans="1:21" ht="18.7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row>
    <row r="594" spans="1:21" ht="18.7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row>
    <row r="595" spans="1:21" ht="18.7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row>
    <row r="596" spans="1:21" ht="18.7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row>
    <row r="597" spans="1:21" ht="18.7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row>
    <row r="598" spans="1:21" ht="18.7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row>
    <row r="599" spans="1:21" ht="18.7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row>
    <row r="600" spans="1:21" ht="18.7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row>
    <row r="601" spans="1:21" ht="18.7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row>
    <row r="602" spans="1:21" ht="18.7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row>
    <row r="603" spans="1:21" ht="18.7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row>
    <row r="604" spans="1:21" ht="18.7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row>
    <row r="605" spans="1:21" ht="18.7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row>
    <row r="606" spans="1:21" ht="18.7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row>
    <row r="607" spans="1:21" ht="18.7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row>
    <row r="608" spans="1:21" ht="18.7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row>
    <row r="609" spans="1:21" ht="18.7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row>
    <row r="610" spans="1:21" ht="18.7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row>
    <row r="611" spans="1:21" ht="18.7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row>
    <row r="612" spans="1:21" ht="18.7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row>
    <row r="613" spans="1:21" ht="18.7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row>
    <row r="614" spans="1:21" ht="18.7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row>
    <row r="615" spans="1:21" ht="18.7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row>
    <row r="616" spans="1:21" ht="18.7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row>
    <row r="617" spans="1:21" ht="18.7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row>
    <row r="618" spans="1:21" ht="18.7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row>
    <row r="619" spans="1:21" ht="18.7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row>
    <row r="620" spans="1:21" ht="18.7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row>
    <row r="621" spans="1:21" ht="18.7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row>
    <row r="622" spans="1:21" ht="18.7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row>
    <row r="623" spans="1:21" ht="18.7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row>
    <row r="624" spans="1:21" ht="18.7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row>
    <row r="625" spans="1:21" ht="18.7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row>
    <row r="626" spans="1:21" ht="18.7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row>
    <row r="627" spans="1:21" ht="18.7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row>
    <row r="628" spans="1:21" ht="18.7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row>
    <row r="629" spans="1:21" ht="18.7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row>
    <row r="630" spans="1:21" ht="18.7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row>
    <row r="631" spans="1:21" ht="18.7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row>
    <row r="632" spans="1:21" ht="18.7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row>
    <row r="633" spans="1:21" ht="18.7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row>
    <row r="634" spans="1:21" ht="18.7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row>
    <row r="635" spans="1:21" ht="18.7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row>
    <row r="636" spans="1:21" ht="18.7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row>
    <row r="637" spans="1:21" ht="18.7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row>
    <row r="638" spans="1:21" ht="18.7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row>
    <row r="639" spans="1:21" ht="18.7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row>
    <row r="640" spans="1:21" ht="18.7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row>
    <row r="641" spans="1:21" ht="18.7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row>
    <row r="642" spans="1:21" ht="18.7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row>
    <row r="643" spans="1:21" ht="18.7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row>
    <row r="644" spans="1:21" ht="18.7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row>
    <row r="645" spans="1:21" ht="18.7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row>
    <row r="646" spans="1:21" ht="18.7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row>
    <row r="647" spans="1:21" ht="18.7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row>
    <row r="648" spans="1:21" ht="18.7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row>
    <row r="649" spans="1:21" ht="18.7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row>
    <row r="650" spans="1:21" ht="18.7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row>
    <row r="651" spans="1:21" ht="18.7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row>
    <row r="652" spans="1:21" ht="18.7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row>
    <row r="653" spans="1:21" ht="18.7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row>
    <row r="654" spans="1:21" ht="18.7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row>
    <row r="655" spans="1:21" ht="18.7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row>
    <row r="656" spans="1:21" ht="18.7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row>
    <row r="657" spans="1:21" ht="18.7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row>
    <row r="658" spans="1:21" ht="18.7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row>
    <row r="659" spans="1:21" ht="18.7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row>
    <row r="660" spans="1:21" ht="18.7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row>
    <row r="661" spans="1:21" ht="18.7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row>
    <row r="662" spans="1:21" ht="18.7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row>
    <row r="663" spans="1:21" ht="18.7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row>
    <row r="664" spans="1:21" ht="18.7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row>
    <row r="665" spans="1:21" ht="18.7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row>
    <row r="666" spans="1:21" ht="18.7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row>
    <row r="667" spans="1:21" ht="18.7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row>
    <row r="668" spans="1:21" ht="18.7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row>
    <row r="669" spans="1:21" ht="18.7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row>
    <row r="670" spans="1:21" ht="18.7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row>
    <row r="671" spans="1:21" ht="18.7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row>
    <row r="672" spans="1:21" ht="18.7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row>
    <row r="673" spans="1:21" ht="18.7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row>
    <row r="674" spans="1:21" ht="18.7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row>
    <row r="675" spans="1:21" ht="18.7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row>
    <row r="676" spans="1:21" ht="18.7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row>
    <row r="677" spans="1:21" ht="18.7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row>
    <row r="678" spans="1:21" ht="18.7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row>
    <row r="679" spans="1:21" ht="18.7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row>
    <row r="680" spans="1:21" ht="18.7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row>
    <row r="681" spans="1:21" ht="18.7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row>
    <row r="682" spans="1:21" ht="18.7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row>
    <row r="683" spans="1:21" ht="18.7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row>
    <row r="684" spans="1:21" ht="18.7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row>
    <row r="685" spans="1:21" ht="18.7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row>
    <row r="686" spans="1:21" ht="18.7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row>
    <row r="687" spans="1:21" ht="18.7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row>
    <row r="688" spans="1:21" ht="18.7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row>
    <row r="689" spans="1:21" ht="18.7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row>
    <row r="690" spans="1:21" ht="18.7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row>
    <row r="691" spans="1:21" ht="18.7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row>
    <row r="692" spans="1:21" ht="18.7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row>
    <row r="693" spans="1:21" ht="18.7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row>
    <row r="694" spans="1:21" ht="18.7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row>
    <row r="695" spans="1:21" ht="18.7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row>
    <row r="696" spans="1:21" ht="18.7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row>
    <row r="697" spans="1:21" ht="18.7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row>
    <row r="698" spans="1:21" ht="18.7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row>
    <row r="699" spans="1:21" ht="18.7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row>
    <row r="700" spans="1:21" ht="18.7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row>
    <row r="701" spans="1:21" ht="18.7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row>
    <row r="702" spans="1:21" ht="18.7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row>
    <row r="703" spans="1:21" ht="18.7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row>
    <row r="704" spans="1:21" ht="18.7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row>
    <row r="705" spans="1:21" ht="18.7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row>
    <row r="706" spans="1:21" ht="18.7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row>
    <row r="707" spans="1:21" ht="18.7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row>
    <row r="708" spans="1:21" ht="18.7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row>
    <row r="709" spans="1:21" ht="18.7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row>
    <row r="710" spans="1:21" ht="18.7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row>
    <row r="711" spans="1:21" ht="18.7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row>
    <row r="712" spans="1:21" ht="18.7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row>
    <row r="713" spans="1:21" ht="18.7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row>
    <row r="714" spans="1:21" ht="18.7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row>
    <row r="715" spans="1:21" ht="18.7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row>
    <row r="716" spans="1:21" ht="18.7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row>
    <row r="717" spans="1:21" ht="18.7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row>
    <row r="718" spans="1:21" ht="18.7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row>
    <row r="719" spans="1:21" ht="18.7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row>
    <row r="720" spans="1:21" ht="18.7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row>
    <row r="721" spans="1:21" ht="18.7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row>
    <row r="722" spans="1:21" ht="18.7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row>
    <row r="723" spans="1:21" ht="18.7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row>
    <row r="724" spans="1:21" ht="18.7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row>
    <row r="725" spans="1:21" ht="18.7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row>
    <row r="726" spans="1:21" ht="18.7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row>
    <row r="727" spans="1:21" ht="18.7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row>
    <row r="728" spans="1:21" ht="18.7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row>
    <row r="729" spans="1:21" ht="18.7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row>
    <row r="730" spans="1:21" ht="18.7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row>
    <row r="731" spans="1:21" ht="18.7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row>
    <row r="732" spans="1:21" ht="18.7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row>
    <row r="733" spans="1:21" ht="18.7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row>
    <row r="734" spans="1:21" ht="18.7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row>
    <row r="735" spans="1:21" ht="18.7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row>
    <row r="736" spans="1:21" ht="18.7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row>
    <row r="737" spans="1:21" ht="18.7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row>
    <row r="738" spans="1:21" ht="18.7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row>
    <row r="739" spans="1:21" ht="18.7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row>
    <row r="740" spans="1:21" ht="18.7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row>
    <row r="741" spans="1:21" ht="18.7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row>
    <row r="742" spans="1:21" ht="18.7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row>
    <row r="743" spans="1:21" ht="18.7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row>
    <row r="744" spans="1:21" ht="18.7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row>
    <row r="745" spans="1:21" ht="18.7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row>
    <row r="746" spans="1:21" ht="18.7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row>
    <row r="747" spans="1:21" ht="18.7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row>
    <row r="748" spans="1:21" ht="18.7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row>
    <row r="749" spans="1:21" ht="18.7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row>
    <row r="750" spans="1:21" ht="18.7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row>
    <row r="751" spans="1:21" ht="18.7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row>
    <row r="752" spans="1:21" ht="18.7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row>
    <row r="753" spans="1:21" ht="18.7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row>
    <row r="754" spans="1:21" ht="18.7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row>
    <row r="755" spans="1:21" ht="18.7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row>
    <row r="756" spans="1:21" ht="18.7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row>
    <row r="757" spans="1:21" ht="18.7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row>
    <row r="758" spans="1:21" ht="18.7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row>
    <row r="759" spans="1:21" ht="18.7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row>
    <row r="760" spans="1:21" ht="18.7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row>
    <row r="761" spans="1:21" ht="18.7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row>
    <row r="762" spans="1:21" ht="18.7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row>
    <row r="763" spans="1:21" ht="18.7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row>
    <row r="764" spans="1:21" ht="18.7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row>
    <row r="765" spans="1:21" ht="18.7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row>
    <row r="766" spans="1:21" ht="18.7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row>
    <row r="767" spans="1:21" ht="18.7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row>
    <row r="768" spans="1:21" ht="18.7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row>
    <row r="769" spans="1:21" ht="18.7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row>
    <row r="770" spans="1:21" ht="18.7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row>
    <row r="771" spans="1:21" ht="18.7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row>
    <row r="772" spans="1:21" ht="18.7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row>
    <row r="773" spans="1:21" ht="18.7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row>
    <row r="774" spans="1:21" ht="18.7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row>
    <row r="775" spans="1:21" ht="18.7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row>
    <row r="776" spans="1:21" ht="18.7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row>
    <row r="777" spans="1:21" ht="18.7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row>
    <row r="778" spans="1:21" ht="18.7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row>
    <row r="779" spans="1:21" ht="18.7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row>
    <row r="780" spans="1:21" ht="18.7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row>
    <row r="781" spans="1:21" ht="18.7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row>
    <row r="782" spans="1:21" ht="18.7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row>
    <row r="783" spans="1:21" ht="18.7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row>
    <row r="784" spans="1:21" ht="18.7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row>
    <row r="785" spans="1:21" ht="18.7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row>
    <row r="786" spans="1:21" ht="18.7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row>
    <row r="787" spans="1:21" ht="18.7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row>
    <row r="788" spans="1:21" ht="18.7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row>
    <row r="789" spans="1:21" ht="18.7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row>
    <row r="790" spans="1:21" ht="18.7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row>
    <row r="791" spans="1:21" ht="18.7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row>
    <row r="792" spans="1:21" ht="18.7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row>
    <row r="793" spans="1:21" ht="18.7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row>
    <row r="794" spans="1:21" ht="18.7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row>
    <row r="795" spans="1:21" ht="18.7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row>
    <row r="796" spans="1:21" ht="18.7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row>
    <row r="797" spans="1:21" ht="18.7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row>
    <row r="798" spans="1:21" ht="18.7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row>
    <row r="799" spans="1:21" ht="18.7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row>
    <row r="800" spans="1:21" ht="18.7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row>
    <row r="801" spans="1:21" ht="18.7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row>
    <row r="802" spans="1:21" ht="18.7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row>
    <row r="803" spans="1:21" ht="18.7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row>
    <row r="804" spans="1:21" ht="18.7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row>
    <row r="805" spans="1:21" ht="18.7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row>
    <row r="806" spans="1:21" ht="18.7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row>
    <row r="807" spans="1:21" ht="18.7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row>
    <row r="808" spans="1:21" ht="18.7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row>
    <row r="809" spans="1:21" ht="18.7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row>
    <row r="810" spans="1:21" ht="18.7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row>
    <row r="811" spans="1:21" ht="18.7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row>
    <row r="812" spans="1:21" ht="18.7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row>
    <row r="813" spans="1:21" ht="18.7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row>
    <row r="814" spans="1:21" ht="18.7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row>
    <row r="815" spans="1:21" ht="18.7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row>
    <row r="816" spans="1:21" ht="18.7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row>
    <row r="817" spans="1:21" ht="18.7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row>
    <row r="818" spans="1:21" ht="18.7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row>
    <row r="819" spans="1:21" ht="18.7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row>
    <row r="820" spans="1:21" ht="18.7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row>
    <row r="821" spans="1:21" ht="18.7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row>
    <row r="822" spans="1:21" ht="18.7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row>
    <row r="823" spans="1:21" ht="18.7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row>
    <row r="824" spans="1:21" ht="18.7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row>
    <row r="825" spans="1:21" ht="18.7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row>
    <row r="826" spans="1:21" ht="18.7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row>
    <row r="827" spans="1:21" ht="18.7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row>
    <row r="828" spans="1:21" ht="18.7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row>
    <row r="829" spans="1:21" ht="18.7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row>
    <row r="830" spans="1:21" ht="18.7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row>
    <row r="831" spans="1:21" ht="18.7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row>
    <row r="832" spans="1:21" ht="18.7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row>
    <row r="833" spans="1:21" ht="18.7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row>
    <row r="834" spans="1:21" ht="18.7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row>
    <row r="835" spans="1:21" ht="18.7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row>
    <row r="836" spans="1:21" ht="18.7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row>
    <row r="837" spans="1:21" ht="18.7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row>
    <row r="838" spans="1:21" ht="18.7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row>
    <row r="839" spans="1:21" ht="18.7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row>
    <row r="840" spans="1:21" ht="18.7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row>
    <row r="841" spans="1:21" ht="18.7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row>
    <row r="842" spans="1:21" ht="18.7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row>
    <row r="843" spans="1:21" ht="18.7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row>
    <row r="844" spans="1:21" ht="18.7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row>
    <row r="845" spans="1:21" ht="18.7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row>
    <row r="846" spans="1:21" ht="18.7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row>
    <row r="847" spans="1:21" ht="18.7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row>
    <row r="848" spans="1:21" ht="18.7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row>
    <row r="849" spans="1:21" ht="18.7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row>
    <row r="850" spans="1:21" ht="18.7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row>
    <row r="851" spans="1:21" ht="18.7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row>
    <row r="852" spans="1:21" ht="18.7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row>
    <row r="853" spans="1:21" ht="18.7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row>
    <row r="854" spans="1:21" ht="18.7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row>
    <row r="855" spans="1:21" ht="18.7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row>
    <row r="856" spans="1:21" ht="18.7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row>
    <row r="857" spans="1:21" ht="18.7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row>
    <row r="858" spans="1:21" ht="18.7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row>
    <row r="859" spans="1:21" ht="18.7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row>
    <row r="860" spans="1:21" ht="18.7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row>
    <row r="861" spans="1:21" ht="18.7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row>
    <row r="862" spans="1:21" ht="18.7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row>
    <row r="863" spans="1:21" ht="18.7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row>
    <row r="864" spans="1:21" ht="18.7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row>
    <row r="865" spans="1:21" ht="18.7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row>
    <row r="866" spans="1:21" ht="18.7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row>
    <row r="867" spans="1:21" ht="18.7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row>
    <row r="868" spans="1:21" ht="18.7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row>
    <row r="869" spans="1:21" ht="18.7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row>
    <row r="870" spans="1:21" ht="18.7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row>
    <row r="871" spans="1:21" ht="18.7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row>
    <row r="872" spans="1:21" ht="18.7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row>
    <row r="873" spans="1:21" ht="18.7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row>
    <row r="874" spans="1:21" ht="18.7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row>
    <row r="875" spans="1:21" ht="18.7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row>
    <row r="876" spans="1:21" ht="18.7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row>
    <row r="877" spans="1:21" ht="18.7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row>
    <row r="878" spans="1:21" ht="18.7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row>
    <row r="879" spans="1:21" ht="18.7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row>
    <row r="880" spans="1:21" ht="18.7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row>
    <row r="881" spans="1:21" ht="18.7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row>
    <row r="882" spans="1:21" ht="18.7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row>
    <row r="883" spans="1:21" ht="18.7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row>
    <row r="884" spans="1:21" ht="18.7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row>
    <row r="885" spans="1:21" ht="18.7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row>
    <row r="886" spans="1:21" ht="18.7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row>
    <row r="887" spans="1:21" ht="18.7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row>
    <row r="888" spans="1:21" ht="18.7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row>
    <row r="889" spans="1:21" ht="18.7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row>
    <row r="890" spans="1:21" ht="18.7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row>
    <row r="891" spans="1:21" ht="18.7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row>
    <row r="892" spans="1:21" ht="18.7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row>
    <row r="893" spans="1:21" ht="18.7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row>
    <row r="894" spans="1:21" ht="18.7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row>
    <row r="895" spans="1:21" ht="18.7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row>
    <row r="896" spans="1:21" ht="18.7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row>
    <row r="897" spans="1:21" ht="18.7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row>
    <row r="898" spans="1:21" ht="18.7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row>
    <row r="899" spans="1:21" ht="18.7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row>
    <row r="900" spans="1:21" ht="18.7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row>
    <row r="901" spans="1:21" ht="18.7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row>
    <row r="902" spans="1:21" ht="18.7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row>
    <row r="903" spans="1:21" ht="18.7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row>
    <row r="904" spans="1:21" ht="18.7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row>
    <row r="905" spans="1:21" ht="18.7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row>
    <row r="906" spans="1:21" ht="18.7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row>
    <row r="907" spans="1:21" ht="18.7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row>
    <row r="908" spans="1:21" ht="18.7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row>
    <row r="909" spans="1:21" ht="18.7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row>
    <row r="910" spans="1:21" ht="18.7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row>
    <row r="911" spans="1:21" ht="18.7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row>
    <row r="912" spans="1:21" ht="18.7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row>
    <row r="913" spans="1:21" ht="18.7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row>
    <row r="914" spans="1:21" ht="18.7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row>
    <row r="915" spans="1:21" ht="18.7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row>
    <row r="916" spans="1:21" ht="18.7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row>
    <row r="917" spans="1:21" ht="18.7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row>
    <row r="918" spans="1:21" ht="18.7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row>
    <row r="919" spans="1:21" ht="18.7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row>
    <row r="920" spans="1:21" ht="18.7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row>
    <row r="921" spans="1:21" ht="18.7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row>
    <row r="922" spans="1:21" ht="18.7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row>
    <row r="923" spans="1:21" ht="18.7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row>
    <row r="924" spans="1:21" ht="18.7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row>
    <row r="925" spans="1:21" ht="18.7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row>
    <row r="926" spans="1:21" ht="18.7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row>
    <row r="927" spans="1:21" ht="18.7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row>
    <row r="928" spans="1:21" ht="18.7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row>
    <row r="929" spans="1:21" ht="18.7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row>
    <row r="930" spans="1:21" ht="18.7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row>
    <row r="931" spans="1:21" ht="18.7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row>
    <row r="932" spans="1:21" ht="18.7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row>
    <row r="933" spans="1:21" ht="18.7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row>
    <row r="934" spans="1:21" ht="18.7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row>
    <row r="935" spans="1:21" ht="18.7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row>
    <row r="936" spans="1:21" ht="18.7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row>
    <row r="937" spans="1:21" ht="18.7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row>
    <row r="938" spans="1:21" ht="18.7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row>
    <row r="939" spans="1:21" ht="18.7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row>
    <row r="940" spans="1:21" ht="18.7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row>
    <row r="941" spans="1:21" ht="18.7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row>
    <row r="942" spans="1:21" ht="18.7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row>
    <row r="943" spans="1:21" ht="18.7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row>
    <row r="944" spans="1:21" ht="18.7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row>
    <row r="945" spans="1:21" ht="18.7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row>
    <row r="946" spans="1:21" ht="18.7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row>
    <row r="947" spans="1:21" ht="18.7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row>
    <row r="948" spans="1:21" ht="18.7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row>
    <row r="949" spans="1:21" ht="18.7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row>
    <row r="950" spans="1:21" ht="18.7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row>
    <row r="951" spans="1:21" ht="18.7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row>
    <row r="952" spans="1:21" ht="18.7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row>
    <row r="953" spans="1:21" ht="18.7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row>
    <row r="954" spans="1:21" ht="18.7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row>
    <row r="955" spans="1:21" ht="18.7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row>
    <row r="956" spans="1:21" ht="18.7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row>
    <row r="957" spans="1:21" ht="18.7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row>
    <row r="958" spans="1:21" ht="18.7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row>
    <row r="959" spans="1:21" ht="18.7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row>
    <row r="960" spans="1:21" ht="18.7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row>
    <row r="961" spans="1:21" ht="18.7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row>
    <row r="962" spans="1:21" ht="18.7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row>
    <row r="963" spans="1:21" ht="18.7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row>
    <row r="964" spans="1:21" ht="18.7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row>
    <row r="965" spans="1:21" ht="18.7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row>
    <row r="966" spans="1:21" ht="18.7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row>
    <row r="967" spans="1:21" ht="18.7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row>
    <row r="968" spans="1:21" ht="18.7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row>
    <row r="969" spans="1:21" ht="18.7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row>
    <row r="970" spans="1:21" ht="18.7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row>
    <row r="971" spans="1:21" ht="18.7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row>
    <row r="972" spans="1:21" ht="18.7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row>
    <row r="973" spans="1:21" ht="18.7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row>
    <row r="974" spans="1:21" ht="18.7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row>
    <row r="975" spans="1:21" ht="18.7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row>
    <row r="976" spans="1:21" ht="18.7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row>
    <row r="977" spans="1:21" ht="18.7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row>
    <row r="978" spans="1:21" ht="18.7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row>
    <row r="979" spans="1:21" ht="18.7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row>
    <row r="980" spans="1:21" ht="18.7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row>
    <row r="981" spans="1:21" ht="18.7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row>
    <row r="982" spans="1:21" ht="18.7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row>
    <row r="983" spans="1:21" ht="18.7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row>
    <row r="984" spans="1:21" ht="18.7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row>
    <row r="985" spans="1:21" ht="18.7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row>
    <row r="986" spans="1:21" ht="18.7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row>
    <row r="987" spans="1:21" ht="18.7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row>
    <row r="988" spans="1:21" ht="18.7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row>
    <row r="989" spans="1:21" ht="18.7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row>
    <row r="990" spans="1:21" ht="18.7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row>
    <row r="991" spans="1:21" ht="18.7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row>
    <row r="992" spans="1:21" ht="18.7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row>
    <row r="993" spans="1:21" ht="18.7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row>
    <row r="994" spans="1:21" ht="18.7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row>
    <row r="995" spans="1:21" ht="18.7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row>
    <row r="996" spans="1:21" ht="18.7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row>
    <row r="997" spans="1:21" ht="18.7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row>
    <row r="998" spans="1:21" ht="18.7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row>
    <row r="999" spans="1:21" ht="18.7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row>
    <row r="1000" spans="1:21" ht="18.7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row>
    <row r="1001" spans="1:21" ht="18.75" customHeight="1" x14ac:dyDescent="0.3">
      <c r="A1001" s="20"/>
      <c r="B1001" s="20"/>
      <c r="C1001" s="20"/>
      <c r="D1001" s="20"/>
      <c r="E1001" s="20"/>
      <c r="F1001" s="20"/>
      <c r="G1001" s="20"/>
      <c r="H1001" s="20"/>
      <c r="I1001" s="20"/>
      <c r="J1001" s="20"/>
      <c r="K1001" s="20"/>
      <c r="L1001" s="20"/>
      <c r="M1001" s="20"/>
      <c r="N1001" s="20"/>
      <c r="O1001" s="20"/>
      <c r="P1001" s="20"/>
      <c r="Q1001" s="20"/>
      <c r="R1001" s="20"/>
      <c r="S1001" s="20"/>
      <c r="T1001" s="20"/>
      <c r="U1001" s="20"/>
    </row>
    <row r="1002" spans="1:21" ht="18.75" customHeight="1" x14ac:dyDescent="0.3">
      <c r="A1002" s="20"/>
      <c r="B1002" s="20"/>
      <c r="C1002" s="20"/>
      <c r="D1002" s="20"/>
      <c r="E1002" s="20"/>
      <c r="F1002" s="20"/>
      <c r="G1002" s="20"/>
      <c r="H1002" s="20"/>
      <c r="I1002" s="20"/>
      <c r="J1002" s="20"/>
      <c r="K1002" s="20"/>
      <c r="L1002" s="20"/>
      <c r="M1002" s="20"/>
      <c r="N1002" s="20"/>
      <c r="O1002" s="20"/>
      <c r="P1002" s="20"/>
      <c r="Q1002" s="20"/>
      <c r="R1002" s="20"/>
      <c r="S1002" s="20"/>
      <c r="T1002" s="20"/>
      <c r="U1002" s="20"/>
    </row>
    <row r="1003" spans="1:21" ht="18.75" customHeight="1" x14ac:dyDescent="0.3">
      <c r="A1003" s="20"/>
      <c r="B1003" s="20"/>
      <c r="C1003" s="20"/>
      <c r="D1003" s="20"/>
      <c r="E1003" s="20"/>
      <c r="F1003" s="20"/>
      <c r="G1003" s="20"/>
      <c r="H1003" s="20"/>
      <c r="I1003" s="20"/>
      <c r="J1003" s="20"/>
      <c r="K1003" s="20"/>
      <c r="L1003" s="20"/>
      <c r="M1003" s="20"/>
      <c r="N1003" s="20"/>
      <c r="O1003" s="20"/>
      <c r="P1003" s="20"/>
      <c r="Q1003" s="20"/>
      <c r="R1003" s="20"/>
      <c r="S1003" s="20"/>
      <c r="T1003" s="20"/>
      <c r="U1003" s="20"/>
    </row>
    <row r="1004" spans="1:21" ht="18.75" customHeight="1" x14ac:dyDescent="0.3">
      <c r="A1004" s="20"/>
      <c r="B1004" s="20"/>
      <c r="C1004" s="20"/>
      <c r="D1004" s="20"/>
      <c r="E1004" s="20"/>
      <c r="F1004" s="20"/>
      <c r="G1004" s="20"/>
      <c r="H1004" s="20"/>
      <c r="I1004" s="20"/>
      <c r="J1004" s="20"/>
      <c r="K1004" s="20"/>
      <c r="L1004" s="20"/>
      <c r="M1004" s="20"/>
      <c r="N1004" s="20"/>
      <c r="O1004" s="20"/>
      <c r="P1004" s="20"/>
      <c r="Q1004" s="20"/>
      <c r="R1004" s="20"/>
      <c r="S1004" s="20"/>
      <c r="T1004" s="20"/>
      <c r="U1004" s="20"/>
    </row>
    <row r="1005" spans="1:21" ht="18.75" customHeight="1" x14ac:dyDescent="0.3">
      <c r="A1005" s="20"/>
      <c r="B1005" s="20"/>
      <c r="C1005" s="20"/>
      <c r="D1005" s="20"/>
      <c r="E1005" s="20"/>
      <c r="F1005" s="20"/>
      <c r="G1005" s="20"/>
      <c r="H1005" s="20"/>
      <c r="I1005" s="20"/>
      <c r="J1005" s="20"/>
      <c r="K1005" s="20"/>
      <c r="L1005" s="20"/>
      <c r="M1005" s="20"/>
      <c r="N1005" s="20"/>
      <c r="O1005" s="20"/>
      <c r="P1005" s="20"/>
      <c r="Q1005" s="20"/>
      <c r="R1005" s="20"/>
      <c r="S1005" s="20"/>
      <c r="T1005" s="20"/>
      <c r="U1005" s="20"/>
    </row>
    <row r="1006" spans="1:21" ht="18.75" customHeight="1" x14ac:dyDescent="0.3">
      <c r="A1006" s="20"/>
      <c r="B1006" s="20"/>
      <c r="C1006" s="20"/>
      <c r="D1006" s="20"/>
      <c r="E1006" s="20"/>
      <c r="F1006" s="20"/>
      <c r="G1006" s="20"/>
      <c r="H1006" s="20"/>
      <c r="I1006" s="20"/>
      <c r="J1006" s="20"/>
      <c r="K1006" s="20"/>
      <c r="L1006" s="20"/>
      <c r="M1006" s="20"/>
      <c r="N1006" s="20"/>
      <c r="O1006" s="20"/>
      <c r="P1006" s="20"/>
      <c r="Q1006" s="20"/>
      <c r="R1006" s="20"/>
      <c r="S1006" s="20"/>
      <c r="T1006" s="20"/>
      <c r="U1006" s="20"/>
    </row>
    <row r="1007" spans="1:21" ht="18.75" customHeight="1" x14ac:dyDescent="0.3">
      <c r="A1007" s="20"/>
      <c r="B1007" s="20"/>
      <c r="C1007" s="20"/>
      <c r="D1007" s="20"/>
      <c r="E1007" s="20"/>
      <c r="F1007" s="20"/>
      <c r="G1007" s="20"/>
      <c r="H1007" s="20"/>
      <c r="I1007" s="20"/>
      <c r="J1007" s="20"/>
      <c r="K1007" s="20"/>
      <c r="L1007" s="20"/>
      <c r="M1007" s="20"/>
      <c r="N1007" s="20"/>
      <c r="O1007" s="20"/>
      <c r="P1007" s="20"/>
      <c r="Q1007" s="20"/>
      <c r="R1007" s="20"/>
      <c r="S1007" s="20"/>
      <c r="T1007" s="20"/>
      <c r="U1007" s="20"/>
    </row>
    <row r="1008" spans="1:21" ht="18.75" customHeight="1" x14ac:dyDescent="0.3">
      <c r="A1008" s="20"/>
      <c r="B1008" s="20"/>
      <c r="C1008" s="20"/>
      <c r="D1008" s="20"/>
      <c r="E1008" s="20"/>
      <c r="F1008" s="20"/>
      <c r="G1008" s="20"/>
      <c r="H1008" s="20"/>
      <c r="I1008" s="20"/>
      <c r="J1008" s="20"/>
      <c r="K1008" s="20"/>
      <c r="L1008" s="20"/>
      <c r="M1008" s="20"/>
      <c r="N1008" s="20"/>
      <c r="O1008" s="20"/>
      <c r="P1008" s="20"/>
      <c r="Q1008" s="20"/>
      <c r="R1008" s="20"/>
      <c r="S1008" s="20"/>
      <c r="T1008" s="20"/>
      <c r="U1008" s="20"/>
    </row>
    <row r="1009" spans="1:21" ht="18.75" customHeight="1" x14ac:dyDescent="0.3">
      <c r="A1009" s="20"/>
      <c r="B1009" s="20"/>
      <c r="C1009" s="20"/>
      <c r="D1009" s="20"/>
      <c r="E1009" s="20"/>
      <c r="F1009" s="20"/>
      <c r="G1009" s="20"/>
      <c r="H1009" s="20"/>
      <c r="I1009" s="20"/>
      <c r="J1009" s="20"/>
      <c r="K1009" s="20"/>
      <c r="L1009" s="20"/>
      <c r="M1009" s="20"/>
      <c r="N1009" s="20"/>
      <c r="O1009" s="20"/>
      <c r="P1009" s="20"/>
      <c r="Q1009" s="20"/>
      <c r="R1009" s="20"/>
      <c r="S1009" s="20"/>
      <c r="T1009" s="20"/>
      <c r="U1009" s="20"/>
    </row>
    <row r="1010" spans="1:21" ht="18.75" customHeight="1" x14ac:dyDescent="0.3">
      <c r="A1010" s="20"/>
      <c r="B1010" s="20"/>
      <c r="C1010" s="20"/>
      <c r="D1010" s="20"/>
      <c r="E1010" s="20"/>
      <c r="F1010" s="20"/>
      <c r="G1010" s="20"/>
      <c r="H1010" s="20"/>
      <c r="I1010" s="20"/>
      <c r="J1010" s="20"/>
      <c r="K1010" s="20"/>
      <c r="L1010" s="20"/>
      <c r="M1010" s="20"/>
      <c r="N1010" s="20"/>
      <c r="O1010" s="20"/>
      <c r="P1010" s="20"/>
      <c r="Q1010" s="20"/>
      <c r="R1010" s="20"/>
      <c r="S1010" s="20"/>
      <c r="T1010" s="20"/>
      <c r="U1010" s="20"/>
    </row>
    <row r="1011" spans="1:21" ht="18.75" customHeight="1" x14ac:dyDescent="0.3">
      <c r="A1011" s="20"/>
      <c r="B1011" s="20"/>
      <c r="C1011" s="20"/>
      <c r="D1011" s="20"/>
      <c r="E1011" s="20"/>
      <c r="F1011" s="20"/>
      <c r="G1011" s="20"/>
      <c r="H1011" s="20"/>
      <c r="I1011" s="20"/>
      <c r="J1011" s="20"/>
      <c r="K1011" s="20"/>
      <c r="L1011" s="20"/>
      <c r="M1011" s="20"/>
      <c r="N1011" s="20"/>
      <c r="O1011" s="20"/>
      <c r="P1011" s="20"/>
      <c r="Q1011" s="20"/>
      <c r="R1011" s="20"/>
      <c r="S1011" s="20"/>
      <c r="T1011" s="20"/>
      <c r="U1011" s="20"/>
    </row>
    <row r="1012" spans="1:21" ht="18.75" customHeight="1" x14ac:dyDescent="0.3">
      <c r="A1012" s="20"/>
      <c r="B1012" s="20"/>
      <c r="C1012" s="20"/>
      <c r="D1012" s="20"/>
      <c r="E1012" s="20"/>
      <c r="F1012" s="20"/>
      <c r="G1012" s="20"/>
      <c r="H1012" s="20"/>
      <c r="I1012" s="20"/>
      <c r="J1012" s="20"/>
      <c r="K1012" s="20"/>
      <c r="L1012" s="20"/>
      <c r="M1012" s="20"/>
      <c r="N1012" s="20"/>
      <c r="O1012" s="20"/>
      <c r="P1012" s="20"/>
      <c r="Q1012" s="20"/>
      <c r="R1012" s="20"/>
      <c r="S1012" s="20"/>
      <c r="T1012" s="20"/>
      <c r="U1012" s="20"/>
    </row>
    <row r="1013" spans="1:21" ht="18.75" customHeight="1" x14ac:dyDescent="0.3">
      <c r="A1013" s="20"/>
      <c r="B1013" s="20"/>
      <c r="C1013" s="20"/>
      <c r="D1013" s="20"/>
      <c r="E1013" s="20"/>
      <c r="F1013" s="20"/>
      <c r="G1013" s="20"/>
      <c r="H1013" s="20"/>
      <c r="I1013" s="20"/>
      <c r="J1013" s="20"/>
      <c r="K1013" s="20"/>
      <c r="L1013" s="20"/>
      <c r="M1013" s="20"/>
      <c r="N1013" s="20"/>
      <c r="O1013" s="20"/>
      <c r="P1013" s="20"/>
      <c r="Q1013" s="20"/>
      <c r="R1013" s="20"/>
      <c r="S1013" s="20"/>
      <c r="T1013" s="20"/>
      <c r="U1013" s="20"/>
    </row>
    <row r="1014" spans="1:21" ht="18.75" customHeight="1" x14ac:dyDescent="0.3">
      <c r="A1014" s="20"/>
      <c r="B1014" s="20"/>
      <c r="C1014" s="20"/>
      <c r="D1014" s="20"/>
      <c r="E1014" s="20"/>
      <c r="F1014" s="20"/>
      <c r="G1014" s="20"/>
      <c r="H1014" s="20"/>
      <c r="I1014" s="20"/>
      <c r="J1014" s="20"/>
      <c r="K1014" s="20"/>
      <c r="L1014" s="20"/>
      <c r="M1014" s="20"/>
      <c r="N1014" s="20"/>
      <c r="O1014" s="20"/>
      <c r="P1014" s="20"/>
      <c r="Q1014" s="20"/>
      <c r="R1014" s="20"/>
      <c r="S1014" s="20"/>
      <c r="T1014" s="20"/>
      <c r="U1014" s="20"/>
    </row>
    <row r="1015" spans="1:21" ht="18.75" customHeight="1" x14ac:dyDescent="0.3">
      <c r="A1015" s="20"/>
      <c r="B1015" s="20"/>
      <c r="C1015" s="20"/>
      <c r="D1015" s="20"/>
      <c r="E1015" s="20"/>
      <c r="F1015" s="20"/>
      <c r="G1015" s="20"/>
      <c r="H1015" s="20"/>
      <c r="I1015" s="20"/>
      <c r="J1015" s="20"/>
      <c r="K1015" s="20"/>
      <c r="L1015" s="20"/>
      <c r="M1015" s="20"/>
      <c r="N1015" s="20"/>
      <c r="O1015" s="20"/>
      <c r="P1015" s="20"/>
      <c r="Q1015" s="20"/>
      <c r="R1015" s="20"/>
      <c r="S1015" s="20"/>
      <c r="T1015" s="20"/>
      <c r="U1015" s="20"/>
    </row>
    <row r="1016" spans="1:21" ht="18.75" customHeight="1" x14ac:dyDescent="0.3">
      <c r="A1016" s="20"/>
      <c r="B1016" s="20"/>
      <c r="C1016" s="20"/>
      <c r="D1016" s="20"/>
      <c r="E1016" s="20"/>
      <c r="F1016" s="20"/>
      <c r="G1016" s="20"/>
      <c r="H1016" s="20"/>
      <c r="I1016" s="20"/>
      <c r="J1016" s="20"/>
      <c r="K1016" s="20"/>
      <c r="L1016" s="20"/>
      <c r="M1016" s="20"/>
      <c r="N1016" s="20"/>
      <c r="O1016" s="20"/>
      <c r="P1016" s="20"/>
      <c r="Q1016" s="20"/>
      <c r="R1016" s="20"/>
      <c r="S1016" s="20"/>
      <c r="T1016" s="20"/>
      <c r="U1016" s="20"/>
    </row>
    <row r="1017" spans="1:21" ht="18.75" customHeight="1" x14ac:dyDescent="0.3">
      <c r="A1017" s="20"/>
      <c r="B1017" s="20"/>
      <c r="C1017" s="20"/>
      <c r="D1017" s="20"/>
      <c r="E1017" s="20"/>
      <c r="F1017" s="20"/>
      <c r="G1017" s="20"/>
      <c r="H1017" s="20"/>
      <c r="I1017" s="20"/>
      <c r="J1017" s="20"/>
      <c r="K1017" s="20"/>
      <c r="L1017" s="20"/>
      <c r="M1017" s="20"/>
      <c r="N1017" s="20"/>
      <c r="O1017" s="20"/>
      <c r="P1017" s="20"/>
      <c r="Q1017" s="20"/>
      <c r="R1017" s="20"/>
      <c r="S1017" s="20"/>
      <c r="T1017" s="20"/>
      <c r="U1017" s="20"/>
    </row>
    <row r="1018" spans="1:21" ht="18.75" customHeight="1" x14ac:dyDescent="0.3">
      <c r="A1018" s="20"/>
      <c r="B1018" s="20"/>
      <c r="C1018" s="20"/>
      <c r="D1018" s="20"/>
      <c r="E1018" s="20"/>
      <c r="F1018" s="20"/>
      <c r="G1018" s="20"/>
      <c r="H1018" s="20"/>
      <c r="I1018" s="20"/>
      <c r="J1018" s="20"/>
      <c r="K1018" s="20"/>
      <c r="L1018" s="20"/>
      <c r="M1018" s="20"/>
      <c r="N1018" s="20"/>
      <c r="O1018" s="20"/>
      <c r="P1018" s="20"/>
      <c r="Q1018" s="20"/>
      <c r="R1018" s="20"/>
      <c r="S1018" s="20"/>
      <c r="T1018" s="20"/>
      <c r="U1018" s="20"/>
    </row>
    <row r="1019" spans="1:21" ht="18.75" customHeight="1" x14ac:dyDescent="0.3">
      <c r="A1019" s="20"/>
      <c r="B1019" s="20"/>
      <c r="C1019" s="20"/>
      <c r="D1019" s="20"/>
      <c r="E1019" s="20"/>
      <c r="F1019" s="20"/>
      <c r="G1019" s="20"/>
      <c r="H1019" s="20"/>
      <c r="I1019" s="20"/>
      <c r="J1019" s="20"/>
      <c r="K1019" s="20"/>
      <c r="L1019" s="20"/>
      <c r="M1019" s="20"/>
      <c r="N1019" s="20"/>
      <c r="O1019" s="20"/>
      <c r="P1019" s="20"/>
      <c r="Q1019" s="20"/>
      <c r="R1019" s="20"/>
      <c r="S1019" s="20"/>
      <c r="T1019" s="20"/>
      <c r="U1019" s="20"/>
    </row>
    <row r="1020" spans="1:21" ht="18.75" customHeight="1" x14ac:dyDescent="0.3">
      <c r="A1020" s="20"/>
      <c r="B1020" s="20"/>
      <c r="C1020" s="20"/>
      <c r="D1020" s="20"/>
      <c r="E1020" s="20"/>
      <c r="F1020" s="20"/>
      <c r="G1020" s="20"/>
      <c r="H1020" s="20"/>
      <c r="I1020" s="20"/>
      <c r="J1020" s="20"/>
      <c r="K1020" s="20"/>
      <c r="L1020" s="20"/>
      <c r="M1020" s="20"/>
      <c r="N1020" s="20"/>
      <c r="O1020" s="20"/>
      <c r="P1020" s="20"/>
      <c r="Q1020" s="20"/>
      <c r="R1020" s="20"/>
      <c r="S1020" s="20"/>
      <c r="T1020" s="20"/>
      <c r="U1020" s="20"/>
    </row>
    <row r="1021" spans="1:21" ht="18.75" customHeight="1" x14ac:dyDescent="0.3">
      <c r="A1021" s="20"/>
      <c r="B1021" s="20"/>
      <c r="C1021" s="20"/>
      <c r="D1021" s="20"/>
      <c r="E1021" s="20"/>
      <c r="F1021" s="20"/>
      <c r="G1021" s="20"/>
      <c r="H1021" s="20"/>
      <c r="I1021" s="20"/>
      <c r="J1021" s="20"/>
      <c r="K1021" s="20"/>
      <c r="L1021" s="20"/>
      <c r="M1021" s="20"/>
      <c r="N1021" s="20"/>
      <c r="O1021" s="20"/>
      <c r="P1021" s="20"/>
      <c r="Q1021" s="20"/>
      <c r="R1021" s="20"/>
      <c r="S1021" s="20"/>
      <c r="T1021" s="20"/>
      <c r="U1021" s="20"/>
    </row>
    <row r="1022" spans="1:21" ht="18.75" customHeight="1" x14ac:dyDescent="0.3">
      <c r="A1022" s="20"/>
      <c r="B1022" s="20"/>
      <c r="C1022" s="20"/>
      <c r="D1022" s="20"/>
      <c r="E1022" s="20"/>
      <c r="F1022" s="20"/>
      <c r="G1022" s="20"/>
      <c r="H1022" s="20"/>
      <c r="I1022" s="20"/>
      <c r="J1022" s="20"/>
      <c r="K1022" s="20"/>
      <c r="L1022" s="20"/>
      <c r="M1022" s="20"/>
      <c r="N1022" s="20"/>
      <c r="O1022" s="20"/>
      <c r="P1022" s="20"/>
      <c r="Q1022" s="20"/>
      <c r="R1022" s="20"/>
      <c r="S1022" s="20"/>
      <c r="T1022" s="20"/>
      <c r="U1022" s="20"/>
    </row>
    <row r="1023" spans="1:21" ht="18.75" customHeight="1" x14ac:dyDescent="0.3">
      <c r="A1023" s="20"/>
      <c r="B1023" s="20"/>
      <c r="C1023" s="20"/>
      <c r="D1023" s="20"/>
      <c r="E1023" s="20"/>
      <c r="F1023" s="20"/>
      <c r="G1023" s="20"/>
      <c r="H1023" s="20"/>
      <c r="I1023" s="20"/>
      <c r="J1023" s="20"/>
      <c r="K1023" s="20"/>
      <c r="L1023" s="20"/>
      <c r="M1023" s="20"/>
      <c r="N1023" s="20"/>
      <c r="O1023" s="20"/>
      <c r="P1023" s="20"/>
      <c r="Q1023" s="20"/>
      <c r="R1023" s="20"/>
      <c r="S1023" s="20"/>
      <c r="T1023" s="20"/>
      <c r="U1023" s="20"/>
    </row>
    <row r="1024" spans="1:21" ht="18.75" customHeight="1" x14ac:dyDescent="0.3">
      <c r="A1024" s="20"/>
      <c r="B1024" s="20"/>
      <c r="C1024" s="20"/>
      <c r="D1024" s="20"/>
      <c r="E1024" s="20"/>
      <c r="F1024" s="20"/>
      <c r="G1024" s="20"/>
      <c r="H1024" s="20"/>
      <c r="I1024" s="20"/>
      <c r="J1024" s="20"/>
      <c r="K1024" s="20"/>
      <c r="L1024" s="20"/>
      <c r="M1024" s="20"/>
      <c r="N1024" s="20"/>
      <c r="O1024" s="20"/>
      <c r="P1024" s="20"/>
      <c r="Q1024" s="20"/>
      <c r="R1024" s="20"/>
      <c r="S1024" s="20"/>
      <c r="T1024" s="20"/>
      <c r="U1024" s="20"/>
    </row>
    <row r="1025" spans="1:21" ht="18.75" customHeight="1" x14ac:dyDescent="0.3">
      <c r="A1025" s="20"/>
      <c r="B1025" s="20"/>
      <c r="C1025" s="20"/>
      <c r="D1025" s="20"/>
      <c r="E1025" s="20"/>
      <c r="F1025" s="20"/>
      <c r="G1025" s="20"/>
      <c r="H1025" s="20"/>
      <c r="I1025" s="20"/>
      <c r="J1025" s="20"/>
      <c r="K1025" s="20"/>
      <c r="L1025" s="20"/>
      <c r="M1025" s="20"/>
      <c r="N1025" s="20"/>
      <c r="O1025" s="20"/>
      <c r="P1025" s="20"/>
      <c r="Q1025" s="20"/>
      <c r="R1025" s="20"/>
      <c r="S1025" s="20"/>
      <c r="T1025" s="20"/>
      <c r="U1025" s="20"/>
    </row>
    <row r="1026" spans="1:21" ht="18.75" customHeight="1" x14ac:dyDescent="0.3">
      <c r="A1026" s="20"/>
      <c r="B1026" s="20"/>
      <c r="C1026" s="20"/>
      <c r="D1026" s="20"/>
      <c r="E1026" s="20"/>
      <c r="F1026" s="20"/>
      <c r="G1026" s="20"/>
      <c r="H1026" s="20"/>
      <c r="I1026" s="20"/>
      <c r="J1026" s="20"/>
      <c r="K1026" s="20"/>
      <c r="L1026" s="20"/>
      <c r="M1026" s="20"/>
      <c r="N1026" s="20"/>
      <c r="O1026" s="20"/>
      <c r="P1026" s="20"/>
      <c r="Q1026" s="20"/>
      <c r="R1026" s="20"/>
      <c r="S1026" s="20"/>
      <c r="T1026" s="20"/>
      <c r="U1026" s="20"/>
    </row>
    <row r="1027" spans="1:21" ht="18.75" customHeight="1" x14ac:dyDescent="0.3">
      <c r="A1027" s="20"/>
      <c r="B1027" s="20"/>
      <c r="C1027" s="20"/>
      <c r="D1027" s="20"/>
      <c r="E1027" s="20"/>
      <c r="F1027" s="20"/>
      <c r="G1027" s="20"/>
      <c r="H1027" s="20"/>
      <c r="I1027" s="20"/>
      <c r="J1027" s="20"/>
      <c r="K1027" s="20"/>
      <c r="L1027" s="20"/>
      <c r="M1027" s="20"/>
      <c r="N1027" s="20"/>
      <c r="O1027" s="20"/>
      <c r="P1027" s="20"/>
      <c r="Q1027" s="20"/>
      <c r="R1027" s="20"/>
      <c r="S1027" s="20"/>
      <c r="T1027" s="20"/>
      <c r="U1027" s="20"/>
    </row>
    <row r="1028" spans="1:21" ht="18.75" customHeight="1" x14ac:dyDescent="0.3">
      <c r="A1028" s="20"/>
      <c r="B1028" s="20"/>
      <c r="C1028" s="20"/>
      <c r="D1028" s="20"/>
      <c r="E1028" s="20"/>
      <c r="F1028" s="20"/>
      <c r="G1028" s="20"/>
      <c r="H1028" s="20"/>
      <c r="I1028" s="20"/>
      <c r="J1028" s="20"/>
      <c r="K1028" s="20"/>
      <c r="L1028" s="20"/>
      <c r="M1028" s="20"/>
      <c r="N1028" s="20"/>
      <c r="O1028" s="20"/>
      <c r="P1028" s="20"/>
      <c r="Q1028" s="20"/>
      <c r="R1028" s="20"/>
      <c r="S1028" s="20"/>
      <c r="T1028" s="20"/>
      <c r="U1028" s="20"/>
    </row>
  </sheetData>
  <mergeCells count="18">
    <mergeCell ref="H3:I3"/>
    <mergeCell ref="H4:I4"/>
    <mergeCell ref="H5:I5"/>
    <mergeCell ref="D2:G5"/>
    <mergeCell ref="B24:D24"/>
    <mergeCell ref="F25:G25"/>
    <mergeCell ref="B49:C49"/>
    <mergeCell ref="E49:F49"/>
    <mergeCell ref="B2:C5"/>
    <mergeCell ref="B21:I21"/>
    <mergeCell ref="B22:I22"/>
    <mergeCell ref="B14:D14"/>
    <mergeCell ref="B15:C15"/>
    <mergeCell ref="B16:C16"/>
    <mergeCell ref="B17:C17"/>
    <mergeCell ref="B19:I19"/>
    <mergeCell ref="F14:G14"/>
    <mergeCell ref="H2:I2"/>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055B9-A44B-4505-99B3-2E09706C0C1B}">
  <dimension ref="B1:I23"/>
  <sheetViews>
    <sheetView showGridLines="0" workbookViewId="0">
      <selection activeCell="D10" sqref="D10:I10"/>
    </sheetView>
  </sheetViews>
  <sheetFormatPr baseColWidth="10" defaultColWidth="11" defaultRowHeight="14.25" x14ac:dyDescent="0.2"/>
  <cols>
    <col min="1" max="1" width="4" style="61" customWidth="1"/>
    <col min="2" max="2" width="11" style="61"/>
    <col min="3" max="3" width="11.625" style="61" customWidth="1"/>
    <col min="4" max="4" width="24.75" style="61" customWidth="1"/>
    <col min="5" max="7" width="11" style="61"/>
    <col min="8" max="8" width="19" style="61" customWidth="1"/>
    <col min="9" max="16384" width="11" style="61"/>
  </cols>
  <sheetData>
    <row r="1" spans="2:9" ht="15" thickBot="1" x14ac:dyDescent="0.25"/>
    <row r="2" spans="2:9" ht="22.5" customHeight="1" x14ac:dyDescent="0.2">
      <c r="B2" s="327" t="s">
        <v>0</v>
      </c>
      <c r="C2" s="328"/>
      <c r="D2" s="333" t="s">
        <v>327</v>
      </c>
      <c r="E2" s="334"/>
      <c r="F2" s="334"/>
      <c r="G2" s="335"/>
      <c r="H2" s="268" t="s">
        <v>2</v>
      </c>
      <c r="I2" s="269"/>
    </row>
    <row r="3" spans="2:9" ht="22.5" customHeight="1" x14ac:dyDescent="0.2">
      <c r="B3" s="329"/>
      <c r="C3" s="330"/>
      <c r="D3" s="336"/>
      <c r="E3" s="337"/>
      <c r="F3" s="337"/>
      <c r="G3" s="338"/>
      <c r="H3" s="199" t="s">
        <v>3</v>
      </c>
      <c r="I3" s="270"/>
    </row>
    <row r="4" spans="2:9" ht="22.5" customHeight="1" x14ac:dyDescent="0.2">
      <c r="B4" s="329"/>
      <c r="C4" s="330"/>
      <c r="D4" s="336"/>
      <c r="E4" s="337"/>
      <c r="F4" s="337"/>
      <c r="G4" s="338"/>
      <c r="H4" s="199" t="s">
        <v>4</v>
      </c>
      <c r="I4" s="270"/>
    </row>
    <row r="5" spans="2:9" ht="22.5" customHeight="1" thickBot="1" x14ac:dyDescent="0.25">
      <c r="B5" s="331"/>
      <c r="C5" s="332"/>
      <c r="D5" s="339"/>
      <c r="E5" s="340"/>
      <c r="F5" s="340"/>
      <c r="G5" s="341"/>
      <c r="H5" s="271" t="s">
        <v>328</v>
      </c>
      <c r="I5" s="272"/>
    </row>
    <row r="6" spans="2:9" ht="15" customHeight="1" x14ac:dyDescent="0.2"/>
    <row r="7" spans="2:9" ht="15" x14ac:dyDescent="0.25">
      <c r="B7" s="93" t="s">
        <v>329</v>
      </c>
      <c r="C7" s="93" t="s">
        <v>330</v>
      </c>
      <c r="D7" s="322" t="s">
        <v>331</v>
      </c>
      <c r="E7" s="322"/>
      <c r="F7" s="322"/>
      <c r="G7" s="322"/>
      <c r="H7" s="322"/>
      <c r="I7" s="322"/>
    </row>
    <row r="8" spans="2:9" x14ac:dyDescent="0.2">
      <c r="B8" s="96"/>
      <c r="C8" s="63">
        <v>1</v>
      </c>
      <c r="D8" s="323" t="s">
        <v>332</v>
      </c>
      <c r="E8" s="323"/>
      <c r="F8" s="323"/>
      <c r="G8" s="323"/>
      <c r="H8" s="323"/>
      <c r="I8" s="323"/>
    </row>
    <row r="9" spans="2:9" ht="47.25" customHeight="1" x14ac:dyDescent="0.2">
      <c r="B9" s="96">
        <v>44393</v>
      </c>
      <c r="C9" s="63">
        <v>2</v>
      </c>
      <c r="D9" s="324" t="s">
        <v>333</v>
      </c>
      <c r="E9" s="324"/>
      <c r="F9" s="324"/>
      <c r="G9" s="324"/>
      <c r="H9" s="324"/>
      <c r="I9" s="324"/>
    </row>
    <row r="10" spans="2:9" ht="114" customHeight="1" x14ac:dyDescent="0.2">
      <c r="B10" s="96">
        <v>45442</v>
      </c>
      <c r="C10" s="63">
        <v>3</v>
      </c>
      <c r="D10" s="325" t="s">
        <v>334</v>
      </c>
      <c r="E10" s="326"/>
      <c r="F10" s="326"/>
      <c r="G10" s="326"/>
      <c r="H10" s="326"/>
      <c r="I10" s="326"/>
    </row>
    <row r="11" spans="2:9" x14ac:dyDescent="0.2">
      <c r="B11" s="97"/>
      <c r="C11" s="34"/>
      <c r="D11" s="319"/>
      <c r="E11" s="320"/>
      <c r="F11" s="320"/>
      <c r="G11" s="320"/>
      <c r="H11" s="320"/>
      <c r="I11" s="321"/>
    </row>
    <row r="12" spans="2:9" x14ac:dyDescent="0.2">
      <c r="B12" s="97"/>
      <c r="C12" s="34"/>
      <c r="D12" s="319"/>
      <c r="E12" s="320"/>
      <c r="F12" s="320"/>
      <c r="G12" s="320"/>
      <c r="H12" s="320"/>
      <c r="I12" s="321"/>
    </row>
    <row r="13" spans="2:9" x14ac:dyDescent="0.2">
      <c r="B13" s="97"/>
      <c r="C13" s="34"/>
      <c r="D13" s="319"/>
      <c r="E13" s="320"/>
      <c r="F13" s="320"/>
      <c r="G13" s="320"/>
      <c r="H13" s="320"/>
      <c r="I13" s="321"/>
    </row>
    <row r="14" spans="2:9" x14ac:dyDescent="0.2">
      <c r="B14" s="97"/>
      <c r="C14" s="34"/>
      <c r="D14" s="319"/>
      <c r="E14" s="320"/>
      <c r="F14" s="320"/>
      <c r="G14" s="320"/>
      <c r="H14" s="320"/>
      <c r="I14" s="321"/>
    </row>
    <row r="15" spans="2:9" x14ac:dyDescent="0.2">
      <c r="B15" s="97"/>
      <c r="C15" s="34"/>
      <c r="D15" s="319"/>
      <c r="E15" s="320"/>
      <c r="F15" s="320"/>
      <c r="G15" s="320"/>
      <c r="H15" s="320"/>
      <c r="I15" s="321"/>
    </row>
    <row r="16" spans="2:9" x14ac:dyDescent="0.2">
      <c r="B16" s="97"/>
      <c r="C16" s="34"/>
      <c r="D16" s="319"/>
      <c r="E16" s="320"/>
      <c r="F16" s="320"/>
      <c r="G16" s="320"/>
      <c r="H16" s="320"/>
      <c r="I16" s="321"/>
    </row>
    <row r="17" spans="2:9" x14ac:dyDescent="0.2">
      <c r="B17" s="97"/>
      <c r="C17" s="34"/>
      <c r="D17" s="319"/>
      <c r="E17" s="320"/>
      <c r="F17" s="320"/>
      <c r="G17" s="320"/>
      <c r="H17" s="320"/>
      <c r="I17" s="321"/>
    </row>
    <row r="18" spans="2:9" x14ac:dyDescent="0.2">
      <c r="B18" s="97"/>
      <c r="C18" s="34"/>
      <c r="D18" s="319"/>
      <c r="E18" s="320"/>
      <c r="F18" s="320"/>
      <c r="G18" s="320"/>
      <c r="H18" s="320"/>
      <c r="I18" s="321"/>
    </row>
    <row r="19" spans="2:9" x14ac:dyDescent="0.2">
      <c r="B19" s="97"/>
      <c r="C19" s="34"/>
      <c r="D19" s="319"/>
      <c r="E19" s="320"/>
      <c r="F19" s="320"/>
      <c r="G19" s="320"/>
      <c r="H19" s="320"/>
      <c r="I19" s="321"/>
    </row>
    <row r="20" spans="2:9" x14ac:dyDescent="0.2">
      <c r="B20" s="97"/>
      <c r="C20" s="34"/>
      <c r="D20" s="319"/>
      <c r="E20" s="320"/>
      <c r="F20" s="320"/>
      <c r="G20" s="320"/>
      <c r="H20" s="320"/>
      <c r="I20" s="321"/>
    </row>
    <row r="21" spans="2:9" x14ac:dyDescent="0.2">
      <c r="B21" s="97"/>
      <c r="C21" s="34"/>
      <c r="D21" s="319"/>
      <c r="E21" s="320"/>
      <c r="F21" s="320"/>
      <c r="G21" s="320"/>
      <c r="H21" s="320"/>
      <c r="I21" s="321"/>
    </row>
    <row r="23" spans="2:9" x14ac:dyDescent="0.2">
      <c r="B23" s="275" t="s">
        <v>42</v>
      </c>
      <c r="C23" s="276"/>
      <c r="D23" s="76" t="s">
        <v>43</v>
      </c>
      <c r="E23" s="275" t="s">
        <v>44</v>
      </c>
      <c r="F23" s="276"/>
      <c r="G23" s="76" t="s">
        <v>45</v>
      </c>
      <c r="H23" s="77" t="s">
        <v>46</v>
      </c>
      <c r="I23" s="78">
        <v>1</v>
      </c>
    </row>
  </sheetData>
  <mergeCells count="23">
    <mergeCell ref="B2:C5"/>
    <mergeCell ref="D2:G5"/>
    <mergeCell ref="H2:I2"/>
    <mergeCell ref="H3:I3"/>
    <mergeCell ref="H4:I4"/>
    <mergeCell ref="H5:I5"/>
    <mergeCell ref="D18:I18"/>
    <mergeCell ref="D7:I7"/>
    <mergeCell ref="D8:I8"/>
    <mergeCell ref="D9:I9"/>
    <mergeCell ref="D10:I10"/>
    <mergeCell ref="D11:I11"/>
    <mergeCell ref="D12:I12"/>
    <mergeCell ref="D13:I13"/>
    <mergeCell ref="D14:I14"/>
    <mergeCell ref="D15:I15"/>
    <mergeCell ref="D16:I16"/>
    <mergeCell ref="D17:I17"/>
    <mergeCell ref="D19:I19"/>
    <mergeCell ref="D20:I20"/>
    <mergeCell ref="D21:I21"/>
    <mergeCell ref="B23:C23"/>
    <mergeCell ref="E23:F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4AA1-0071-4FE6-A8F6-4DA3563088AB}">
  <dimension ref="B1:Z29"/>
  <sheetViews>
    <sheetView showGridLines="0" workbookViewId="0">
      <selection activeCell="B11" sqref="B11"/>
    </sheetView>
  </sheetViews>
  <sheetFormatPr baseColWidth="10" defaultColWidth="11" defaultRowHeight="14.25" x14ac:dyDescent="0.2"/>
  <cols>
    <col min="1" max="1" width="8.75" customWidth="1"/>
    <col min="3" max="3" width="12.5" customWidth="1"/>
    <col min="4" max="5" width="8.5" customWidth="1"/>
    <col min="6" max="6" width="15.625" customWidth="1"/>
    <col min="7" max="7" width="25.125" customWidth="1"/>
    <col min="8" max="8" width="20.25" customWidth="1"/>
    <col min="9" max="9" width="14.75" customWidth="1"/>
  </cols>
  <sheetData>
    <row r="1" spans="2:11" ht="15" thickBot="1" x14ac:dyDescent="0.25"/>
    <row r="2" spans="2:11" ht="24" customHeight="1" x14ac:dyDescent="0.2">
      <c r="B2" s="327" t="s">
        <v>0</v>
      </c>
      <c r="C2" s="328"/>
      <c r="D2" s="334" t="s">
        <v>335</v>
      </c>
      <c r="E2" s="334"/>
      <c r="F2" s="334"/>
      <c r="G2" s="335"/>
      <c r="H2" s="317" t="s">
        <v>2</v>
      </c>
      <c r="I2" s="198"/>
      <c r="J2" s="71"/>
      <c r="K2" s="71"/>
    </row>
    <row r="3" spans="2:11" ht="24" customHeight="1" x14ac:dyDescent="0.2">
      <c r="B3" s="329"/>
      <c r="C3" s="330"/>
      <c r="D3" s="337"/>
      <c r="E3" s="337"/>
      <c r="F3" s="337"/>
      <c r="G3" s="338"/>
      <c r="H3" s="318" t="s">
        <v>3</v>
      </c>
      <c r="I3" s="200"/>
      <c r="J3" s="71"/>
      <c r="K3" s="71"/>
    </row>
    <row r="4" spans="2:11" ht="24" customHeight="1" x14ac:dyDescent="0.2">
      <c r="B4" s="329"/>
      <c r="C4" s="330"/>
      <c r="D4" s="337"/>
      <c r="E4" s="337"/>
      <c r="F4" s="337"/>
      <c r="G4" s="338"/>
      <c r="H4" s="318" t="s">
        <v>4</v>
      </c>
      <c r="I4" s="200"/>
      <c r="J4" s="71"/>
      <c r="K4" s="71"/>
    </row>
    <row r="5" spans="2:11" ht="24" customHeight="1" thickBot="1" x14ac:dyDescent="0.25">
      <c r="B5" s="331"/>
      <c r="C5" s="332"/>
      <c r="D5" s="340"/>
      <c r="E5" s="340"/>
      <c r="F5" s="340"/>
      <c r="G5" s="341"/>
      <c r="H5" s="297" t="s">
        <v>336</v>
      </c>
      <c r="I5" s="202"/>
      <c r="J5" s="71"/>
      <c r="K5" s="71"/>
    </row>
    <row r="7" spans="2:11" ht="15" x14ac:dyDescent="0.25">
      <c r="B7" s="72" t="s">
        <v>337</v>
      </c>
      <c r="C7" s="346" t="s">
        <v>338</v>
      </c>
      <c r="D7" s="346"/>
      <c r="E7" s="346"/>
      <c r="F7" s="346"/>
      <c r="G7" s="346"/>
      <c r="H7" s="346" t="s">
        <v>339</v>
      </c>
      <c r="I7" s="346"/>
    </row>
    <row r="8" spans="2:11" x14ac:dyDescent="0.2">
      <c r="B8" s="73" t="s">
        <v>340</v>
      </c>
      <c r="C8" s="345" t="s">
        <v>341</v>
      </c>
      <c r="D8" s="343"/>
      <c r="E8" s="343"/>
      <c r="F8" s="343"/>
      <c r="G8" s="344"/>
      <c r="H8" s="345" t="s">
        <v>342</v>
      </c>
      <c r="I8" s="344"/>
    </row>
    <row r="9" spans="2:11" x14ac:dyDescent="0.2">
      <c r="B9" s="74">
        <v>44684</v>
      </c>
      <c r="C9" s="345" t="s">
        <v>343</v>
      </c>
      <c r="D9" s="347"/>
      <c r="E9" s="347"/>
      <c r="F9" s="347"/>
      <c r="G9" s="348"/>
      <c r="H9" s="345" t="s">
        <v>342</v>
      </c>
      <c r="I9" s="344"/>
    </row>
    <row r="10" spans="2:11" ht="15.75" customHeight="1" x14ac:dyDescent="0.2">
      <c r="B10" s="75">
        <v>45175</v>
      </c>
      <c r="C10" s="345" t="s">
        <v>344</v>
      </c>
      <c r="D10" s="343"/>
      <c r="E10" s="343"/>
      <c r="F10" s="343"/>
      <c r="G10" s="344"/>
      <c r="H10" s="345" t="s">
        <v>342</v>
      </c>
      <c r="I10" s="344"/>
    </row>
    <row r="11" spans="2:11" ht="58.5" customHeight="1" x14ac:dyDescent="0.2">
      <c r="B11" s="75">
        <v>45526</v>
      </c>
      <c r="C11" s="319" t="s">
        <v>415</v>
      </c>
      <c r="D11" s="320"/>
      <c r="E11" s="320"/>
      <c r="F11" s="320"/>
      <c r="G11" s="321"/>
      <c r="H11" s="345" t="s">
        <v>342</v>
      </c>
      <c r="I11" s="344"/>
    </row>
    <row r="12" spans="2:11" x14ac:dyDescent="0.2">
      <c r="B12" s="33"/>
      <c r="C12" s="342"/>
      <c r="D12" s="343"/>
      <c r="E12" s="343"/>
      <c r="F12" s="343"/>
      <c r="G12" s="344"/>
      <c r="H12" s="342"/>
      <c r="I12" s="344"/>
    </row>
    <row r="13" spans="2:11" x14ac:dyDescent="0.2">
      <c r="B13" s="33"/>
      <c r="C13" s="342"/>
      <c r="D13" s="343"/>
      <c r="E13" s="343"/>
      <c r="F13" s="343"/>
      <c r="G13" s="344"/>
      <c r="H13" s="342"/>
      <c r="I13" s="344"/>
    </row>
    <row r="14" spans="2:11" x14ac:dyDescent="0.2">
      <c r="B14" s="33"/>
      <c r="C14" s="342"/>
      <c r="D14" s="343"/>
      <c r="E14" s="343"/>
      <c r="F14" s="343"/>
      <c r="G14" s="344"/>
      <c r="H14" s="342"/>
      <c r="I14" s="344"/>
    </row>
    <row r="15" spans="2:11" x14ac:dyDescent="0.2">
      <c r="B15" s="33"/>
      <c r="C15" s="342"/>
      <c r="D15" s="343"/>
      <c r="E15" s="343"/>
      <c r="F15" s="343"/>
      <c r="G15" s="344"/>
      <c r="H15" s="342"/>
      <c r="I15" s="344"/>
    </row>
    <row r="16" spans="2:11" x14ac:dyDescent="0.2">
      <c r="B16" s="33"/>
      <c r="C16" s="342"/>
      <c r="D16" s="343"/>
      <c r="E16" s="343"/>
      <c r="F16" s="343"/>
      <c r="G16" s="344"/>
      <c r="H16" s="342"/>
      <c r="I16" s="344"/>
    </row>
    <row r="17" spans="2:26" x14ac:dyDescent="0.2">
      <c r="B17" s="33"/>
      <c r="C17" s="342"/>
      <c r="D17" s="343"/>
      <c r="E17" s="343"/>
      <c r="F17" s="343"/>
      <c r="G17" s="344"/>
      <c r="H17" s="342"/>
      <c r="I17" s="344"/>
    </row>
    <row r="18" spans="2:26" x14ac:dyDescent="0.2">
      <c r="B18" s="33"/>
      <c r="C18" s="342"/>
      <c r="D18" s="343"/>
      <c r="E18" s="343"/>
      <c r="F18" s="343"/>
      <c r="G18" s="344"/>
      <c r="H18" s="342"/>
      <c r="I18" s="344"/>
    </row>
    <row r="19" spans="2:26" x14ac:dyDescent="0.2">
      <c r="B19" s="33"/>
      <c r="C19" s="342"/>
      <c r="D19" s="343"/>
      <c r="E19" s="343"/>
      <c r="F19" s="343"/>
      <c r="G19" s="344"/>
      <c r="H19" s="342"/>
      <c r="I19" s="344"/>
    </row>
    <row r="20" spans="2:26" x14ac:dyDescent="0.2">
      <c r="B20" s="33"/>
      <c r="C20" s="342"/>
      <c r="D20" s="343"/>
      <c r="E20" s="343"/>
      <c r="F20" s="343"/>
      <c r="G20" s="344"/>
      <c r="H20" s="342"/>
      <c r="I20" s="344"/>
    </row>
    <row r="21" spans="2:26" x14ac:dyDescent="0.2">
      <c r="B21" s="33"/>
      <c r="C21" s="342"/>
      <c r="D21" s="343"/>
      <c r="E21" s="343"/>
      <c r="F21" s="343"/>
      <c r="G21" s="344"/>
      <c r="H21" s="342"/>
      <c r="I21" s="344"/>
    </row>
    <row r="22" spans="2:26" x14ac:dyDescent="0.2">
      <c r="B22" s="33"/>
      <c r="C22" s="342"/>
      <c r="D22" s="343"/>
      <c r="E22" s="343"/>
      <c r="F22" s="343"/>
      <c r="G22" s="344"/>
      <c r="H22" s="342"/>
      <c r="I22" s="344"/>
    </row>
    <row r="23" spans="2:26" x14ac:dyDescent="0.2">
      <c r="B23" s="33"/>
      <c r="C23" s="342"/>
      <c r="D23" s="343"/>
      <c r="E23" s="343"/>
      <c r="F23" s="343"/>
      <c r="G23" s="344"/>
      <c r="H23" s="342"/>
      <c r="I23" s="344"/>
    </row>
    <row r="24" spans="2:26" x14ac:dyDescent="0.2">
      <c r="B24" s="33"/>
      <c r="C24" s="342"/>
      <c r="D24" s="343"/>
      <c r="E24" s="343"/>
      <c r="F24" s="343"/>
      <c r="G24" s="344"/>
      <c r="H24" s="342"/>
      <c r="I24" s="344"/>
    </row>
    <row r="25" spans="2:26" x14ac:dyDescent="0.2">
      <c r="B25" s="33"/>
      <c r="C25" s="342"/>
      <c r="D25" s="343"/>
      <c r="E25" s="343"/>
      <c r="F25" s="343"/>
      <c r="G25" s="344"/>
      <c r="H25" s="342"/>
      <c r="I25" s="344"/>
    </row>
    <row r="26" spans="2:26" x14ac:dyDescent="0.2">
      <c r="B26" s="33"/>
      <c r="C26" s="342"/>
      <c r="D26" s="343"/>
      <c r="E26" s="343"/>
      <c r="F26" s="343"/>
      <c r="G26" s="344"/>
      <c r="H26" s="342"/>
      <c r="I26" s="344"/>
    </row>
    <row r="29" spans="2:26" s="81" customFormat="1" ht="12" x14ac:dyDescent="0.2">
      <c r="B29" s="275" t="s">
        <v>42</v>
      </c>
      <c r="C29" s="276"/>
      <c r="D29" s="76" t="s">
        <v>43</v>
      </c>
      <c r="E29" s="275" t="s">
        <v>44</v>
      </c>
      <c r="F29" s="276"/>
      <c r="G29" s="76" t="s">
        <v>45</v>
      </c>
      <c r="H29" s="77" t="s">
        <v>46</v>
      </c>
      <c r="I29" s="78">
        <v>1</v>
      </c>
      <c r="J29" s="79"/>
      <c r="K29" s="80"/>
      <c r="L29" s="80"/>
      <c r="M29" s="80"/>
      <c r="N29" s="80"/>
      <c r="O29" s="80"/>
      <c r="P29" s="80"/>
      <c r="Q29" s="80"/>
      <c r="R29" s="80"/>
      <c r="S29" s="80"/>
      <c r="T29" s="80"/>
      <c r="U29" s="80"/>
      <c r="V29" s="80"/>
      <c r="W29" s="80"/>
      <c r="X29" s="80"/>
      <c r="Y29" s="80"/>
      <c r="Z29" s="80"/>
    </row>
  </sheetData>
  <mergeCells count="48">
    <mergeCell ref="B2:C5"/>
    <mergeCell ref="D2:G5"/>
    <mergeCell ref="H2:I2"/>
    <mergeCell ref="H3:I3"/>
    <mergeCell ref="H4:I4"/>
    <mergeCell ref="H5:I5"/>
    <mergeCell ref="C7:G7"/>
    <mergeCell ref="H7:I7"/>
    <mergeCell ref="C8:G8"/>
    <mergeCell ref="H8:I8"/>
    <mergeCell ref="C9:G9"/>
    <mergeCell ref="H9:I9"/>
    <mergeCell ref="C10:G10"/>
    <mergeCell ref="H10:I10"/>
    <mergeCell ref="C11:G11"/>
    <mergeCell ref="H11:I11"/>
    <mergeCell ref="C12:G12"/>
    <mergeCell ref="H12:I12"/>
    <mergeCell ref="C13:G13"/>
    <mergeCell ref="H13:I13"/>
    <mergeCell ref="C14:G14"/>
    <mergeCell ref="H14:I14"/>
    <mergeCell ref="C15:G15"/>
    <mergeCell ref="H15:I15"/>
    <mergeCell ref="C16:G16"/>
    <mergeCell ref="H16:I16"/>
    <mergeCell ref="C17:G17"/>
    <mergeCell ref="H17:I17"/>
    <mergeCell ref="C18:G18"/>
    <mergeCell ref="H18:I18"/>
    <mergeCell ref="C19:G19"/>
    <mergeCell ref="H19:I19"/>
    <mergeCell ref="C20:G20"/>
    <mergeCell ref="H20:I20"/>
    <mergeCell ref="C21:G21"/>
    <mergeCell ref="H21:I21"/>
    <mergeCell ref="C22:G22"/>
    <mergeCell ref="H22:I22"/>
    <mergeCell ref="C23:G23"/>
    <mergeCell ref="H23:I23"/>
    <mergeCell ref="C24:G24"/>
    <mergeCell ref="H24:I24"/>
    <mergeCell ref="C25:G25"/>
    <mergeCell ref="H25:I25"/>
    <mergeCell ref="C26:G26"/>
    <mergeCell ref="H26:I26"/>
    <mergeCell ref="B29:C29"/>
    <mergeCell ref="E29:F2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I1000"/>
  <sheetViews>
    <sheetView workbookViewId="0"/>
  </sheetViews>
  <sheetFormatPr baseColWidth="10" defaultColWidth="12.625" defaultRowHeight="15" customHeight="1" x14ac:dyDescent="0.2"/>
  <cols>
    <col min="1" max="8" width="9.375" customWidth="1"/>
    <col min="9" max="9" width="45.625" customWidth="1"/>
    <col min="10" max="26" width="9.375" customWidth="1"/>
  </cols>
  <sheetData>
    <row r="4" spans="2:9" ht="199.5" customHeight="1" x14ac:dyDescent="0.2">
      <c r="B4" s="349" t="s">
        <v>345</v>
      </c>
      <c r="C4" s="221"/>
      <c r="D4" s="221"/>
      <c r="E4" s="221"/>
      <c r="F4" s="221"/>
      <c r="G4" s="221"/>
      <c r="H4" s="221"/>
      <c r="I4" s="221"/>
    </row>
    <row r="5" spans="2:9" ht="77.25" customHeight="1" x14ac:dyDescent="0.2">
      <c r="B5" s="349" t="s">
        <v>312</v>
      </c>
      <c r="C5" s="221"/>
      <c r="D5" s="221"/>
      <c r="E5" s="221"/>
      <c r="F5" s="221"/>
      <c r="G5" s="221"/>
      <c r="H5" s="221"/>
      <c r="I5" s="221"/>
    </row>
    <row r="6" spans="2:9" ht="39" customHeight="1" x14ac:dyDescent="0.2">
      <c r="B6" s="350" t="s">
        <v>346</v>
      </c>
      <c r="C6" s="221"/>
      <c r="D6" s="221"/>
      <c r="E6" s="221"/>
      <c r="F6" s="221"/>
      <c r="G6" s="221"/>
      <c r="H6" s="221"/>
      <c r="I6" s="22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4:I4"/>
    <mergeCell ref="B5:I5"/>
    <mergeCell ref="B6:I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 </vt:lpstr>
      <vt:lpstr>Análisis_Procesos</vt:lpstr>
      <vt:lpstr>Matriz AIA</vt:lpstr>
      <vt:lpstr>Riesgos Ambientales</vt:lpstr>
      <vt:lpstr>Valoración</vt:lpstr>
      <vt:lpstr>Control de Cambios Formato </vt:lpstr>
      <vt:lpstr>CONTROL DE CAMBIOS Registro </vt:lpstr>
      <vt:lpstr>Nota ACERCAR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Gestion Ambiental</cp:lastModifiedBy>
  <cp:revision/>
  <dcterms:created xsi:type="dcterms:W3CDTF">2021-06-11T03:16:10Z</dcterms:created>
  <dcterms:modified xsi:type="dcterms:W3CDTF">2024-08-27T15:36:40Z</dcterms:modified>
  <cp:category/>
  <cp:contentStatus/>
</cp:coreProperties>
</file>