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autoCompressPictures="0"/>
  <xr:revisionPtr revIDLastSave="0" documentId="8_{CA128D69-753C-4561-B64E-42D2D814AAF0}" xr6:coauthVersionLast="47" xr6:coauthVersionMax="47" xr10:uidLastSave="{00000000-0000-0000-0000-000000000000}"/>
  <bookViews>
    <workbookView xWindow="-108" yWindow="-108" windowWidth="23256" windowHeight="12456" xr2:uid="{00000000-000D-0000-FFFF-FFFF0000000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c r="AB11" i="11"/>
  <c r="Z11" i="11"/>
  <c r="AE11" i="11" s="1"/>
  <c r="AB10" i="11"/>
  <c r="Z10" i="11"/>
  <c r="AF10" i="11" s="1"/>
  <c r="AB9" i="11"/>
  <c r="Z9" i="11"/>
  <c r="AE9" i="11"/>
  <c r="AB8" i="11"/>
  <c r="Z8" i="11"/>
  <c r="AF8" i="11" s="1"/>
  <c r="B8" i="11"/>
  <c r="B9" i="11"/>
  <c r="B10" i="11"/>
  <c r="B11" i="11"/>
  <c r="B12" i="1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G32" i="9" s="1"/>
  <c r="D29" i="9"/>
  <c r="E29" i="9"/>
  <c r="D30" i="9"/>
  <c r="E30" i="9" s="1"/>
  <c r="G31" i="9" s="1"/>
  <c r="D37" i="9"/>
  <c r="E37" i="9" s="1"/>
  <c r="AE13" i="11"/>
  <c r="D38" i="9"/>
  <c r="E38" i="9"/>
  <c r="D28" i="9"/>
  <c r="E28" i="9" s="1"/>
  <c r="G29" i="9" s="1"/>
  <c r="D36" i="9"/>
  <c r="E36" i="9" s="1"/>
  <c r="G37" i="9" l="1"/>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<sst xmlns="http://schemas.openxmlformats.org/spreadsheetml/2006/main" count="288" uniqueCount="219">
  <si>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</si>
  <si>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</si>
  <si>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</si>
  <si>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</si>
  <si>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</si>
  <si>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</si>
  <si>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</si>
  <si>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</si>
  <si>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</si>
  <si>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</si>
  <si>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</si>
  <si>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</si>
  <si>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</si>
  <si>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</si>
  <si>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</si>
  <si>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</si>
  <si>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</si>
  <si>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</si>
  <si>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</si>
  <si>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</si>
  <si>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</si>
  <si>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</si>
  <si>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</si>
  <si>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</si>
  <si>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</si>
  <si>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</si>
  <si>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</si>
  <si>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</si>
  <si>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</si>
  <si>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</si>
  <si>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</si>
  <si>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</si>
  <si>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</si>
  <si>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</si>
  <si>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</si>
  <si>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</si>
  <si>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</si>
  <si>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</si>
  <si>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</si>
  <si>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</si>
  <si>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</si>
  <si>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</si>
  <si>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</si>
  <si>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</si>
  <si>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</si>
  <si>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</si>
  <si>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</si>
  <si>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</si>
  <si>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</si>
  <si>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</si>
  <si>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</si>
  <si>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</si>
  <si>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</si>
  <si>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</si>
  <si>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</si>
  <si>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</si>
  <si>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</si>
  <si>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</si>
  <si>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</si>
  <si>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</si>
  <si>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</si>
  <si>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</si>
  <si>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</si>
  <si>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</si>
  <si>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</si>
  <si>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</si>
  <si>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</si>
  <si>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</si>
  <si>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</si>
  <si>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</si>
  <si>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</si>
  <si>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</si>
  <si>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</si>
  <si>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</si>
  <si>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</si>
  <si>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</si>
  <si>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</si>
  <si>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</si>
  <si>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</si>
  <si>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</si>
  <si>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</si>
  <si>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</si>
  <si>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</si>
  <si>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</si>
  <si>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</si>
  <si>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</si>
  <si>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</si>
  <si>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</si>
  <si>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</si>
  <si>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</si>
  <si>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</si>
  <si>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</si>
  <si>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</si>
  <si>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</si>
  <si>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</si>
  <si>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</si>
  <si>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</si>
  <si>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</si>
  <si>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</si>
  <si>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</si>
  <si>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</si>
  <si>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</si>
  <si>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</si>
  <si>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</si>
  <si>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</si>
  <si>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</si>
  <si>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</si>
  <si>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</si>
  <si>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</si>
  <si>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</si>
  <si>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</si>
  <si>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</si>
  <si>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</si>
  <si>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</si>
  <si>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</si>
  <si>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</si>
  <si>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</si>
  <si>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</si>
  <si>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</si>
  <si>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</si>
  <si>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</si>
  <si>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</si>
  <si>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</si>
  <si>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</si>
  <si>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</si>
  <si>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</si>
  <si>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</si>
  <si>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</si>
  <si>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</si>
  <si>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</si>
  <si>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</si>
  <si>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</si>
  <si>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</si>
  <si>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</si>
  <si>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</si>
  <si>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</si>
  <si>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</si>
  <si>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</si>
  <si>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</si>
  <si>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</si>
  <si>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Porcentaje de programas de educación superior articulados al modelo de evaluación por resultados de aprendizaje y competencias</t>
  </si>
  <si>
    <t>Vicerrectoría Académica</t>
  </si>
  <si>
    <t>Direccionamiento Institucional</t>
  </si>
  <si>
    <t>Docencia PES</t>
  </si>
  <si>
    <t>Extensión y Proyección Social</t>
  </si>
  <si>
    <t>Investigación</t>
  </si>
  <si>
    <t>Gestión Financiera</t>
  </si>
  <si>
    <t>(Número de programas de educación superior articulados al modelo de evaluación por resultados de aprendizaje y competencias / Número de programas de educación superior)*100</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</si>
  <si>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</si>
  <si>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</si>
  <si>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</si>
  <si>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</si>
  <si>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</si>
  <si>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</si>
  <si>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</si>
  <si>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</si>
  <si>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Ejecución de ingresos</t>
  </si>
  <si>
    <t>Recursos monetarios</t>
  </si>
  <si>
    <t>Recursos propios proyectados y recaudados</t>
  </si>
  <si>
    <t>Medir oportunamente el nivel de recaudo con el fin de revisar el cumplimiento del plan de acción del año</t>
  </si>
  <si>
    <t>Medir las obligaciones presupuestales frente al ingreso propio programado.</t>
  </si>
  <si>
    <t>(Factores implementados / 12)*100</t>
  </si>
  <si>
    <t>12 Factores de acreditación institucional</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</si>
  <si>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</si>
  <si>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</si>
  <si>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</si>
  <si>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</si>
  <si>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</si>
  <si>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</si>
  <si>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</si>
  <si>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</si>
  <si>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</si>
  <si>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</si>
  <si>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</si>
  <si>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</si>
  <si>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</si>
  <si>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</si>
  <si>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</si>
  <si>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</si>
  <si>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</si>
  <si>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</si>
  <si>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</si>
  <si>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</si>
  <si>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</si>
  <si>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Recursos recaudados y compromisos adquiridos.</t>
  </si>
  <si>
    <t>(Obligaciones / Recaudo programado)*100</t>
  </si>
  <si>
    <t>91,67%</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</si>
  <si>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</si>
  <si>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</si>
  <si>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</si>
  <si>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</si>
  <si>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</si>
  <si>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Número de documentos maestros elaborados y aprobados</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</si>
  <si>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</si>
  <si>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</si>
  <si>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</si>
  <si>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</si>
  <si>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</si>
  <si>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Meta 2022</t>
  </si>
  <si>
    <t>Mide el porcentaje de avance en los 12 factores de acreditación institucional, adptados por la institución</t>
  </si>
  <si>
    <t xml:space="preserve">Oficina Asesora de Planeación
Oficina de Autoevaluación </t>
  </si>
  <si>
    <t>Número de documentos maestros aprobados/Número de trámites radicados</t>
  </si>
  <si>
    <t>3 programas de educación superior articulados con los niveles técnico profesional, tecnologia y profesional universitario</t>
  </si>
  <si>
    <t>Documentos maestros articulados en coherencia con el Decreto 1330 de 2019 y Resolución 021795 de 2020</t>
  </si>
  <si>
    <t>Decanatura de Mecánica y Oficina de Autoevaluación</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</si>
  <si>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</si>
  <si>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 xml:space="preserve">1. Con relación a la Articular el modelo de autoevaluación institucional con el modelo de autoevaluación de programa,
Se creo una matriz de identificación en la cual se determinaron las responsabilidades y evidencias, se consolido la matriz de evaluación en la cual se determinaron los criterios mínimos a calificar, cruzando con esto el modelo de autoevaluación institucional y el proyecto de modelo de programas (400 aspectos en promedio).
Se realizó la articulación de las condiciones institucionales y las condiciones de programa. (Avance del 80%)
2. Se definieron los compromisos del equipo técnico de autoevaluación para las Facultades de Sistemas, procesos industriales y Mecatrónica, con un desarrollo del 50% para la técnica de recolección documental.
Se inicio la recolección documental de áreas tranversales como: Financiera, Egresados, Bienestar, Extensión, ORII (avance 13%).
3. Frente a Concluir el proceso de condiciones institucionales ante el Ministerio de Educación Naciona, se consolido el proceso a nivel interno finalizando visita de marzo durante los días 8, 9 y 10 de marzo.
4. Frente a la actividad Concluir el proceso de renovación de registro calificado del programa de Ingeniería Mecánica articulada por ciclos propedéuticos con los niveles Técnico Profesional y Tecnología ante el Ministerio de Educación Nacional. El proceso de renovación acepto las fechas propuestas por el MEN, radicadas el pasado 24 de marzo. Se iniciaron 2  simulacros: 1°, 23 de marzo, 2. 24 de marzo. </t>
  </si>
  <si>
    <t>Meta Cuatrienio</t>
  </si>
  <si>
    <t>Desde la Facultad de Sistemas, respecto a la gestión curricular: En Enero se instauró el Comité Curricular de Facultad. El 14 de febrero se realizo la 1° sesión del Comité (declaración del Comité), y el 31 de marzo la segunda sesión (resultados de aprendizaje del programa). Por otra parte, para el 1° trimestre de la vigencia la actualización del PEP se encuentra en un 40%. Matriz de resultados de aprendizaje actualizada
Desde la Facultad de Procesos industriales para mejora curricular del programa, se realizo una reunión con docentes para definir los resultados de aprendizaje en el área de Procesos de manofactura y producción, sontó con la participación de 20 profesores. 
Reunión de proyectos integradores con docentes (una reunión quincenal), participan en promedio 20 docentes. 
Por su parte la Facultad de Electromecánica 1. Se llevaron a cabo 6 jornada de capacitación durante la semana de inducción 2022, a docentes.
El 24 de enero se realizó una capacitación sobre “Programa Educativo de Programa”, cuya temática fue: Aspecto Enfoque pedagógico, funciones sustantivas, participaron 40 docentes.
2. Con relación al Modelo de gestión académica soportado en resultados de aprendizaje y competencias y en miras de consolidad un nuevo PEP, se realizó un comparativo exhaustivo con diferentes universidades de carácter nacional e internacional, en diferentes temáticas académicas, competencias, con el fin de fortalecer la configuración del nuevo PEP.
La primera versión el PEP, fue remitido a la Vicerrectoría Académica para su revisión y ajuste. 
El Plan de estudios de ingeniería electromecánica por ciclos propedéuticos, se está actualizando según los análisis realizados por los diferentes docentes de la facultad a través de las diferentes mesas de trabajo</t>
  </si>
  <si>
    <t>Se continúa con la línea base de 2021, dado que los resultados FURAG serán publicados en mayo, por parte del Departamento Administrativo de la Función Pública.</t>
  </si>
  <si>
    <t>Con corte a 31 de marzo, la ETITC percibió ingresos propios por el monto de $ 956.055.455 pesos, distribuidos así:
Enero: $ 276.457.565
Febrero: $ 207.787.625
Marzo: $ 471.810.265
La Ley 2159 del 12 de noviembre de 2021, "Por la cual se decreta el presupuesto de rentas y recursos de capital y ley de apropiaciones para la vigencia fiscal del 1° de enero al 31 de diciembre de 2022", establece que la ETITC tiene programado un total de $ 11.759.400.000 por concepto de recursos propios.
Por lo anterior, con corte a 31 de marzo, se evidencia un recaudo del 103,83%.</t>
  </si>
  <si>
    <t>(Estudiantes matriculados 2021 / Estudiantes matriculados 2022)*100</t>
  </si>
  <si>
    <t>El indicador se calcula contrastando los 2867 estudiantes de programas de educación superior matriculados en el primer semestre de 2021 y los 3147 en para el mismo perioro de la vigencia 2022, aumentando la cobertura en un 9,77%.</t>
  </si>
  <si>
    <t xml:space="preserve">Durante el 1° trimestre de la vigencia,  en torno al diagnóstico del Centro de Pensamiento y Desarrollo Tecnológico, se han desarrollorrado 8 reuniones con las diferentes Facultades. A través de estos escuentros se han recogido conclusiones, con el fin de que le proyecto sea de conocimiento para la comunidad educativa. 
Se muestra como evidencias la matriz que integra los componentes: Direccionamiento estratégico, Interrelaciones, Recursos, Actividades. 
Estos componentes responden a las requerimientos del MinCiencias, con el fin de que el CPDT tenga la capacidad autoevaluarse. </t>
  </si>
  <si>
    <t xml:space="preserve">Medir el nivel de avance de los documentos maestros para las 3 nuevos programas de pregado por ciclos propedeuticos </t>
  </si>
  <si>
    <r>
      <t xml:space="preserve">Con corte a 31 de marzo, se han tramitado 9 cancelaciones de semestre, distribuidas así:
</t>
    </r>
    <r>
      <rPr>
        <b/>
        <sz val="11"/>
        <color theme="1"/>
        <rFont val="Calibri"/>
        <family val="2"/>
        <scheme val="minor"/>
      </rPr>
      <t>ESCUELA TECNOLOGICA  INSTITUTO TECNICO CENTRAL - SEDE CENTRO: 82</t>
    </r>
    <r>
      <rPr>
        <sz val="11"/>
        <color theme="1"/>
        <rFont val="Calibri"/>
        <family val="2"/>
        <scheme val="minor"/>
      </rPr>
      <t xml:space="preserve">
INGENIERIA ELECTROMECANICA: 7
INGENIERIA EN PROCESOS INDUSTRIALES: 1
INGENIERÍA MECÁNICA: 2
INGENIERIA MECATRONICA: 3
TECNICA PROFESIONAL EN DIBUJO MECANICO Y DE HERRAMIENTAS INDUSTRIALES: 6
TÉCNICA PROFESIONAL EN PROCESOS DE MANUFACTURA: 19
TECNICO PROFESIONAL EN COMPUTACION: 3
TÉCNICO PROFESIONAL EN ELECTRÓNICA INDUSTRIAL: 6
TECNICO PROFESIONAL EN MANTENIMIENTO INDUSTRIAL: 16
TECNOLOGIA EN AUTOMATIZACIÓN INDUSTRIAL: 1
TECNOLOGIA EN DESARROLLO DE SOFTWARE: 7
TECNOLOGIA EN GESTION DE FABRICACION MECANICA:	2
TECNOLOGIA EN MONTAJES INDUSTRIALES: 4
TECNOLOGÍA EN PRODUCCIÓN INDUSTRIAL: 5
</t>
    </r>
    <r>
      <rPr>
        <b/>
        <sz val="11"/>
        <color theme="1"/>
        <rFont val="Calibri"/>
        <family val="2"/>
        <scheme val="minor"/>
      </rPr>
      <t>ESCUELA TECNOLOGICA INSTITUTO TECNICO CENTRAL SEDE CARVAJAL: 1</t>
    </r>
    <r>
      <rPr>
        <sz val="11"/>
        <color theme="1"/>
        <rFont val="Calibri"/>
        <family val="2"/>
        <scheme val="minor"/>
      </rPr>
      <t xml:space="preserve">
TECNICO PROFESIONAL EN COMPUTACION: 1
</t>
    </r>
    <r>
      <rPr>
        <b/>
        <sz val="11"/>
        <color theme="1"/>
        <rFont val="Calibri"/>
        <family val="2"/>
        <scheme val="minor"/>
      </rPr>
      <t>ESCUELA TECNOLOGICA INSTITUTO TECNICO CENTRAL SEDE TINTAL: 7</t>
    </r>
    <r>
      <rPr>
        <sz val="11"/>
        <color theme="1"/>
        <rFont val="Calibri"/>
        <family val="2"/>
        <scheme val="minor"/>
      </rPr>
      <t xml:space="preserve">
TECNICO PROFESIONAL EN COMPUTACION: 1
TÉCNICO PROFESIONAL EN ELECTRÓNICA INDUSTRIAL: 6
</t>
    </r>
    <r>
      <rPr>
        <b/>
        <sz val="11"/>
        <color theme="1"/>
        <rFont val="Calibri"/>
        <family val="2"/>
        <scheme val="minor"/>
      </rPr>
      <t>TOTAL:	90</t>
    </r>
    <r>
      <rPr>
        <sz val="11"/>
        <color theme="1"/>
        <rFont val="Calibri"/>
        <family val="2"/>
        <scheme val="minor"/>
      </rPr>
      <t xml:space="preserve">
Para el periodo reportado se contó con  3147 estudiantes de educación superior, por tanto, el porcentaje de cancelaciones de semestre corresponde a un 2,86%.</t>
    </r>
  </si>
  <si>
    <t>Se cuenta con el contrato para formulación del documento maestro del programa de Ingeniería Agrícola, falta la contratación para formular documentos maestros de Ingeniería Ambiental e Ingeniería en Energías, por ciclos propedéuticos.</t>
  </si>
  <si>
    <t>Según la información reportada por el área de Egresados, la tasa de empleabilidad calculada para la última encuesta de egrasados, es de 84.9%.</t>
  </si>
  <si>
    <t>Con corte a 31 de marzo, la ETITC ha adquirido obligaciones presupuestales por un valor de $ 980.621.950,22 MCTE con recursos propios, para esta vigencia se tiene programado recaudar por ingreso propio un valor de $ 11.759.400.000, por tanto se cuenta con un 8.34% de obligaciones presupuestales frente al recurso propio programado a recaudar en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</si>
</sst>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0.0%"/>
    <numFmt numFmtId="166"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27">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0" fillId="0" borderId="0" xfId="0" applyFont="1" applyFill="1" applyBorder="1" applyAlignment="1">
      <alignment vertical="center" wrapText="1"/>
    </xf>
    <xf numFmtId="0" fontId="0" fillId="0" borderId="7"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27" fillId="0" borderId="7" xfId="0" applyFont="1" applyBorder="1" applyAlignment="1">
      <alignment horizontal="center" vertical="center"/>
    </xf>
    <xf numFmtId="0" fontId="6" fillId="0" borderId="0" xfId="0" applyFont="1" applyFill="1"/>
    <xf numFmtId="0" fontId="0" fillId="0" borderId="7" xfId="0" applyFont="1" applyBorder="1" applyAlignment="1">
      <alignment horizontal="left" vertical="center" wrapText="1"/>
    </xf>
    <xf numFmtId="0" fontId="0" fillId="0" borderId="19" xfId="0" applyBorder="1"/>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165" fontId="29" fillId="5" borderId="10" xfId="0" applyNumberFormat="1" applyFont="1" applyFill="1" applyBorder="1" applyAlignment="1">
      <alignment horizontal="center" vertical="center" wrapText="1"/>
    </xf>
    <xf numFmtId="165" fontId="29" fillId="5" borderId="11" xfId="0" applyNumberFormat="1" applyFont="1" applyFill="1" applyBorder="1" applyAlignment="1">
      <alignment horizontal="center" vertical="center" wrapText="1"/>
    </xf>
    <xf numFmtId="0" fontId="30" fillId="0" borderId="0" xfId="0" applyFont="1"/>
    <xf numFmtId="0" fontId="30" fillId="0" borderId="0" xfId="0" applyFont="1" applyFill="1" applyBorder="1"/>
    <xf numFmtId="0" fontId="30"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9" fillId="5" borderId="57" xfId="0" applyFont="1" applyFill="1" applyBorder="1" applyAlignment="1">
      <alignment horizontal="center" vertical="center" wrapText="1"/>
    </xf>
    <xf numFmtId="0" fontId="29" fillId="5" borderId="48" xfId="0" applyFont="1" applyFill="1" applyBorder="1" applyAlignment="1">
      <alignment horizontal="center" vertical="center" wrapText="1"/>
    </xf>
    <xf numFmtId="165" fontId="29" fillId="5" borderId="48" xfId="0" applyNumberFormat="1" applyFont="1" applyFill="1" applyBorder="1" applyAlignment="1">
      <alignment horizontal="center" vertical="center" wrapText="1"/>
    </xf>
    <xf numFmtId="165" fontId="29" fillId="5" borderId="58" xfId="0" applyNumberFormat="1" applyFont="1" applyFill="1" applyBorder="1" applyAlignment="1">
      <alignment horizontal="center" vertical="center" wrapText="1"/>
    </xf>
    <xf numFmtId="0" fontId="27" fillId="8" borderId="7" xfId="0" applyFont="1" applyFill="1" applyBorder="1" applyAlignment="1">
      <alignment horizontal="center" vertical="center"/>
    </xf>
    <xf numFmtId="0" fontId="29" fillId="5" borderId="48"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Alignment="1">
      <alignment horizontal="left" vertical="top" wrapText="1"/>
    </xf>
    <xf numFmtId="164" fontId="0" fillId="0" borderId="0" xfId="0" applyNumberFormat="1" applyFont="1" applyAlignment="1">
      <alignment horizontal="left" vertical="top" wrapText="1"/>
    </xf>
    <xf numFmtId="0" fontId="27" fillId="0" borderId="7" xfId="0" applyFont="1" applyBorder="1" applyAlignment="1">
      <alignment horizontal="left" vertical="center"/>
    </xf>
    <xf numFmtId="0" fontId="27" fillId="0" borderId="7" xfId="0" applyFont="1" applyBorder="1" applyAlignment="1">
      <alignment horizontal="center" vertical="center" wrapText="1"/>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6"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8" fillId="0" borderId="7" xfId="0" applyFont="1" applyBorder="1" applyAlignment="1">
      <alignment horizontal="left" vertic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165" fontId="27" fillId="0" borderId="7" xfId="0" applyNumberFormat="1" applyFont="1" applyFill="1" applyBorder="1" applyAlignment="1">
      <alignment horizontal="right" vertical="center" wrapText="1"/>
    </xf>
    <xf numFmtId="9" fontId="27" fillId="0" borderId="7" xfId="0" applyNumberFormat="1" applyFont="1" applyFill="1" applyBorder="1" applyAlignment="1">
      <alignment horizontal="right" vertical="center" wrapText="1"/>
    </xf>
    <xf numFmtId="10" fontId="27" fillId="0" borderId="7" xfId="0" applyNumberFormat="1" applyFont="1" applyFill="1" applyBorder="1" applyAlignment="1">
      <alignment horizontal="right" vertical="center" wrapText="1"/>
    </xf>
    <xf numFmtId="9" fontId="27" fillId="0" borderId="7" xfId="1" applyNumberFormat="1" applyFont="1" applyFill="1" applyBorder="1" applyAlignment="1">
      <alignment horizontal="right" vertical="center"/>
    </xf>
    <xf numFmtId="9" fontId="27" fillId="0" borderId="7" xfId="0" applyNumberFormat="1" applyFont="1" applyFill="1" applyBorder="1" applyAlignment="1">
      <alignment horizontal="right" vertical="center"/>
    </xf>
    <xf numFmtId="9" fontId="27" fillId="0" borderId="15" xfId="1" applyFont="1" applyBorder="1" applyAlignment="1">
      <alignment horizontal="right" vertical="center"/>
    </xf>
    <xf numFmtId="165" fontId="27" fillId="0" borderId="15" xfId="0" applyNumberFormat="1" applyFont="1" applyFill="1" applyBorder="1" applyAlignment="1">
      <alignment horizontal="right" vertical="center" wrapText="1"/>
    </xf>
    <xf numFmtId="9" fontId="27" fillId="0" borderId="7" xfId="0" applyNumberFormat="1" applyFont="1" applyBorder="1" applyAlignment="1">
      <alignment horizontal="right" vertical="center"/>
    </xf>
    <xf numFmtId="0" fontId="0" fillId="0" borderId="7" xfId="0" applyFont="1" applyFill="1" applyBorder="1" applyAlignment="1">
      <alignment horizontal="left" vertical="center" wrapText="1"/>
    </xf>
    <xf numFmtId="10" fontId="6" fillId="0" borderId="0" xfId="1" applyNumberFormat="1" applyFont="1" applyFill="1" applyBorder="1" applyAlignment="1">
      <alignment horizontal="center" vertical="center" wrapText="1"/>
    </xf>
    <xf numFmtId="10" fontId="27" fillId="0" borderId="7" xfId="1" applyNumberFormat="1" applyFont="1" applyFill="1" applyBorder="1" applyAlignment="1">
      <alignment horizontal="right" vertical="center" wrapText="1"/>
    </xf>
    <xf numFmtId="9" fontId="27" fillId="0" borderId="7" xfId="1" applyNumberFormat="1" applyFont="1" applyFill="1" applyBorder="1" applyAlignment="1">
      <alignment horizontal="right" vertical="center" wrapText="1"/>
    </xf>
    <xf numFmtId="9" fontId="27" fillId="0" borderId="15" xfId="1" applyFont="1" applyFill="1" applyBorder="1" applyAlignment="1">
      <alignment horizontal="right" vertical="center" wrapText="1"/>
    </xf>
    <xf numFmtId="0" fontId="0" fillId="0" borderId="0" xfId="0" applyFont="1" applyAlignment="1">
      <alignment vertical="center" wrapText="1"/>
    </xf>
    <xf numFmtId="0" fontId="0" fillId="0" borderId="18" xfId="0" applyFont="1" applyBorder="1" applyAlignment="1">
      <alignment horizontal="left" vertical="center" wrapText="1"/>
    </xf>
    <xf numFmtId="0" fontId="22" fillId="0" borderId="7" xfId="0" applyFont="1" applyFill="1" applyBorder="1" applyAlignment="1">
      <alignment horizontal="left" vertical="center" wrapText="1"/>
    </xf>
    <xf numFmtId="0" fontId="0" fillId="8"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3" fillId="0" borderId="7" xfId="0" applyFont="1" applyBorder="1" applyAlignment="1">
      <alignment horizontal="left" vertical="center" wrapText="1"/>
    </xf>
    <xf numFmtId="0" fontId="0" fillId="0" borderId="15" xfId="0" applyFont="1" applyBorder="1" applyAlignment="1">
      <alignment horizontal="left" vertical="center" wrapText="1"/>
    </xf>
    <xf numFmtId="10" fontId="27" fillId="9" borderId="7" xfId="0" applyNumberFormat="1" applyFont="1" applyFill="1" applyBorder="1" applyAlignment="1">
      <alignment horizontal="right" vertical="center" wrapText="1"/>
    </xf>
    <xf numFmtId="165" fontId="27" fillId="9" borderId="7" xfId="0" applyNumberFormat="1" applyFont="1" applyFill="1" applyBorder="1" applyAlignment="1">
      <alignment horizontal="right" vertical="center" wrapText="1"/>
    </xf>
    <xf numFmtId="9" fontId="28" fillId="0" borderId="7" xfId="0" applyNumberFormat="1" applyFont="1" applyFill="1" applyBorder="1" applyAlignment="1">
      <alignment horizontal="right" vertical="center" wrapText="1"/>
    </xf>
    <xf numFmtId="9" fontId="3" fillId="0" borderId="7" xfId="0" applyNumberFormat="1" applyFont="1" applyFill="1" applyBorder="1" applyAlignment="1">
      <alignment horizontal="righ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Normal" xfId="0" builtinId="0"/>
    <cellStyle name="Normal 2" xfId="2" xr:uid="{00000000-0005-0000-0000-000026000000}"/>
    <cellStyle name="Porcentaje" xfId="1" builtinId="5"/>
    <cellStyle name="Porcentual 2" xfId="3" xr:uid="{00000000-0005-0000-0000-000028000000}"/>
  </cellStyles>
  <dxfs count="14">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3"/>
  <sheetViews>
    <sheetView tabSelected="1" topLeftCell="A6" zoomScale="90" zoomScaleNormal="90" workbookViewId="0">
      <pane ySplit="1" topLeftCell="A9" activePane="bottomLeft" state="frozen"/>
      <selection activeCell="A6" sqref="A6"/>
      <selection pane="bottomLeft" activeCell="A9" sqref="A9"/>
    </sheetView>
  </sheetViews>
  <sheetFormatPr baseColWidth="10" defaultColWidth="10.6640625" defaultRowHeight="14.4" x14ac:dyDescent="0.3"/>
  <cols>
    <col min="1" max="1" width="4" style="167" customWidth="1"/>
    <col min="2" max="2" width="47" style="167" customWidth="1"/>
    <col min="3" max="3" width="16.6640625" style="167" customWidth="1"/>
    <col min="4" max="4" width="29" style="167" customWidth="1"/>
    <col min="5" max="5" width="24.6640625" style="167" customWidth="1"/>
    <col min="6" max="6" width="28" style="167" customWidth="1"/>
    <col min="7" max="7" width="30" style="204" customWidth="1"/>
    <col min="8" max="8" width="30.6640625" style="167" customWidth="1"/>
    <col min="9" max="9" width="9.44140625" style="167" customWidth="1"/>
    <col min="10" max="10" width="18.33203125" style="72" customWidth="1"/>
    <col min="11" max="11" width="18" style="167" bestFit="1" customWidth="1"/>
    <col min="12" max="12" width="18" style="167" customWidth="1"/>
    <col min="13" max="13" width="18.33203125" style="167" bestFit="1" customWidth="1"/>
    <col min="14" max="18" width="15.6640625" style="167" customWidth="1"/>
    <col min="19" max="19" width="53.44140625" style="316" bestFit="1" customWidth="1"/>
    <col min="20" max="20" width="16.6640625" style="167" hidden="1" customWidth="1"/>
    <col min="21" max="21" width="0" style="167" hidden="1" customWidth="1"/>
    <col min="22" max="22" width="17.6640625" style="167" hidden="1" customWidth="1"/>
    <col min="23" max="24" width="0" style="167" hidden="1" customWidth="1"/>
    <col min="25" max="25" width="31.6640625" style="167" hidden="1" customWidth="1"/>
    <col min="26" max="26" width="13.44140625" style="167" hidden="1" customWidth="1"/>
    <col min="27" max="27" width="19.33203125" style="167" bestFit="1" customWidth="1"/>
    <col min="28" max="28" width="18.88671875" style="167" bestFit="1" customWidth="1"/>
    <col min="29" max="29" width="16.44140625" style="167" bestFit="1" customWidth="1"/>
    <col min="30" max="30" width="18.33203125" style="167" bestFit="1" customWidth="1"/>
    <col min="31" max="31" width="6.109375" style="167" bestFit="1" customWidth="1"/>
    <col min="32" max="32" width="6.5546875" style="167" bestFit="1" customWidth="1"/>
    <col min="33" max="33" width="6.44140625" style="167" bestFit="1" customWidth="1"/>
    <col min="34" max="34" width="5.6640625" style="167" bestFit="1" customWidth="1"/>
    <col min="35" max="35" width="8.44140625" style="167" bestFit="1" customWidth="1"/>
    <col min="36" max="36" width="11.6640625" style="167" customWidth="1"/>
    <col min="37" max="37" width="9.109375" style="167" bestFit="1" customWidth="1"/>
    <col min="38" max="38" width="11.6640625" style="167" customWidth="1"/>
    <col min="39" max="39" width="10.44140625" style="167" bestFit="1" customWidth="1"/>
    <col min="40" max="52" width="10.6640625" style="167"/>
    <col min="53" max="58" width="9.44140625" style="167" customWidth="1"/>
    <col min="59" max="16384" width="10.6640625" style="167"/>
  </cols>
  <sheetData>
    <row r="1" spans="1:41" customFormat="1" ht="20.25" customHeight="1" x14ac:dyDescent="0.3">
      <c r="B1" s="208" t="s">
        <v>112</v>
      </c>
      <c r="C1" s="211" t="s">
        <v>0</v>
      </c>
      <c r="D1" s="211"/>
      <c r="E1" s="211"/>
      <c r="F1" s="211"/>
      <c r="G1" s="211"/>
      <c r="H1" s="211"/>
      <c r="I1" s="211"/>
      <c r="J1" s="211"/>
      <c r="K1" s="211"/>
      <c r="L1" s="211"/>
      <c r="M1" s="211"/>
      <c r="N1" s="211"/>
      <c r="O1" s="211"/>
      <c r="P1" s="211"/>
      <c r="Q1" s="211"/>
      <c r="R1" s="211"/>
      <c r="S1" s="212" t="s">
        <v>113</v>
      </c>
      <c r="T1" s="212"/>
      <c r="U1" s="212"/>
      <c r="AA1" s="185"/>
    </row>
    <row r="2" spans="1:41" customFormat="1" ht="20.25" customHeight="1" x14ac:dyDescent="0.3">
      <c r="B2" s="209"/>
      <c r="C2" s="211"/>
      <c r="D2" s="211"/>
      <c r="E2" s="211"/>
      <c r="F2" s="211"/>
      <c r="G2" s="211"/>
      <c r="H2" s="211"/>
      <c r="I2" s="211"/>
      <c r="J2" s="211"/>
      <c r="K2" s="211"/>
      <c r="L2" s="211"/>
      <c r="M2" s="211"/>
      <c r="N2" s="211"/>
      <c r="O2" s="211"/>
      <c r="P2" s="211"/>
      <c r="Q2" s="211"/>
      <c r="R2" s="211"/>
      <c r="S2" s="212" t="s">
        <v>115</v>
      </c>
      <c r="T2" s="212"/>
      <c r="U2" s="212"/>
      <c r="AA2" s="185"/>
    </row>
    <row r="3" spans="1:41" customFormat="1" ht="22.2" customHeight="1" x14ac:dyDescent="0.3">
      <c r="B3" s="209"/>
      <c r="C3" s="211"/>
      <c r="D3" s="211"/>
      <c r="E3" s="211"/>
      <c r="F3" s="211"/>
      <c r="G3" s="211"/>
      <c r="H3" s="211"/>
      <c r="I3" s="211"/>
      <c r="J3" s="211"/>
      <c r="K3" s="211"/>
      <c r="L3" s="211"/>
      <c r="M3" s="211"/>
      <c r="N3" s="211"/>
      <c r="O3" s="211"/>
      <c r="P3" s="211"/>
      <c r="Q3" s="211"/>
      <c r="R3" s="211"/>
      <c r="S3" s="212" t="s">
        <v>124</v>
      </c>
      <c r="T3" s="212"/>
      <c r="U3" s="212"/>
      <c r="AA3" s="185"/>
    </row>
    <row r="4" spans="1:41" customFormat="1" ht="42" customHeight="1" x14ac:dyDescent="0.3">
      <c r="B4" s="210"/>
      <c r="C4" s="211"/>
      <c r="D4" s="211"/>
      <c r="E4" s="211"/>
      <c r="F4" s="211"/>
      <c r="G4" s="211"/>
      <c r="H4" s="211"/>
      <c r="I4" s="211"/>
      <c r="J4" s="211"/>
      <c r="K4" s="211"/>
      <c r="L4" s="211"/>
      <c r="M4" s="211"/>
      <c r="N4" s="211"/>
      <c r="O4" s="211"/>
      <c r="P4" s="211"/>
      <c r="Q4" s="211"/>
      <c r="R4" s="211"/>
      <c r="S4" s="212" t="s">
        <v>114</v>
      </c>
      <c r="T4" s="212"/>
      <c r="U4" s="212"/>
      <c r="AA4" s="185"/>
    </row>
    <row r="5" spans="1:41" ht="15" thickBot="1" x14ac:dyDescent="0.35">
      <c r="F5" s="181">
        <v>1</v>
      </c>
      <c r="G5" s="203">
        <v>1</v>
      </c>
      <c r="L5" s="181">
        <v>1</v>
      </c>
    </row>
    <row r="6" spans="1:41" s="190" customFormat="1" ht="46.95" customHeight="1" x14ac:dyDescent="0.25">
      <c r="B6" s="186" t="s">
        <v>109</v>
      </c>
      <c r="C6" s="187" t="s">
        <v>1</v>
      </c>
      <c r="D6" s="187" t="s">
        <v>2</v>
      </c>
      <c r="E6" s="187" t="s">
        <v>116</v>
      </c>
      <c r="F6" s="187" t="s">
        <v>117</v>
      </c>
      <c r="G6" s="187" t="s">
        <v>118</v>
      </c>
      <c r="H6" s="187" t="s">
        <v>61</v>
      </c>
      <c r="I6" s="187" t="s">
        <v>6</v>
      </c>
      <c r="J6" s="187" t="s">
        <v>207</v>
      </c>
      <c r="K6" s="188" t="s">
        <v>107</v>
      </c>
      <c r="L6" s="188" t="s">
        <v>8</v>
      </c>
      <c r="M6" s="188" t="s">
        <v>106</v>
      </c>
      <c r="N6" s="188" t="s">
        <v>198</v>
      </c>
      <c r="O6" s="188" t="s">
        <v>111</v>
      </c>
      <c r="P6" s="188" t="s">
        <v>129</v>
      </c>
      <c r="Q6" s="188" t="s">
        <v>130</v>
      </c>
      <c r="R6" s="188" t="s">
        <v>131</v>
      </c>
      <c r="S6" s="189" t="s">
        <v>108</v>
      </c>
      <c r="Z6" s="191"/>
      <c r="AA6" s="192"/>
      <c r="AB6" s="192"/>
      <c r="AC6" s="192"/>
      <c r="AD6" s="192"/>
      <c r="AE6" s="192"/>
      <c r="AF6" s="192"/>
      <c r="AG6" s="192"/>
      <c r="AH6" s="192"/>
      <c r="AI6" s="192"/>
      <c r="AJ6" s="192"/>
      <c r="AK6" s="192"/>
      <c r="AL6" s="192"/>
      <c r="AM6" s="192"/>
      <c r="AN6" s="191"/>
      <c r="AO6" s="191"/>
    </row>
    <row r="7" spans="1:41" s="190" customFormat="1" ht="5.25" customHeight="1" x14ac:dyDescent="0.25">
      <c r="B7" s="197"/>
      <c r="C7" s="198"/>
      <c r="D7" s="198"/>
      <c r="E7" s="198"/>
      <c r="F7" s="198"/>
      <c r="G7" s="202"/>
      <c r="H7" s="198"/>
      <c r="I7" s="198"/>
      <c r="J7" s="198"/>
      <c r="K7" s="199"/>
      <c r="L7" s="199"/>
      <c r="M7" s="199"/>
      <c r="N7" s="199"/>
      <c r="O7" s="199"/>
      <c r="P7" s="199"/>
      <c r="Q7" s="199"/>
      <c r="R7" s="199"/>
      <c r="S7" s="200"/>
      <c r="Z7" s="191"/>
      <c r="AA7" s="192"/>
      <c r="AB7" s="192"/>
      <c r="AC7" s="192"/>
      <c r="AD7" s="192"/>
      <c r="AE7" s="192"/>
      <c r="AF7" s="192"/>
      <c r="AG7" s="192"/>
      <c r="AH7" s="192"/>
      <c r="AI7" s="192"/>
      <c r="AJ7" s="192"/>
      <c r="AK7" s="192"/>
      <c r="AL7" s="192"/>
      <c r="AM7" s="192"/>
      <c r="AN7" s="191"/>
      <c r="AO7" s="191"/>
    </row>
    <row r="8" spans="1:41" s="183" customFormat="1" ht="316.8" hidden="1" x14ac:dyDescent="0.25">
      <c r="A8" s="201"/>
      <c r="B8" s="317" t="s">
        <v>135</v>
      </c>
      <c r="C8" s="184" t="s">
        <v>142</v>
      </c>
      <c r="D8" s="184" t="s">
        <v>136</v>
      </c>
      <c r="E8" s="184" t="s">
        <v>161</v>
      </c>
      <c r="F8" s="184" t="s">
        <v>162</v>
      </c>
      <c r="G8" s="184" t="s">
        <v>181</v>
      </c>
      <c r="H8" s="184" t="s">
        <v>199</v>
      </c>
      <c r="I8" s="318" t="s">
        <v>91</v>
      </c>
      <c r="J8" s="304">
        <v>1</v>
      </c>
      <c r="K8" s="172" t="s">
        <v>126</v>
      </c>
      <c r="L8" s="184" t="s">
        <v>200</v>
      </c>
      <c r="M8" s="303">
        <v>0.1</v>
      </c>
      <c r="N8" s="303">
        <v>0.8</v>
      </c>
      <c r="O8" s="303"/>
      <c r="P8" s="303"/>
      <c r="Q8" s="303"/>
      <c r="R8" s="303"/>
      <c r="S8" s="193"/>
      <c r="Z8" s="179"/>
      <c r="AA8" s="180"/>
      <c r="AB8" s="180"/>
      <c r="AC8" s="180"/>
      <c r="AD8" s="180"/>
      <c r="AE8" s="180"/>
      <c r="AF8" s="180"/>
      <c r="AG8" s="180"/>
      <c r="AH8" s="180"/>
      <c r="AI8" s="180"/>
      <c r="AJ8" s="180"/>
      <c r="AK8" s="180"/>
      <c r="AL8" s="180"/>
      <c r="AM8" s="180"/>
      <c r="AN8" s="179"/>
      <c r="AO8" s="179"/>
    </row>
    <row r="9" spans="1:41" s="183" customFormat="1" ht="409.6" x14ac:dyDescent="0.25">
      <c r="A9" s="201"/>
      <c r="B9" s="317" t="s">
        <v>135</v>
      </c>
      <c r="C9" s="184" t="s">
        <v>142</v>
      </c>
      <c r="D9" s="184" t="s">
        <v>193</v>
      </c>
      <c r="E9" s="184" t="s">
        <v>194</v>
      </c>
      <c r="F9" s="184" t="s">
        <v>195</v>
      </c>
      <c r="G9" s="184" t="s">
        <v>205</v>
      </c>
      <c r="H9" s="184" t="s">
        <v>196</v>
      </c>
      <c r="I9" s="318" t="s">
        <v>91</v>
      </c>
      <c r="J9" s="304">
        <v>1</v>
      </c>
      <c r="K9" s="172" t="s">
        <v>126</v>
      </c>
      <c r="L9" s="184" t="s">
        <v>197</v>
      </c>
      <c r="M9" s="303">
        <v>0.38</v>
      </c>
      <c r="N9" s="304">
        <v>0.7</v>
      </c>
      <c r="O9" s="303">
        <v>0.23</v>
      </c>
      <c r="P9" s="303"/>
      <c r="Q9" s="303"/>
      <c r="R9" s="303"/>
      <c r="S9" s="184" t="s">
        <v>206</v>
      </c>
      <c r="Z9" s="179"/>
      <c r="AA9" s="180"/>
      <c r="AB9" s="180"/>
      <c r="AC9" s="180"/>
      <c r="AD9" s="180"/>
      <c r="AE9" s="180"/>
      <c r="AF9" s="180"/>
      <c r="AG9" s="180"/>
      <c r="AH9" s="180"/>
      <c r="AI9" s="180"/>
      <c r="AJ9" s="180"/>
      <c r="AK9" s="180"/>
      <c r="AL9" s="180"/>
      <c r="AM9" s="180"/>
      <c r="AN9" s="179"/>
      <c r="AO9" s="179"/>
    </row>
    <row r="10" spans="1:41" s="183" customFormat="1" ht="409.6" x14ac:dyDescent="0.25">
      <c r="A10" s="201"/>
      <c r="B10" s="317" t="s">
        <v>135</v>
      </c>
      <c r="C10" s="184" t="s">
        <v>143</v>
      </c>
      <c r="D10" s="184" t="s">
        <v>140</v>
      </c>
      <c r="E10" s="184" t="s">
        <v>147</v>
      </c>
      <c r="F10" s="184" t="s">
        <v>163</v>
      </c>
      <c r="G10" s="184" t="s">
        <v>164</v>
      </c>
      <c r="H10" s="184" t="s">
        <v>165</v>
      </c>
      <c r="I10" s="318" t="s">
        <v>91</v>
      </c>
      <c r="J10" s="304">
        <v>1</v>
      </c>
      <c r="K10" s="172" t="s">
        <v>99</v>
      </c>
      <c r="L10" s="184" t="s">
        <v>141</v>
      </c>
      <c r="M10" s="303">
        <v>0</v>
      </c>
      <c r="N10" s="303">
        <v>0.6</v>
      </c>
      <c r="O10" s="303">
        <v>0.24</v>
      </c>
      <c r="P10" s="303"/>
      <c r="Q10" s="303"/>
      <c r="R10" s="303"/>
      <c r="S10" s="184" t="s">
        <v>208</v>
      </c>
      <c r="Z10" s="179"/>
      <c r="AA10" s="180"/>
      <c r="AB10" s="180"/>
      <c r="AC10" s="180"/>
      <c r="AD10" s="180"/>
      <c r="AE10" s="180"/>
      <c r="AF10" s="180"/>
      <c r="AG10" s="180"/>
      <c r="AH10" s="180"/>
      <c r="AI10" s="180"/>
      <c r="AJ10" s="180"/>
      <c r="AK10" s="180"/>
      <c r="AL10" s="180"/>
      <c r="AM10" s="180"/>
      <c r="AN10" s="179"/>
      <c r="AO10" s="179"/>
    </row>
    <row r="11" spans="1:41" s="183" customFormat="1" ht="115.2" x14ac:dyDescent="0.25">
      <c r="A11" s="201"/>
      <c r="B11" s="317" t="s">
        <v>135</v>
      </c>
      <c r="C11" s="184" t="s">
        <v>144</v>
      </c>
      <c r="D11" s="184" t="s">
        <v>173</v>
      </c>
      <c r="E11" s="184" t="s">
        <v>174</v>
      </c>
      <c r="F11" s="184" t="s">
        <v>175</v>
      </c>
      <c r="G11" s="184" t="s">
        <v>164</v>
      </c>
      <c r="H11" s="184" t="s">
        <v>176</v>
      </c>
      <c r="I11" s="318" t="s">
        <v>91</v>
      </c>
      <c r="J11" s="304">
        <v>0.92</v>
      </c>
      <c r="K11" s="173" t="s">
        <v>99</v>
      </c>
      <c r="L11" s="311" t="s">
        <v>177</v>
      </c>
      <c r="M11" s="303" t="s">
        <v>186</v>
      </c>
      <c r="N11" s="303">
        <v>0.93</v>
      </c>
      <c r="O11" s="324">
        <v>0.84899999999999998</v>
      </c>
      <c r="P11" s="303"/>
      <c r="Q11" s="303"/>
      <c r="R11" s="303"/>
      <c r="S11" s="311" t="s">
        <v>217</v>
      </c>
      <c r="Z11" s="179"/>
      <c r="AA11" s="180"/>
      <c r="AB11" s="180"/>
      <c r="AC11" s="180"/>
      <c r="AD11" s="180"/>
      <c r="AE11" s="180"/>
      <c r="AF11" s="180"/>
      <c r="AG11" s="180"/>
      <c r="AH11" s="180"/>
      <c r="AI11" s="180"/>
      <c r="AJ11" s="180"/>
      <c r="AK11" s="180"/>
      <c r="AL11" s="180"/>
      <c r="AM11" s="180"/>
      <c r="AN11" s="179"/>
      <c r="AO11" s="179"/>
    </row>
    <row r="12" spans="1:41" s="183" customFormat="1" ht="69.599999999999994" customHeight="1" x14ac:dyDescent="0.25">
      <c r="A12" s="201"/>
      <c r="B12" s="317" t="s">
        <v>135</v>
      </c>
      <c r="C12" s="319" t="s">
        <v>142</v>
      </c>
      <c r="D12" s="184" t="s">
        <v>137</v>
      </c>
      <c r="E12" s="320" t="s">
        <v>138</v>
      </c>
      <c r="F12" s="184" t="s">
        <v>151</v>
      </c>
      <c r="G12" s="184" t="s">
        <v>153</v>
      </c>
      <c r="H12" s="184" t="s">
        <v>152</v>
      </c>
      <c r="I12" s="318" t="s">
        <v>91</v>
      </c>
      <c r="J12" s="325">
        <v>0.9</v>
      </c>
      <c r="K12" s="172" t="s">
        <v>154</v>
      </c>
      <c r="L12" s="184" t="s">
        <v>155</v>
      </c>
      <c r="M12" s="303">
        <v>0.88900000000000001</v>
      </c>
      <c r="N12" s="303">
        <v>0.9</v>
      </c>
      <c r="O12" s="305">
        <v>0.88900000000000001</v>
      </c>
      <c r="P12" s="303"/>
      <c r="Q12" s="303"/>
      <c r="R12" s="303"/>
      <c r="S12" s="311" t="s">
        <v>209</v>
      </c>
      <c r="Z12" s="179"/>
      <c r="AA12" s="180"/>
      <c r="AB12" s="180"/>
      <c r="AC12" s="180"/>
      <c r="AD12" s="180"/>
      <c r="AE12" s="180"/>
      <c r="AF12" s="180"/>
      <c r="AG12" s="180"/>
      <c r="AH12" s="180"/>
      <c r="AI12" s="180"/>
      <c r="AJ12" s="180"/>
      <c r="AK12" s="180"/>
      <c r="AL12" s="180"/>
      <c r="AM12" s="180"/>
      <c r="AN12" s="179"/>
      <c r="AO12" s="179"/>
    </row>
    <row r="13" spans="1:41" s="183" customFormat="1" ht="99.75" customHeight="1" x14ac:dyDescent="0.25">
      <c r="A13" s="201"/>
      <c r="B13" s="317" t="s">
        <v>135</v>
      </c>
      <c r="C13" s="319" t="s">
        <v>146</v>
      </c>
      <c r="D13" s="184" t="s">
        <v>182</v>
      </c>
      <c r="E13" s="184" t="s">
        <v>185</v>
      </c>
      <c r="F13" s="184" t="s">
        <v>157</v>
      </c>
      <c r="G13" s="184" t="s">
        <v>184</v>
      </c>
      <c r="H13" s="184" t="s">
        <v>160</v>
      </c>
      <c r="I13" s="311" t="s">
        <v>91</v>
      </c>
      <c r="J13" s="326">
        <v>0.9</v>
      </c>
      <c r="K13" s="172" t="s">
        <v>126</v>
      </c>
      <c r="L13" s="184" t="s">
        <v>179</v>
      </c>
      <c r="M13" s="313" t="s">
        <v>180</v>
      </c>
      <c r="N13" s="306">
        <v>1</v>
      </c>
      <c r="O13" s="305">
        <v>8.3400000000000002E-2</v>
      </c>
      <c r="P13" s="303"/>
      <c r="Q13" s="303"/>
      <c r="R13" s="303"/>
      <c r="S13" s="311" t="s">
        <v>218</v>
      </c>
      <c r="Z13" s="179"/>
      <c r="AA13" s="180"/>
      <c r="AB13" s="180"/>
      <c r="AC13" s="180"/>
      <c r="AD13" s="180"/>
      <c r="AE13" s="180"/>
      <c r="AF13" s="180"/>
      <c r="AG13" s="180"/>
      <c r="AH13" s="180"/>
      <c r="AI13" s="180"/>
      <c r="AJ13" s="180"/>
      <c r="AK13" s="180"/>
      <c r="AL13" s="180"/>
      <c r="AM13" s="180"/>
      <c r="AN13" s="179"/>
      <c r="AO13" s="179"/>
    </row>
    <row r="14" spans="1:41" s="183" customFormat="1" ht="187.2" x14ac:dyDescent="0.25">
      <c r="A14" s="201"/>
      <c r="B14" s="317" t="s">
        <v>135</v>
      </c>
      <c r="C14" s="319" t="s">
        <v>146</v>
      </c>
      <c r="D14" s="184" t="s">
        <v>156</v>
      </c>
      <c r="E14" s="321" t="s">
        <v>139</v>
      </c>
      <c r="F14" s="184" t="s">
        <v>157</v>
      </c>
      <c r="G14" s="184" t="s">
        <v>158</v>
      </c>
      <c r="H14" s="184" t="s">
        <v>159</v>
      </c>
      <c r="I14" s="311" t="s">
        <v>91</v>
      </c>
      <c r="J14" s="326">
        <v>0.98</v>
      </c>
      <c r="K14" s="172" t="s">
        <v>126</v>
      </c>
      <c r="L14" s="184" t="s">
        <v>178</v>
      </c>
      <c r="M14" s="313">
        <v>0.82269999999999999</v>
      </c>
      <c r="N14" s="307">
        <v>0.98</v>
      </c>
      <c r="O14" s="305">
        <v>8.1299999999999997E-2</v>
      </c>
      <c r="P14" s="303"/>
      <c r="Q14" s="303"/>
      <c r="R14" s="303"/>
      <c r="S14" s="311" t="s">
        <v>210</v>
      </c>
      <c r="Z14" s="179"/>
      <c r="AA14" s="194"/>
      <c r="AB14" s="194"/>
      <c r="AC14" s="194"/>
      <c r="AD14" s="194"/>
      <c r="AE14" s="194"/>
      <c r="AF14" s="194"/>
      <c r="AG14" s="180"/>
      <c r="AH14" s="180"/>
      <c r="AI14" s="180"/>
      <c r="AJ14" s="180">
        <v>0</v>
      </c>
      <c r="AK14" s="180">
        <v>0</v>
      </c>
      <c r="AL14" s="180">
        <v>0</v>
      </c>
      <c r="AM14" s="180">
        <v>3126477798</v>
      </c>
      <c r="AN14" s="179"/>
      <c r="AO14" s="179"/>
    </row>
    <row r="15" spans="1:41" s="183" customFormat="1" ht="59.4" customHeight="1" x14ac:dyDescent="0.25">
      <c r="A15" s="201"/>
      <c r="B15" s="317" t="s">
        <v>149</v>
      </c>
      <c r="C15" s="184" t="s">
        <v>142</v>
      </c>
      <c r="D15" s="184" t="s">
        <v>166</v>
      </c>
      <c r="E15" s="184" t="s">
        <v>211</v>
      </c>
      <c r="F15" s="184" t="s">
        <v>167</v>
      </c>
      <c r="G15" s="184" t="s">
        <v>168</v>
      </c>
      <c r="H15" s="184" t="s">
        <v>169</v>
      </c>
      <c r="I15" s="318" t="s">
        <v>91</v>
      </c>
      <c r="J15" s="304">
        <v>0.1</v>
      </c>
      <c r="K15" s="172" t="s">
        <v>99</v>
      </c>
      <c r="L15" s="184" t="s">
        <v>170</v>
      </c>
      <c r="M15" s="303" t="s">
        <v>171</v>
      </c>
      <c r="N15" s="303">
        <v>0.15</v>
      </c>
      <c r="O15" s="323">
        <v>9.7699999999999995E-2</v>
      </c>
      <c r="P15" s="303"/>
      <c r="Q15" s="303"/>
      <c r="R15" s="303"/>
      <c r="S15" s="311" t="s">
        <v>212</v>
      </c>
      <c r="Z15" s="179"/>
      <c r="AA15" s="180"/>
      <c r="AB15" s="180"/>
      <c r="AC15" s="180"/>
      <c r="AD15" s="180"/>
      <c r="AE15" s="180"/>
      <c r="AF15" s="180"/>
      <c r="AG15" s="180"/>
      <c r="AH15" s="180"/>
      <c r="AI15" s="180"/>
      <c r="AJ15" s="180"/>
      <c r="AK15" s="180"/>
      <c r="AL15" s="180"/>
      <c r="AM15" s="180"/>
      <c r="AN15" s="179"/>
      <c r="AO15" s="179"/>
    </row>
    <row r="16" spans="1:41" ht="91.5" customHeight="1" x14ac:dyDescent="0.3">
      <c r="A16" s="201"/>
      <c r="B16" s="317" t="s">
        <v>149</v>
      </c>
      <c r="C16" s="184" t="s">
        <v>142</v>
      </c>
      <c r="D16" s="322" t="s">
        <v>192</v>
      </c>
      <c r="E16" s="322" t="s">
        <v>201</v>
      </c>
      <c r="F16" s="322" t="s">
        <v>202</v>
      </c>
      <c r="G16" s="322" t="s">
        <v>203</v>
      </c>
      <c r="H16" s="322" t="s">
        <v>214</v>
      </c>
      <c r="I16" s="318" t="s">
        <v>91</v>
      </c>
      <c r="J16" s="325">
        <v>1</v>
      </c>
      <c r="K16" s="172" t="s">
        <v>126</v>
      </c>
      <c r="L16" s="322" t="s">
        <v>204</v>
      </c>
      <c r="M16" s="315">
        <v>0.26500000000000001</v>
      </c>
      <c r="N16" s="308">
        <v>0.33</v>
      </c>
      <c r="O16" s="305">
        <v>0.33</v>
      </c>
      <c r="P16" s="309"/>
      <c r="Q16" s="309"/>
      <c r="R16" s="309"/>
      <c r="S16" s="311" t="s">
        <v>216</v>
      </c>
      <c r="Z16" s="169"/>
      <c r="AA16" s="171"/>
      <c r="AB16" s="171"/>
      <c r="AC16" s="171"/>
      <c r="AD16" s="171"/>
      <c r="AE16" s="171"/>
      <c r="AF16" s="171"/>
      <c r="AG16" s="171"/>
      <c r="AH16" s="171"/>
      <c r="AI16" s="171"/>
      <c r="AJ16" s="171"/>
      <c r="AK16" s="171"/>
      <c r="AL16" s="171"/>
      <c r="AM16" s="169"/>
      <c r="AN16" s="169"/>
      <c r="AO16" s="169"/>
    </row>
    <row r="17" spans="1:42" s="183" customFormat="1" ht="409.6" x14ac:dyDescent="0.25">
      <c r="A17" s="201"/>
      <c r="B17" s="317" t="s">
        <v>150</v>
      </c>
      <c r="C17" s="319" t="s">
        <v>71</v>
      </c>
      <c r="D17" s="184" t="s">
        <v>187</v>
      </c>
      <c r="E17" s="311" t="s">
        <v>188</v>
      </c>
      <c r="F17" s="184" t="s">
        <v>189</v>
      </c>
      <c r="G17" s="184" t="s">
        <v>164</v>
      </c>
      <c r="H17" s="184" t="s">
        <v>190</v>
      </c>
      <c r="I17" s="318" t="s">
        <v>172</v>
      </c>
      <c r="J17" s="305">
        <v>8.0000000000000002E-3</v>
      </c>
      <c r="K17" s="172" t="s">
        <v>154</v>
      </c>
      <c r="L17" s="184" t="s">
        <v>183</v>
      </c>
      <c r="M17" s="303" t="s">
        <v>191</v>
      </c>
      <c r="N17" s="303">
        <v>0.01</v>
      </c>
      <c r="O17" s="305">
        <v>2.86E-2</v>
      </c>
      <c r="P17" s="303"/>
      <c r="Q17" s="303"/>
      <c r="R17" s="303"/>
      <c r="S17" s="311" t="s">
        <v>215</v>
      </c>
      <c r="Z17" s="179"/>
      <c r="AA17" s="312"/>
      <c r="AB17" s="180"/>
      <c r="AC17" s="180"/>
      <c r="AD17" s="180"/>
      <c r="AE17" s="180"/>
      <c r="AF17" s="180"/>
      <c r="AG17" s="180"/>
      <c r="AH17" s="180"/>
      <c r="AI17" s="180"/>
      <c r="AJ17" s="180"/>
      <c r="AK17" s="180"/>
      <c r="AL17" s="180"/>
      <c r="AM17" s="180"/>
      <c r="AN17" s="179"/>
      <c r="AO17" s="179"/>
    </row>
    <row r="18" spans="1:42" ht="172.8" x14ac:dyDescent="0.3">
      <c r="A18" s="201"/>
      <c r="B18" s="317" t="s">
        <v>148</v>
      </c>
      <c r="C18" s="319" t="s">
        <v>145</v>
      </c>
      <c r="D18" s="184" t="s">
        <v>125</v>
      </c>
      <c r="E18" s="320" t="s">
        <v>128</v>
      </c>
      <c r="F18" s="184" t="s">
        <v>132</v>
      </c>
      <c r="G18" s="184" t="s">
        <v>133</v>
      </c>
      <c r="H18" s="184" t="s">
        <v>134</v>
      </c>
      <c r="I18" s="318" t="s">
        <v>91</v>
      </c>
      <c r="J18" s="325">
        <v>1</v>
      </c>
      <c r="K18" s="172" t="s">
        <v>126</v>
      </c>
      <c r="L18" s="184" t="s">
        <v>127</v>
      </c>
      <c r="M18" s="314">
        <v>0.5</v>
      </c>
      <c r="N18" s="310">
        <v>1</v>
      </c>
      <c r="O18" s="323">
        <v>0.2</v>
      </c>
      <c r="P18" s="303"/>
      <c r="Q18" s="303"/>
      <c r="R18" s="303"/>
      <c r="S18" s="311" t="s">
        <v>213</v>
      </c>
      <c r="Z18" s="169"/>
      <c r="AA18" s="171"/>
      <c r="AB18" s="171"/>
      <c r="AC18" s="171"/>
      <c r="AD18" s="171"/>
      <c r="AE18" s="171"/>
      <c r="AF18" s="171"/>
      <c r="AG18" s="171"/>
      <c r="AH18" s="171"/>
      <c r="AI18" s="171"/>
      <c r="AJ18" s="171"/>
      <c r="AK18" s="171"/>
      <c r="AL18" s="171"/>
      <c r="AM18" s="169"/>
      <c r="AN18" s="169"/>
      <c r="AO18" s="169"/>
    </row>
    <row r="21" spans="1:42" x14ac:dyDescent="0.3">
      <c r="K21" s="170"/>
      <c r="L21" s="170"/>
      <c r="N21" s="168"/>
      <c r="O21" s="168"/>
      <c r="P21" s="168"/>
      <c r="Q21" s="168"/>
      <c r="AA21" s="169"/>
      <c r="AB21" s="169"/>
      <c r="AC21" s="169"/>
      <c r="AD21" s="169"/>
      <c r="AE21" s="169"/>
      <c r="AF21" s="169"/>
      <c r="AG21" s="169"/>
      <c r="AH21" s="169"/>
      <c r="AI21" s="169"/>
      <c r="AJ21" s="169"/>
      <c r="AK21" s="169"/>
      <c r="AL21" s="169"/>
      <c r="AM21" s="169"/>
      <c r="AN21" s="169"/>
      <c r="AO21" s="169"/>
      <c r="AP21" s="169"/>
    </row>
    <row r="22" spans="1:42" s="178" customFormat="1" ht="24" customHeight="1" x14ac:dyDescent="0.25">
      <c r="B22" s="206" t="s">
        <v>121</v>
      </c>
      <c r="C22" s="206"/>
      <c r="D22" s="206"/>
      <c r="E22" s="182" t="s">
        <v>119</v>
      </c>
      <c r="F22" s="207" t="s">
        <v>122</v>
      </c>
      <c r="G22" s="207"/>
      <c r="H22" s="207"/>
      <c r="I22" s="207"/>
      <c r="J22" s="207"/>
      <c r="K22" s="195" t="s">
        <v>120</v>
      </c>
      <c r="L22" s="207" t="s">
        <v>123</v>
      </c>
      <c r="M22" s="207"/>
      <c r="N22" s="207"/>
      <c r="O22" s="207"/>
      <c r="P22" s="207"/>
      <c r="Q22" s="207"/>
      <c r="R22" s="207"/>
      <c r="S22" s="196">
        <v>1</v>
      </c>
      <c r="AA22" s="179"/>
      <c r="AB22" s="179"/>
      <c r="AC22" s="179"/>
      <c r="AD22" s="179"/>
      <c r="AE22" s="179"/>
      <c r="AF22" s="179"/>
      <c r="AG22" s="179"/>
      <c r="AH22" s="179"/>
      <c r="AI22" s="179"/>
      <c r="AJ22" s="179"/>
      <c r="AK22" s="179"/>
      <c r="AL22" s="179"/>
      <c r="AM22" s="179"/>
      <c r="AN22" s="179"/>
      <c r="AO22" s="179"/>
      <c r="AP22" s="179"/>
    </row>
    <row r="23" spans="1:42" ht="38.25" customHeight="1" x14ac:dyDescent="0.3">
      <c r="E23" s="174"/>
      <c r="F23" s="174"/>
      <c r="G23" s="205"/>
      <c r="H23" s="174"/>
    </row>
  </sheetData>
  <mergeCells count="9">
    <mergeCell ref="S1:U1"/>
    <mergeCell ref="S2:U2"/>
    <mergeCell ref="S3:U3"/>
    <mergeCell ref="S4:U4"/>
    <mergeCell ref="B22:D22"/>
    <mergeCell ref="F22:J22"/>
    <mergeCell ref="L22:R22"/>
    <mergeCell ref="B1:B4"/>
    <mergeCell ref="C1:R4"/>
  </mergeCells>
  <conditionalFormatting sqref="P11:R11 O10:R10">
    <cfRule type="colorScale" priority="7">
      <colorScale>
        <cfvo type="percent" val="&quot;0&lt;=69&quot;"/>
        <cfvo type="percent" val="&quot;70&lt;=89&quot;"/>
        <cfvo type="percent" val="&quot;90&lt;=100&quot;"/>
        <color rgb="FFF8696B"/>
        <color rgb="FFFFEB84"/>
        <color rgb="FF63BE7B"/>
      </colorScale>
    </cfRule>
    <cfRule type="colorScale" priority="8">
      <colorScale>
        <cfvo type="num" val="50"/>
        <cfvo type="percentile" val="8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P11:R12 O8:R10 O13:R17 O12:O17 P18:R18">
    <cfRule type="cellIs" dxfId="13" priority="4" operator="between">
      <formula>0.85</formula>
      <formula>1</formula>
    </cfRule>
    <cfRule type="cellIs" dxfId="12" priority="5" operator="between">
      <formula>0.7</formula>
      <formula>0.84</formula>
    </cfRule>
    <cfRule type="cellIs" dxfId="11" priority="6" operator="between">
      <formula>1%</formula>
      <formula>69%</formula>
    </cfRule>
  </conditionalFormatting>
  <conditionalFormatting sqref="P8:Q9">
    <cfRule type="cellIs" dxfId="10" priority="1" operator="between">
      <formula>0.85</formula>
      <formula>1</formula>
    </cfRule>
    <cfRule type="cellIs" dxfId="9" priority="2" operator="between">
      <formula>0.7</formula>
      <formula>0.84</formula>
    </cfRule>
    <cfRule type="cellIs" dxfId="8" priority="3" operator="between">
      <formula>1%</formula>
      <formula>69%</formula>
    </cfRule>
  </conditionalFormatting>
  <dataValidations count="1">
    <dataValidation type="list" allowBlank="1" showInputMessage="1" showErrorMessage="1" sqref="I8:I18" xr:uid="{00000000-0002-0000-0000-000000000000}">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76">
        <v>1</v>
      </c>
      <c r="F9" s="177">
        <v>0.9</v>
      </c>
      <c r="G9" s="175" t="s">
        <v>110</v>
      </c>
    </row>
    <row r="10" spans="5:7" ht="250.2" thickBot="1" x14ac:dyDescent="0.35">
      <c r="E10" s="176">
        <v>1</v>
      </c>
      <c r="F10" s="177">
        <v>0.9</v>
      </c>
      <c r="G10" s="175"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664062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6640625" bestFit="1" customWidth="1"/>
    <col min="46" max="46" width="7.44140625" bestFit="1" customWidth="1"/>
    <col min="47" max="47" width="6" bestFit="1" customWidth="1"/>
    <col min="48" max="49" width="6.44140625" bestFit="1" customWidth="1"/>
    <col min="50" max="50" width="5.6640625" bestFit="1" customWidth="1"/>
    <col min="51" max="51" width="8.44140625" bestFit="1" customWidth="1"/>
    <col min="52" max="52" width="11.6640625" customWidth="1"/>
    <col min="53" max="53" width="9.109375" bestFit="1" customWidth="1"/>
    <col min="54" max="54" width="11.6640625" customWidth="1"/>
    <col min="55" max="55" width="10.44140625" bestFit="1" customWidth="1"/>
    <col min="69" max="74" width="9.44140625" customWidth="1"/>
  </cols>
  <sheetData>
    <row r="1" spans="1:58" ht="15" customHeight="1" x14ac:dyDescent="0.3">
      <c r="A1" s="217" t="s">
        <v>47</v>
      </c>
      <c r="B1" s="217"/>
      <c r="C1" s="218"/>
      <c r="D1" s="219" t="s">
        <v>55</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1"/>
      <c r="AD1" s="228" t="s">
        <v>31</v>
      </c>
      <c r="AE1" s="228"/>
    </row>
    <row r="2" spans="1:58" ht="15" customHeight="1" x14ac:dyDescent="0.3">
      <c r="A2" s="218"/>
      <c r="B2" s="218"/>
      <c r="C2" s="218"/>
      <c r="D2" s="222"/>
      <c r="E2" s="223"/>
      <c r="F2" s="223"/>
      <c r="G2" s="223"/>
      <c r="H2" s="223"/>
      <c r="I2" s="223"/>
      <c r="J2" s="223"/>
      <c r="K2" s="223"/>
      <c r="L2" s="223"/>
      <c r="M2" s="223"/>
      <c r="N2" s="223"/>
      <c r="O2" s="223"/>
      <c r="P2" s="223"/>
      <c r="Q2" s="223"/>
      <c r="R2" s="223"/>
      <c r="S2" s="223"/>
      <c r="T2" s="223"/>
      <c r="U2" s="223"/>
      <c r="V2" s="223"/>
      <c r="W2" s="223"/>
      <c r="X2" s="223"/>
      <c r="Y2" s="223"/>
      <c r="Z2" s="223"/>
      <c r="AA2" s="223"/>
      <c r="AB2" s="223"/>
      <c r="AC2" s="224"/>
      <c r="AD2" s="228"/>
      <c r="AE2" s="228"/>
    </row>
    <row r="3" spans="1:58" ht="15" customHeight="1" x14ac:dyDescent="0.3">
      <c r="A3" s="218"/>
      <c r="B3" s="218"/>
      <c r="C3" s="218"/>
      <c r="D3" s="225"/>
      <c r="E3" s="226"/>
      <c r="F3" s="226"/>
      <c r="G3" s="226"/>
      <c r="H3" s="226"/>
      <c r="I3" s="226"/>
      <c r="J3" s="226"/>
      <c r="K3" s="226"/>
      <c r="L3" s="226"/>
      <c r="M3" s="226"/>
      <c r="N3" s="226"/>
      <c r="O3" s="226"/>
      <c r="P3" s="226"/>
      <c r="Q3" s="226"/>
      <c r="R3" s="226"/>
      <c r="S3" s="226"/>
      <c r="T3" s="226"/>
      <c r="U3" s="226"/>
      <c r="V3" s="226"/>
      <c r="W3" s="226"/>
      <c r="X3" s="226"/>
      <c r="Y3" s="226"/>
      <c r="Z3" s="226"/>
      <c r="AA3" s="226"/>
      <c r="AB3" s="226"/>
      <c r="AC3" s="227"/>
      <c r="AD3" s="228"/>
      <c r="AE3" s="228"/>
    </row>
    <row r="4" spans="1:58" ht="15" customHeight="1" x14ac:dyDescent="0.3">
      <c r="A4" s="218"/>
      <c r="B4" s="218"/>
      <c r="C4" s="218"/>
      <c r="D4" s="229" t="s">
        <v>44</v>
      </c>
      <c r="E4" s="230"/>
      <c r="F4" s="230"/>
      <c r="G4" s="230"/>
      <c r="H4" s="230"/>
      <c r="I4" s="230"/>
      <c r="J4" s="230"/>
      <c r="K4" s="230"/>
      <c r="L4" s="230"/>
      <c r="M4" s="230"/>
      <c r="N4" s="230"/>
      <c r="O4" s="230"/>
      <c r="P4" s="230"/>
      <c r="Q4" s="230"/>
      <c r="R4" s="230"/>
      <c r="S4" s="230"/>
      <c r="T4" s="230"/>
      <c r="U4" s="230"/>
      <c r="V4" s="230"/>
      <c r="W4" s="230"/>
      <c r="X4" s="230"/>
      <c r="Y4" s="230"/>
      <c r="Z4" s="230"/>
      <c r="AA4" s="230"/>
      <c r="AB4" s="230"/>
      <c r="AC4" s="231"/>
      <c r="AD4" s="235" t="s">
        <v>32</v>
      </c>
      <c r="AE4" s="235"/>
      <c r="AQ4" s="64"/>
      <c r="AR4" s="64"/>
      <c r="AS4" s="64"/>
      <c r="AT4" s="64"/>
      <c r="AU4" s="64"/>
      <c r="AV4" s="64"/>
      <c r="AW4" s="64"/>
      <c r="AX4" s="64"/>
      <c r="AY4" s="64"/>
      <c r="AZ4" s="64"/>
      <c r="BA4" s="64"/>
      <c r="BB4" s="64"/>
      <c r="BC4" s="64"/>
      <c r="BD4" s="64"/>
      <c r="BE4" s="64"/>
      <c r="BF4" s="64"/>
    </row>
    <row r="5" spans="1:58" ht="15" customHeight="1" x14ac:dyDescent="0.3">
      <c r="A5" s="218"/>
      <c r="B5" s="218"/>
      <c r="C5" s="218"/>
      <c r="D5" s="232"/>
      <c r="E5" s="233"/>
      <c r="F5" s="233"/>
      <c r="G5" s="233"/>
      <c r="H5" s="233"/>
      <c r="I5" s="233"/>
      <c r="J5" s="233"/>
      <c r="K5" s="233"/>
      <c r="L5" s="233"/>
      <c r="M5" s="233"/>
      <c r="N5" s="233"/>
      <c r="O5" s="233"/>
      <c r="P5" s="233"/>
      <c r="Q5" s="233"/>
      <c r="R5" s="233"/>
      <c r="S5" s="233"/>
      <c r="T5" s="233"/>
      <c r="U5" s="233"/>
      <c r="V5" s="233"/>
      <c r="W5" s="233"/>
      <c r="X5" s="233"/>
      <c r="Y5" s="233"/>
      <c r="Z5" s="233"/>
      <c r="AA5" s="233"/>
      <c r="AB5" s="233"/>
      <c r="AC5" s="234"/>
      <c r="AD5" s="236">
        <v>42731</v>
      </c>
      <c r="AE5" s="236"/>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214"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215"/>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216"/>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213"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213"/>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213"/>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213"/>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213"/>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213"/>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300-000000000000}">
      <formula1>"Si,No"</formula1>
    </dataValidation>
    <dataValidation type="list" allowBlank="1" showInputMessage="1" showErrorMessage="1" sqref="J8:J16" xr:uid="{00000000-0002-0000-03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300-000001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300-000000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240" t="s">
        <v>47</v>
      </c>
      <c r="C1" s="241"/>
      <c r="D1" s="244" t="s">
        <v>0</v>
      </c>
      <c r="E1" s="245"/>
      <c r="F1" s="245"/>
      <c r="G1" s="245"/>
      <c r="H1" s="245"/>
      <c r="I1" s="246"/>
      <c r="J1" s="253" t="s">
        <v>31</v>
      </c>
      <c r="K1" s="254"/>
    </row>
    <row r="2" spans="2:12" ht="15" customHeight="1" x14ac:dyDescent="0.3">
      <c r="B2" s="242"/>
      <c r="C2" s="243"/>
      <c r="D2" s="247"/>
      <c r="E2" s="248"/>
      <c r="F2" s="248"/>
      <c r="G2" s="248"/>
      <c r="H2" s="248"/>
      <c r="I2" s="249"/>
      <c r="J2" s="255"/>
      <c r="K2" s="256"/>
    </row>
    <row r="3" spans="2:12" ht="15" customHeight="1" x14ac:dyDescent="0.3">
      <c r="B3" s="242"/>
      <c r="C3" s="243"/>
      <c r="D3" s="250"/>
      <c r="E3" s="251"/>
      <c r="F3" s="251"/>
      <c r="G3" s="251"/>
      <c r="H3" s="251"/>
      <c r="I3" s="252"/>
      <c r="J3" s="255"/>
      <c r="K3" s="256"/>
    </row>
    <row r="4" spans="2:12" ht="15" customHeight="1" x14ac:dyDescent="0.3">
      <c r="B4" s="242"/>
      <c r="C4" s="243"/>
      <c r="D4" s="257" t="s">
        <v>44</v>
      </c>
      <c r="E4" s="257"/>
      <c r="F4" s="257"/>
      <c r="G4" s="257"/>
      <c r="H4" s="257"/>
      <c r="I4" s="257"/>
      <c r="J4" s="259" t="s">
        <v>32</v>
      </c>
      <c r="K4" s="260"/>
    </row>
    <row r="5" spans="2:12" ht="15.75" customHeight="1" thickBot="1" x14ac:dyDescent="0.35">
      <c r="B5" s="242"/>
      <c r="C5" s="243"/>
      <c r="D5" s="258"/>
      <c r="E5" s="258"/>
      <c r="F5" s="258"/>
      <c r="G5" s="258"/>
      <c r="H5" s="258"/>
      <c r="I5" s="258"/>
      <c r="J5" s="261">
        <v>42664</v>
      </c>
      <c r="K5" s="262"/>
    </row>
    <row r="6" spans="2:12" ht="15" thickBot="1" x14ac:dyDescent="0.35">
      <c r="B6" s="237"/>
      <c r="C6" s="238"/>
      <c r="D6" s="238"/>
      <c r="E6" s="238"/>
      <c r="F6" s="238"/>
      <c r="G6" s="238"/>
      <c r="H6" s="238"/>
      <c r="I6" s="239"/>
      <c r="J6" s="265"/>
      <c r="K6" s="266"/>
      <c r="L6" s="4"/>
    </row>
    <row r="7" spans="2:12" ht="34.200000000000003" x14ac:dyDescent="0.3">
      <c r="B7" s="267" t="s">
        <v>33</v>
      </c>
      <c r="C7" s="270" t="s">
        <v>81</v>
      </c>
      <c r="D7" s="267" t="s">
        <v>34</v>
      </c>
      <c r="E7" s="82" t="s">
        <v>60</v>
      </c>
      <c r="F7" s="267" t="s">
        <v>51</v>
      </c>
      <c r="G7" s="270" t="s">
        <v>50</v>
      </c>
      <c r="H7" s="267" t="s">
        <v>35</v>
      </c>
      <c r="I7" s="83" t="s">
        <v>62</v>
      </c>
      <c r="J7" s="267" t="s">
        <v>36</v>
      </c>
      <c r="K7" s="88"/>
      <c r="L7" s="5"/>
    </row>
    <row r="8" spans="2:12" ht="57" x14ac:dyDescent="0.3">
      <c r="B8" s="268"/>
      <c r="C8" s="271"/>
      <c r="D8" s="268"/>
      <c r="E8" s="82" t="s">
        <v>74</v>
      </c>
      <c r="F8" s="268"/>
      <c r="G8" s="271"/>
      <c r="H8" s="268"/>
      <c r="I8" s="83" t="s">
        <v>73</v>
      </c>
      <c r="J8" s="268"/>
      <c r="K8" s="88"/>
      <c r="L8" s="5"/>
    </row>
    <row r="9" spans="2:12" ht="34.200000000000003" x14ac:dyDescent="0.3">
      <c r="B9" s="268"/>
      <c r="C9" s="271"/>
      <c r="D9" s="268"/>
      <c r="E9" s="82" t="s">
        <v>67</v>
      </c>
      <c r="F9" s="268"/>
      <c r="G9" s="271"/>
      <c r="H9" s="268"/>
      <c r="I9" s="83" t="s">
        <v>65</v>
      </c>
      <c r="J9" s="268"/>
      <c r="K9" s="88"/>
      <c r="L9" s="5"/>
    </row>
    <row r="10" spans="2:12" ht="45.6" x14ac:dyDescent="0.3">
      <c r="B10" s="268"/>
      <c r="C10" s="271"/>
      <c r="D10" s="268"/>
      <c r="E10" s="82" t="s">
        <v>68</v>
      </c>
      <c r="F10" s="268"/>
      <c r="G10" s="271"/>
      <c r="H10" s="268"/>
      <c r="I10" s="83" t="s">
        <v>66</v>
      </c>
      <c r="J10" s="268"/>
      <c r="K10" s="88"/>
      <c r="L10" s="5"/>
    </row>
    <row r="11" spans="2:12" ht="34.200000000000003" x14ac:dyDescent="0.3">
      <c r="B11" s="268"/>
      <c r="C11" s="271"/>
      <c r="D11" s="268"/>
      <c r="E11" s="82" t="s">
        <v>75</v>
      </c>
      <c r="F11" s="268"/>
      <c r="G11" s="271"/>
      <c r="H11" s="268"/>
      <c r="I11" s="83" t="s">
        <v>76</v>
      </c>
      <c r="J11" s="268"/>
      <c r="K11" s="88"/>
      <c r="L11" s="5"/>
    </row>
    <row r="12" spans="2:12" ht="34.799999999999997" thickBot="1" x14ac:dyDescent="0.35">
      <c r="B12" s="269"/>
      <c r="C12" s="272"/>
      <c r="D12" s="268"/>
      <c r="E12" s="82" t="s">
        <v>69</v>
      </c>
      <c r="F12" s="268"/>
      <c r="G12" s="271"/>
      <c r="H12" s="268"/>
      <c r="I12" s="83" t="s">
        <v>63</v>
      </c>
      <c r="J12" s="268"/>
      <c r="K12" s="88"/>
      <c r="L12" s="6"/>
    </row>
    <row r="13" spans="2:12" ht="23.4" thickBot="1" x14ac:dyDescent="0.35">
      <c r="B13" s="85" t="s">
        <v>37</v>
      </c>
      <c r="C13" s="84"/>
      <c r="D13" s="268"/>
      <c r="E13" s="82" t="s">
        <v>70</v>
      </c>
      <c r="F13" s="268"/>
      <c r="G13" s="271"/>
      <c r="H13" s="268"/>
      <c r="I13" s="83" t="s">
        <v>64</v>
      </c>
      <c r="J13" s="268"/>
      <c r="K13" s="88"/>
      <c r="L13" s="6"/>
    </row>
    <row r="14" spans="2:12" ht="48" customHeight="1" thickBot="1" x14ac:dyDescent="0.35">
      <c r="B14" s="85" t="s">
        <v>38</v>
      </c>
      <c r="C14" s="84"/>
      <c r="D14" s="268"/>
      <c r="E14" s="82" t="s">
        <v>80</v>
      </c>
      <c r="F14" s="268"/>
      <c r="G14" s="271"/>
      <c r="H14" s="268"/>
      <c r="I14" s="83" t="s">
        <v>78</v>
      </c>
      <c r="J14" s="268"/>
      <c r="K14" s="88"/>
      <c r="L14" s="6"/>
    </row>
    <row r="15" spans="2:12" ht="43.2" customHeight="1" thickBot="1" x14ac:dyDescent="0.35">
      <c r="B15" s="86" t="s">
        <v>39</v>
      </c>
      <c r="C15" s="87">
        <v>42734</v>
      </c>
      <c r="D15" s="269"/>
      <c r="E15" s="82" t="s">
        <v>79</v>
      </c>
      <c r="F15" s="269"/>
      <c r="G15" s="273"/>
      <c r="H15" s="269"/>
      <c r="I15" s="83" t="s">
        <v>77</v>
      </c>
      <c r="J15" s="269"/>
      <c r="K15" s="89"/>
      <c r="L15" s="6"/>
    </row>
    <row r="16" spans="2:12" ht="15" thickBot="1" x14ac:dyDescent="0.35">
      <c r="B16" s="277"/>
      <c r="C16" s="278"/>
      <c r="D16" s="278"/>
      <c r="E16" s="279"/>
      <c r="F16" s="280"/>
      <c r="G16" s="279"/>
      <c r="H16" s="280"/>
      <c r="I16" s="279"/>
      <c r="J16" s="280"/>
      <c r="K16" s="281"/>
    </row>
    <row r="17" spans="2:11" x14ac:dyDescent="0.3">
      <c r="B17" s="282" t="s">
        <v>40</v>
      </c>
      <c r="C17" s="42" t="s">
        <v>82</v>
      </c>
      <c r="D17" s="33">
        <v>0.1</v>
      </c>
      <c r="E17" s="282" t="s">
        <v>41</v>
      </c>
      <c r="F17" s="34"/>
      <c r="G17" s="285" t="s">
        <v>42</v>
      </c>
      <c r="H17" s="35"/>
      <c r="I17" s="285" t="s">
        <v>45</v>
      </c>
      <c r="J17" s="90"/>
      <c r="K17" s="94" t="s">
        <v>43</v>
      </c>
    </row>
    <row r="18" spans="2:11" x14ac:dyDescent="0.3">
      <c r="B18" s="283"/>
      <c r="C18" s="43" t="s">
        <v>83</v>
      </c>
      <c r="D18" s="36">
        <v>0.1</v>
      </c>
      <c r="E18" s="283"/>
      <c r="F18" s="37"/>
      <c r="G18" s="286"/>
      <c r="H18" s="38"/>
      <c r="I18" s="286"/>
      <c r="J18" s="91"/>
      <c r="K18" s="95" t="s">
        <v>43</v>
      </c>
    </row>
    <row r="19" spans="2:11" x14ac:dyDescent="0.3">
      <c r="B19" s="283"/>
      <c r="C19" s="43" t="s">
        <v>84</v>
      </c>
      <c r="D19" s="36">
        <v>0.1</v>
      </c>
      <c r="E19" s="283"/>
      <c r="F19" s="37"/>
      <c r="G19" s="286"/>
      <c r="H19" s="38"/>
      <c r="I19" s="286"/>
      <c r="J19" s="91"/>
      <c r="K19" s="95" t="s">
        <v>43</v>
      </c>
    </row>
    <row r="20" spans="2:11" x14ac:dyDescent="0.3">
      <c r="B20" s="283"/>
      <c r="C20" s="43" t="s">
        <v>85</v>
      </c>
      <c r="D20" s="36">
        <v>0.1</v>
      </c>
      <c r="E20" s="283"/>
      <c r="F20" s="37"/>
      <c r="G20" s="286"/>
      <c r="H20" s="38"/>
      <c r="I20" s="286"/>
      <c r="J20" s="91"/>
      <c r="K20" s="95" t="s">
        <v>43</v>
      </c>
    </row>
    <row r="21" spans="2:11" x14ac:dyDescent="0.3">
      <c r="B21" s="283"/>
      <c r="C21" s="43" t="s">
        <v>86</v>
      </c>
      <c r="D21" s="36">
        <v>0.1</v>
      </c>
      <c r="E21" s="283"/>
      <c r="F21" s="37"/>
      <c r="G21" s="286"/>
      <c r="H21" s="38"/>
      <c r="I21" s="286"/>
      <c r="J21" s="91"/>
      <c r="K21" s="95" t="s">
        <v>43</v>
      </c>
    </row>
    <row r="22" spans="2:11" x14ac:dyDescent="0.3">
      <c r="B22" s="283"/>
      <c r="C22" s="43" t="s">
        <v>87</v>
      </c>
      <c r="D22" s="36">
        <v>0.1</v>
      </c>
      <c r="E22" s="283"/>
      <c r="F22" s="37"/>
      <c r="G22" s="286"/>
      <c r="H22" s="38"/>
      <c r="I22" s="286"/>
      <c r="J22" s="91"/>
      <c r="K22" s="95" t="s">
        <v>43</v>
      </c>
    </row>
    <row r="23" spans="2:11" x14ac:dyDescent="0.3">
      <c r="B23" s="283"/>
      <c r="C23" s="43" t="s">
        <v>88</v>
      </c>
      <c r="D23" s="36">
        <v>0.1</v>
      </c>
      <c r="E23" s="283"/>
      <c r="F23" s="37"/>
      <c r="G23" s="286"/>
      <c r="H23" s="38"/>
      <c r="I23" s="286"/>
      <c r="J23" s="91"/>
      <c r="K23" s="95" t="s">
        <v>43</v>
      </c>
    </row>
    <row r="24" spans="2:11" x14ac:dyDescent="0.3">
      <c r="B24" s="283"/>
      <c r="C24" s="43" t="s">
        <v>89</v>
      </c>
      <c r="D24" s="36">
        <v>0.1</v>
      </c>
      <c r="E24" s="283"/>
      <c r="F24" s="37"/>
      <c r="G24" s="286"/>
      <c r="H24" s="38"/>
      <c r="I24" s="286"/>
      <c r="J24" s="91"/>
      <c r="K24" s="95" t="s">
        <v>43</v>
      </c>
    </row>
    <row r="25" spans="2:11" ht="15" thickBot="1" x14ac:dyDescent="0.35">
      <c r="B25" s="284"/>
      <c r="C25" s="44" t="s">
        <v>90</v>
      </c>
      <c r="D25" s="39">
        <v>0.1</v>
      </c>
      <c r="E25" s="284"/>
      <c r="F25" s="40"/>
      <c r="G25" s="287"/>
      <c r="H25" s="41"/>
      <c r="I25" s="287"/>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t="e">
        <f>#REF!</f>
        <v>#REF!</v>
      </c>
      <c r="E28" s="102" t="str">
        <f>IF(ISERROR(C28/D28)=TRUE,"Sin datos",C28/D28)</f>
        <v>Sin datos</v>
      </c>
      <c r="F28" s="3">
        <f>$D$17</f>
        <v>0.1</v>
      </c>
      <c r="G28" s="62" t="s">
        <v>58</v>
      </c>
    </row>
    <row r="29" spans="2:11" x14ac:dyDescent="0.3">
      <c r="B29" s="12">
        <v>42767</v>
      </c>
      <c r="C29" s="11">
        <v>80</v>
      </c>
      <c r="D29" s="10" t="e">
        <f>#REF!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3">
      <c r="B30" s="12">
        <v>42795</v>
      </c>
      <c r="C30" s="11">
        <v>50</v>
      </c>
      <c r="D30" s="10" t="e">
        <f>#REF!</f>
        <v>#REF!</v>
      </c>
      <c r="E30" s="102" t="str">
        <f t="shared" si="0"/>
        <v>Sin datos</v>
      </c>
      <c r="F30" s="3">
        <f t="shared" si="1"/>
        <v>0.1</v>
      </c>
      <c r="G30" s="62" t="e">
        <f t="shared" ref="G30:G39" si="2">+IF(SLOPE(E29:E30,B29:B30)&gt;0,"Al alza",IF(SLOPE(E29:E30,B29:B30)&lt;0,"A la baja","sin cambio"))</f>
        <v>#DIV/0!</v>
      </c>
    </row>
    <row r="31" spans="2:11" x14ac:dyDescent="0.3">
      <c r="B31" s="12">
        <v>42826</v>
      </c>
      <c r="C31" s="11">
        <v>30</v>
      </c>
      <c r="D31" s="10" t="e">
        <f>#REF!</f>
        <v>#REF!</v>
      </c>
      <c r="E31" s="102" t="str">
        <f t="shared" si="0"/>
        <v>Sin datos</v>
      </c>
      <c r="F31" s="3">
        <f t="shared" si="1"/>
        <v>0.1</v>
      </c>
      <c r="G31" s="62" t="e">
        <f t="shared" si="2"/>
        <v>#DIV/0!</v>
      </c>
    </row>
    <row r="32" spans="2:11" x14ac:dyDescent="0.3">
      <c r="B32" s="12">
        <v>42856</v>
      </c>
      <c r="C32" s="11">
        <v>60</v>
      </c>
      <c r="D32" s="10" t="e">
        <f>#REF!</f>
        <v>#REF!</v>
      </c>
      <c r="E32" s="102" t="str">
        <f t="shared" si="0"/>
        <v>Sin datos</v>
      </c>
      <c r="F32" s="3">
        <f t="shared" si="1"/>
        <v>0.1</v>
      </c>
      <c r="G32" s="62" t="e">
        <f t="shared" si="2"/>
        <v>#DIV/0!</v>
      </c>
    </row>
    <row r="33" spans="1:11" x14ac:dyDescent="0.3">
      <c r="B33" s="12">
        <v>42887</v>
      </c>
      <c r="C33" s="11">
        <v>100</v>
      </c>
      <c r="D33" s="10" t="e">
        <f>#REF!</f>
        <v>#REF!</v>
      </c>
      <c r="E33" s="102" t="str">
        <f t="shared" si="0"/>
        <v>Sin datos</v>
      </c>
      <c r="F33" s="3">
        <f t="shared" si="1"/>
        <v>0.1</v>
      </c>
      <c r="G33" s="62" t="e">
        <f t="shared" si="2"/>
        <v>#DIV/0!</v>
      </c>
    </row>
    <row r="34" spans="1:11" x14ac:dyDescent="0.3">
      <c r="B34" s="12">
        <v>42917</v>
      </c>
      <c r="C34" s="11">
        <v>30</v>
      </c>
      <c r="D34" s="10" t="e">
        <f>#REF!</f>
        <v>#REF!</v>
      </c>
      <c r="E34" s="102" t="str">
        <f t="shared" si="0"/>
        <v>Sin datos</v>
      </c>
      <c r="F34" s="3">
        <f t="shared" si="1"/>
        <v>0.1</v>
      </c>
      <c r="G34" s="62" t="e">
        <f t="shared" si="2"/>
        <v>#DIV/0!</v>
      </c>
    </row>
    <row r="35" spans="1:11" x14ac:dyDescent="0.3">
      <c r="B35" s="12">
        <v>42948</v>
      </c>
      <c r="C35" s="11">
        <v>90</v>
      </c>
      <c r="D35" s="10" t="e">
        <f>#REF!</f>
        <v>#REF!</v>
      </c>
      <c r="E35" s="102" t="str">
        <f t="shared" si="0"/>
        <v>Sin datos</v>
      </c>
      <c r="F35" s="3">
        <f t="shared" si="1"/>
        <v>0.1</v>
      </c>
      <c r="G35" s="62" t="e">
        <f t="shared" si="2"/>
        <v>#DIV/0!</v>
      </c>
    </row>
    <row r="36" spans="1:11" x14ac:dyDescent="0.3">
      <c r="B36" s="12">
        <v>42979</v>
      </c>
      <c r="C36" s="11">
        <v>80</v>
      </c>
      <c r="D36" s="10" t="e">
        <f>#REF!</f>
        <v>#REF!</v>
      </c>
      <c r="E36" s="102" t="str">
        <f t="shared" si="0"/>
        <v>Sin datos</v>
      </c>
      <c r="F36" s="3">
        <f t="shared" si="1"/>
        <v>0.1</v>
      </c>
      <c r="G36" s="62" t="e">
        <f t="shared" si="2"/>
        <v>#DIV/0!</v>
      </c>
    </row>
    <row r="37" spans="1:11" x14ac:dyDescent="0.3">
      <c r="B37" s="12">
        <v>43009</v>
      </c>
      <c r="C37" s="11">
        <v>100</v>
      </c>
      <c r="D37" s="10" t="e">
        <f>#REF!</f>
        <v>#REF!</v>
      </c>
      <c r="E37" s="102" t="str">
        <f t="shared" si="0"/>
        <v>Sin datos</v>
      </c>
      <c r="F37" s="3">
        <f t="shared" si="1"/>
        <v>0.1</v>
      </c>
      <c r="G37" s="62" t="e">
        <f t="shared" si="2"/>
        <v>#DIV/0!</v>
      </c>
    </row>
    <row r="38" spans="1:11" x14ac:dyDescent="0.3">
      <c r="B38" s="12">
        <v>43040</v>
      </c>
      <c r="C38" s="11">
        <v>102</v>
      </c>
      <c r="D38" s="10" t="e">
        <f>#REF!</f>
        <v>#REF!</v>
      </c>
      <c r="E38" s="102" t="str">
        <f t="shared" si="0"/>
        <v>Sin datos</v>
      </c>
      <c r="F38" s="3">
        <f t="shared" si="1"/>
        <v>0.1</v>
      </c>
      <c r="G38" s="62" t="e">
        <f t="shared" si="2"/>
        <v>#DIV/0!</v>
      </c>
    </row>
    <row r="39" spans="1:11" ht="15" thickBot="1" x14ac:dyDescent="0.35">
      <c r="B39" s="68">
        <v>43070</v>
      </c>
      <c r="C39" s="11" t="e">
        <f>COUNTIF((#REF!),1)</f>
        <v>#REF!</v>
      </c>
      <c r="D39" s="10" t="e">
        <f>#REF!</f>
        <v>#REF!</v>
      </c>
      <c r="E39" s="102" t="str">
        <f t="shared" si="0"/>
        <v>Sin datos</v>
      </c>
      <c r="F39" s="3">
        <f t="shared" si="1"/>
        <v>0.1</v>
      </c>
      <c r="G39" s="62" t="e">
        <f t="shared" si="2"/>
        <v>#DIV/0!</v>
      </c>
      <c r="H39" s="15"/>
      <c r="I39" s="15"/>
      <c r="J39" s="15"/>
      <c r="K39" s="15"/>
    </row>
    <row r="40" spans="1:11" ht="15.75" customHeight="1" thickBot="1" x14ac:dyDescent="0.35">
      <c r="B40" s="274" t="s">
        <v>59</v>
      </c>
      <c r="C40" s="275"/>
      <c r="D40" s="276"/>
      <c r="E40" s="69" t="e">
        <f>+IF(SLOPE(E28:E39,B28:B39)&gt;0,"Al alza",IF(SLOPE(E28:E39,B28:B39)&lt;0,"A la baja","Sin cambio"))</f>
        <v>#DIV/0!</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263"/>
      <c r="B44" s="237" t="s">
        <v>48</v>
      </c>
      <c r="C44" s="238"/>
      <c r="D44" s="238"/>
      <c r="E44" s="238"/>
      <c r="F44" s="238"/>
      <c r="G44" s="238"/>
      <c r="H44" s="238"/>
      <c r="I44" s="238"/>
      <c r="J44" s="238"/>
      <c r="K44" s="239"/>
    </row>
    <row r="45" spans="1:11" ht="15" thickBot="1" x14ac:dyDescent="0.35">
      <c r="A45" s="264"/>
      <c r="B45" s="12">
        <v>42736</v>
      </c>
      <c r="C45" s="300"/>
      <c r="D45" s="301"/>
      <c r="E45" s="301"/>
      <c r="F45" s="301"/>
      <c r="G45" s="301"/>
      <c r="H45" s="301"/>
      <c r="I45" s="301"/>
      <c r="J45" s="301"/>
      <c r="K45" s="302"/>
    </row>
    <row r="46" spans="1:11" ht="15" thickBot="1" x14ac:dyDescent="0.35">
      <c r="A46" s="7"/>
      <c r="B46" s="12">
        <v>42767</v>
      </c>
      <c r="C46" s="300"/>
      <c r="D46" s="301"/>
      <c r="E46" s="301"/>
      <c r="F46" s="301"/>
      <c r="G46" s="301"/>
      <c r="H46" s="301"/>
      <c r="I46" s="301"/>
      <c r="J46" s="301"/>
      <c r="K46" s="302"/>
    </row>
    <row r="47" spans="1:11" ht="15" thickBot="1" x14ac:dyDescent="0.35">
      <c r="A47" s="8"/>
      <c r="B47" s="12">
        <v>42795</v>
      </c>
      <c r="C47" s="300"/>
      <c r="D47" s="301"/>
      <c r="E47" s="301"/>
      <c r="F47" s="301"/>
      <c r="G47" s="301"/>
      <c r="H47" s="301"/>
      <c r="I47" s="301"/>
      <c r="J47" s="301"/>
      <c r="K47" s="302"/>
    </row>
    <row r="48" spans="1:11" ht="15" thickBot="1" x14ac:dyDescent="0.35">
      <c r="A48" s="8"/>
      <c r="B48" s="12">
        <v>42826</v>
      </c>
      <c r="C48" s="300"/>
      <c r="D48" s="301"/>
      <c r="E48" s="301"/>
      <c r="F48" s="301"/>
      <c r="G48" s="301"/>
      <c r="H48" s="301"/>
      <c r="I48" s="301"/>
      <c r="J48" s="301"/>
      <c r="K48" s="302"/>
    </row>
    <row r="49" spans="1:11" ht="15" thickBot="1" x14ac:dyDescent="0.35">
      <c r="A49" s="8"/>
      <c r="B49" s="12">
        <v>42856</v>
      </c>
      <c r="C49" s="300"/>
      <c r="D49" s="301"/>
      <c r="E49" s="301"/>
      <c r="F49" s="301"/>
      <c r="G49" s="301"/>
      <c r="H49" s="301"/>
      <c r="I49" s="301"/>
      <c r="J49" s="301"/>
      <c r="K49" s="302"/>
    </row>
    <row r="50" spans="1:11" ht="15" thickBot="1" x14ac:dyDescent="0.35">
      <c r="A50" s="8"/>
      <c r="B50" s="12">
        <v>42887</v>
      </c>
      <c r="C50" s="300"/>
      <c r="D50" s="301"/>
      <c r="E50" s="301"/>
      <c r="F50" s="301"/>
      <c r="G50" s="301"/>
      <c r="H50" s="301"/>
      <c r="I50" s="301"/>
      <c r="J50" s="301"/>
      <c r="K50" s="302"/>
    </row>
    <row r="51" spans="1:11" ht="15" thickBot="1" x14ac:dyDescent="0.35">
      <c r="B51" s="12">
        <v>42917</v>
      </c>
      <c r="C51" s="300"/>
      <c r="D51" s="301"/>
      <c r="E51" s="301"/>
      <c r="F51" s="301"/>
      <c r="G51" s="301"/>
      <c r="H51" s="301"/>
      <c r="I51" s="301"/>
      <c r="J51" s="301"/>
      <c r="K51" s="302"/>
    </row>
    <row r="52" spans="1:11" ht="15" thickBot="1" x14ac:dyDescent="0.35">
      <c r="B52" s="12">
        <v>42948</v>
      </c>
      <c r="C52" s="300"/>
      <c r="D52" s="301"/>
      <c r="E52" s="301"/>
      <c r="F52" s="301"/>
      <c r="G52" s="301"/>
      <c r="H52" s="301"/>
      <c r="I52" s="301"/>
      <c r="J52" s="301"/>
      <c r="K52" s="302"/>
    </row>
    <row r="53" spans="1:11" ht="15" thickBot="1" x14ac:dyDescent="0.35">
      <c r="B53" s="12">
        <v>42979</v>
      </c>
      <c r="C53" s="300"/>
      <c r="D53" s="301"/>
      <c r="E53" s="301"/>
      <c r="F53" s="301"/>
      <c r="G53" s="301"/>
      <c r="H53" s="301"/>
      <c r="I53" s="301"/>
      <c r="J53" s="301"/>
      <c r="K53" s="302"/>
    </row>
    <row r="54" spans="1:11" ht="15" thickBot="1" x14ac:dyDescent="0.35">
      <c r="B54" s="12">
        <v>43009</v>
      </c>
      <c r="C54" s="300"/>
      <c r="D54" s="301"/>
      <c r="E54" s="301"/>
      <c r="F54" s="301"/>
      <c r="G54" s="301"/>
      <c r="H54" s="301"/>
      <c r="I54" s="301"/>
      <c r="J54" s="301"/>
      <c r="K54" s="302"/>
    </row>
    <row r="55" spans="1:11" ht="15" thickBot="1" x14ac:dyDescent="0.35">
      <c r="B55" s="12">
        <v>43040</v>
      </c>
      <c r="C55" s="300"/>
      <c r="D55" s="301"/>
      <c r="E55" s="301"/>
      <c r="F55" s="301"/>
      <c r="G55" s="301"/>
      <c r="H55" s="301"/>
      <c r="I55" s="301"/>
      <c r="J55" s="301"/>
      <c r="K55" s="302"/>
    </row>
    <row r="56" spans="1:11" ht="15" thickBot="1" x14ac:dyDescent="0.35">
      <c r="B56" s="68">
        <v>43070</v>
      </c>
      <c r="C56" s="300"/>
      <c r="D56" s="301"/>
      <c r="E56" s="301"/>
      <c r="F56" s="301"/>
      <c r="G56" s="301"/>
      <c r="H56" s="301"/>
      <c r="I56" s="301"/>
      <c r="J56" s="301"/>
      <c r="K56" s="302"/>
    </row>
    <row r="57" spans="1:11" ht="15" thickBot="1" x14ac:dyDescent="0.35">
      <c r="B57" s="45" t="s">
        <v>46</v>
      </c>
      <c r="C57" s="237" t="s">
        <v>27</v>
      </c>
      <c r="D57" s="238"/>
      <c r="E57" s="238"/>
      <c r="F57" s="238"/>
      <c r="G57" s="239"/>
      <c r="H57" s="45" t="s">
        <v>37</v>
      </c>
      <c r="I57" s="45" t="s">
        <v>28</v>
      </c>
      <c r="J57" s="76" t="s">
        <v>29</v>
      </c>
      <c r="K57" s="45" t="s">
        <v>30</v>
      </c>
    </row>
    <row r="58" spans="1:11" x14ac:dyDescent="0.3">
      <c r="B58" s="46"/>
      <c r="C58" s="291"/>
      <c r="D58" s="292"/>
      <c r="E58" s="292"/>
      <c r="F58" s="292"/>
      <c r="G58" s="293"/>
      <c r="H58" s="55"/>
      <c r="I58" s="58"/>
      <c r="J58" s="52"/>
      <c r="K58" s="49"/>
    </row>
    <row r="59" spans="1:11" x14ac:dyDescent="0.3">
      <c r="B59" s="47"/>
      <c r="C59" s="294"/>
      <c r="D59" s="295"/>
      <c r="E59" s="295"/>
      <c r="F59" s="295"/>
      <c r="G59" s="296"/>
      <c r="H59" s="56"/>
      <c r="I59" s="59"/>
      <c r="J59" s="53"/>
      <c r="K59" s="50"/>
    </row>
    <row r="60" spans="1:11" x14ac:dyDescent="0.3">
      <c r="B60" s="47"/>
      <c r="C60" s="294"/>
      <c r="D60" s="295"/>
      <c r="E60" s="295"/>
      <c r="F60" s="295"/>
      <c r="G60" s="296"/>
      <c r="H60" s="56"/>
      <c r="I60" s="59"/>
      <c r="J60" s="53"/>
      <c r="K60" s="50"/>
    </row>
    <row r="61" spans="1:11" x14ac:dyDescent="0.3">
      <c r="B61" s="47"/>
      <c r="C61" s="294"/>
      <c r="D61" s="295"/>
      <c r="E61" s="295"/>
      <c r="F61" s="295"/>
      <c r="G61" s="296"/>
      <c r="H61" s="56"/>
      <c r="I61" s="59"/>
      <c r="J61" s="53"/>
      <c r="K61" s="50"/>
    </row>
    <row r="62" spans="1:11" x14ac:dyDescent="0.3">
      <c r="B62" s="47"/>
      <c r="C62" s="294"/>
      <c r="D62" s="295"/>
      <c r="E62" s="295"/>
      <c r="F62" s="295"/>
      <c r="G62" s="296"/>
      <c r="H62" s="56"/>
      <c r="I62" s="59"/>
      <c r="J62" s="53"/>
      <c r="K62" s="50"/>
    </row>
    <row r="63" spans="1:11" x14ac:dyDescent="0.3">
      <c r="B63" s="47"/>
      <c r="C63" s="294"/>
      <c r="D63" s="295"/>
      <c r="E63" s="295"/>
      <c r="F63" s="295"/>
      <c r="G63" s="296"/>
      <c r="H63" s="56"/>
      <c r="I63" s="59"/>
      <c r="J63" s="53"/>
      <c r="K63" s="50"/>
    </row>
    <row r="64" spans="1:11" x14ac:dyDescent="0.3">
      <c r="B64" s="47"/>
      <c r="C64" s="294"/>
      <c r="D64" s="295"/>
      <c r="E64" s="295"/>
      <c r="F64" s="295"/>
      <c r="G64" s="296"/>
      <c r="H64" s="56"/>
      <c r="I64" s="59"/>
      <c r="J64" s="53"/>
      <c r="K64" s="50"/>
    </row>
    <row r="65" spans="2:11" x14ac:dyDescent="0.3">
      <c r="B65" s="47"/>
      <c r="C65" s="297"/>
      <c r="D65" s="298"/>
      <c r="E65" s="298"/>
      <c r="F65" s="298"/>
      <c r="G65" s="299"/>
      <c r="H65" s="56"/>
      <c r="I65" s="59"/>
      <c r="J65" s="53"/>
      <c r="K65" s="50"/>
    </row>
    <row r="66" spans="2:11" ht="15" thickBot="1" x14ac:dyDescent="0.35">
      <c r="B66" s="48"/>
      <c r="C66" s="288"/>
      <c r="D66" s="289"/>
      <c r="E66" s="289"/>
      <c r="F66" s="289"/>
      <c r="G66" s="290"/>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2022-05-04T18:10:06Z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