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autoCompressPictures="0"/>
  <xr:revisionPtr revIDLastSave="754" documentId="14_{4793F330-82C0-4639-B1BE-DA59611C7F3F}" xr6:coauthVersionLast="46" xr6:coauthVersionMax="46" xr10:uidLastSave="{9FA715A6-14FA-43F2-BDD4-B8DCB6868A3E}"/>
  <bookViews>
    <workbookView xWindow="-108" yWindow="-108" windowWidth="23256" windowHeight="12576" xr2:uid="{00000000-000D-0000-FFFF-FFFF00000000}"/>
  </bookViews>
  <sheets>
    <sheet name="Tablero de Indicadores" sheetId="8"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_xlnm._FilterDatabase" localSheetId="0" hidden="1">'Tablero de Indicadores'!$A$6:$BE$24</definedName>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c r="AB15" i="11"/>
  <c r="Z15" i="11"/>
  <c r="AF15" i="11"/>
  <c r="AB14" i="11"/>
  <c r="Z14" i="11"/>
  <c r="AE14" i="11"/>
  <c r="AB13" i="11"/>
  <c r="Z13" i="11"/>
  <c r="AF13" i="11"/>
  <c r="AB12" i="11"/>
  <c r="Z12" i="11"/>
  <c r="AF12" i="11"/>
  <c r="AB11" i="11"/>
  <c r="Z11" i="11"/>
  <c r="AE11" i="11"/>
  <c r="AF11" i="11"/>
  <c r="AB10" i="11"/>
  <c r="Z10" i="11"/>
  <c r="AE10" i="11"/>
  <c r="AB9" i="11"/>
  <c r="Z9" i="11"/>
  <c r="AE9" i="11"/>
  <c r="AB8" i="11"/>
  <c r="Z8" i="11"/>
  <c r="AF8" i="11"/>
  <c r="B8" i="11"/>
  <c r="B9" i="11"/>
  <c r="B10" i="11"/>
  <c r="B11" i="11"/>
  <c r="B12" i="11"/>
  <c r="B13" i="11"/>
  <c r="B14" i="11"/>
  <c r="B15" i="11"/>
  <c r="B16" i="11"/>
  <c r="AE12" i="11"/>
  <c r="F39" i="9"/>
  <c r="F38" i="9"/>
  <c r="F37" i="9"/>
  <c r="F36" i="9"/>
  <c r="F35" i="9"/>
  <c r="F34" i="9"/>
  <c r="F33" i="9"/>
  <c r="F32" i="9"/>
  <c r="F31" i="9"/>
  <c r="F30" i="9"/>
  <c r="F29" i="9"/>
  <c r="F28" i="9"/>
  <c r="AE15" i="11"/>
  <c r="AF10" i="11"/>
  <c r="C39" i="9"/>
  <c r="E39" i="9" s="1"/>
  <c r="D35" i="9"/>
  <c r="E35" i="9"/>
  <c r="AF9" i="11"/>
  <c r="AE8" i="11"/>
  <c r="AD19" i="11"/>
  <c r="AE19" i="11"/>
  <c r="AF16" i="11"/>
  <c r="D33" i="9"/>
  <c r="E33" i="9"/>
  <c r="D32" i="9"/>
  <c r="E32" i="9"/>
  <c r="D34" i="9"/>
  <c r="E34" i="9"/>
  <c r="G35" i="9"/>
  <c r="D39" i="9"/>
  <c r="D31" i="9"/>
  <c r="E31" i="9"/>
  <c r="D29" i="9"/>
  <c r="E29" i="9"/>
  <c r="AF17" i="11"/>
  <c r="D30" i="9"/>
  <c r="E30" i="9"/>
  <c r="D37" i="9"/>
  <c r="E37" i="9"/>
  <c r="AE13" i="11"/>
  <c r="AE17" i="11"/>
  <c r="AF14" i="11"/>
  <c r="D38" i="9"/>
  <c r="E38" i="9"/>
  <c r="D28" i="9"/>
  <c r="E28" i="9"/>
  <c r="D36" i="9"/>
  <c r="E36" i="9"/>
  <c r="G31" i="9"/>
  <c r="G33" i="9"/>
  <c r="G32" i="9"/>
  <c r="G37" i="9"/>
  <c r="G34" i="9"/>
  <c r="G36" i="9"/>
  <c r="G38" i="9"/>
  <c r="G29" i="9"/>
  <c r="G30" i="9"/>
  <c r="G39" i="9" l="1"/>
  <c r="E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tc={0AC18D08-D727-4E31-AC83-E5DD9C90DED8}</author>
  </authors>
  <commentList>
    <comment ref="D8" authorId="0" shapeId="0" xr:uid="{0AC18D08-D727-4E31-AC83-E5DD9C90DED8}">
      <text>
        <t>[Comentario encadenado]
Su versión de Excel le permite leer este comentario encadenado; sin embargo, las ediciones que se apliquen se quitarán si el archivo se abre en una versión más reciente de Excel. Más información: https://go.microsoft.com/fwlink/?linkid=870924
Comentario:
    572 asignaturas (incluidas electivas)</t>
      </text>
    </comment>
  </commentList>
</comments>
</file>

<file path=xl/sharedStrings.xml><?xml version="1.0" encoding="utf-8"?>
<sst xmlns="http://schemas.openxmlformats.org/spreadsheetml/2006/main" count="350" uniqueCount="251">
  <si>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</si>
  <si>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</si>
  <si>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</si>
  <si>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</si>
  <si>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</si>
  <si>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</si>
  <si>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</si>
  <si>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</si>
  <si>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</si>
  <si>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</si>
  <si>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</si>
  <si>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</si>
  <si>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</si>
  <si>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</si>
  <si>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</si>
  <si>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</si>
  <si>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</si>
  <si>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</si>
  <si>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</si>
  <si>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</si>
  <si>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</si>
  <si>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</si>
  <si>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</si>
  <si>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</si>
  <si>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</si>
  <si>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</si>
  <si>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</si>
  <si>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</si>
  <si>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</si>
  <si>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</si>
  <si>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</si>
  <si>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</si>
  <si>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</si>
  <si>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</si>
  <si>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</si>
  <si>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</si>
  <si>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</si>
  <si>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</si>
  <si>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</si>
  <si>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</si>
  <si>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</si>
  <si>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</si>
  <si>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</si>
  <si>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</si>
  <si>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</si>
  <si>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</si>
  <si>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</si>
  <si>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</si>
  <si>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</si>
  <si>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</si>
  <si>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</si>
  <si>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</si>
  <si>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</si>
  <si>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</si>
  <si>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</si>
  <si>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</si>
  <si>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</si>
  <si>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</si>
  <si>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</si>
  <si>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</si>
  <si>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</si>
  <si>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</si>
  <si>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</si>
  <si>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</si>
  <si>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</si>
  <si>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</si>
  <si>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</si>
  <si>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</si>
  <si>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</si>
  <si>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</si>
  <si>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</si>
  <si>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</si>
  <si>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</si>
  <si>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</si>
  <si>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</si>
  <si>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</si>
  <si>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</si>
  <si>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</si>
  <si>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</si>
  <si>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</si>
  <si>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</si>
  <si>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</si>
  <si>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</si>
  <si>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</si>
  <si>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</si>
  <si>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</si>
  <si>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</si>
  <si>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</si>
  <si>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</si>
  <si>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</si>
  <si>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</si>
  <si>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</si>
  <si>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</si>
  <si>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</si>
  <si>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</si>
  <si>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</si>
  <si>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</si>
  <si>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</si>
  <si>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</si>
  <si>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</si>
  <si>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</si>
  <si>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</si>
  <si>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</si>
  <si>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</si>
  <si>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</si>
  <si>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</si>
  <si>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</si>
  <si>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</si>
  <si>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</si>
  <si>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</si>
  <si>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</si>
  <si>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</si>
  <si>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</si>
  <si>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</si>
  <si>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</si>
  <si>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</si>
  <si>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</si>
  <si>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</si>
  <si>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</si>
  <si>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</si>
  <si>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</si>
  <si>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</si>
  <si>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</si>
  <si>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</si>
  <si>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</si>
  <si>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Porcentaje de formulación del Centro de Pensamiento y Desarrollo Tecnológico (CPDT)</t>
  </si>
  <si>
    <t>Trimestral</t>
  </si>
  <si>
    <t>Vicerrectoría de Investigación, Extensión y Transferencia</t>
  </si>
  <si>
    <t>Fases de formulación completadas / Fases de formulación establecidas</t>
  </si>
  <si>
    <t>Meta 2021</t>
  </si>
  <si>
    <t>(Número de empresas vinculadas con la ETITC /40) * 100</t>
  </si>
  <si>
    <t>Porcentaje de vinculación de empresas con la ETITC</t>
  </si>
  <si>
    <t>Centro de Extensión y Proyección Social</t>
  </si>
  <si>
    <t>OE-9- La Extensión y la Proyección social como aporte al desarrollo de capacidades.</t>
  </si>
  <si>
    <t>Junio</t>
  </si>
  <si>
    <t>Septiembre</t>
  </si>
  <si>
    <t>Diciembre</t>
  </si>
  <si>
    <t>Fases de formulación del CPDT finalizadas en la vigencia.
Fases de formulación del CPDT previstas para la vigencia.</t>
  </si>
  <si>
    <t>Estudios de prefactibilidad, justificación técnica, diagnóstico de talento humano, recursos financieros y disponibilidad de infraestructura y TIC's.</t>
  </si>
  <si>
    <t>Mide el porcentaje de formulación del Centro de Pensamiento y Desarrollo Tecnológico.</t>
  </si>
  <si>
    <t>Cantidad de empresas del sector privado y/o de carácter internacional vinculadas con la ETITC.</t>
  </si>
  <si>
    <t>Convenios, contratos u otras modalidades de vinculación entre la ETITC y el sector privado.</t>
  </si>
  <si>
    <t>Mide el número de empresas vinculadas a la ETITC, mediante alguna modalidad.</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</si>
  <si>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</si>
  <si>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</si>
  <si>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</si>
  <si>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</si>
  <si>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Ingresos propios recibidos / Ingresos propios esperados</t>
  </si>
  <si>
    <t>(Recursos para gastos de funcionamiento programados / Recursos para gastos de funcionamiento reales de la entidad)</t>
  </si>
  <si>
    <t>Índice de sylabus revisados y actualizados</t>
  </si>
  <si>
    <t>Porcentaje de programas de educación superior articulados al modelo de evaluación por resultados de aprendizaje y competencias</t>
  </si>
  <si>
    <t>Seguimiento a egresados del IBTI que ingresan a educación superior</t>
  </si>
  <si>
    <t>Vicerrectoría Académica</t>
  </si>
  <si>
    <t>Direccionamiento Institucional</t>
  </si>
  <si>
    <t>Docencia PES</t>
  </si>
  <si>
    <t>Gestión de Talento Humano</t>
  </si>
  <si>
    <t>Extensión y Proyección Social</t>
  </si>
  <si>
    <t>Docencia IBTI</t>
  </si>
  <si>
    <t>Investigación</t>
  </si>
  <si>
    <t>Gestión Financiera</t>
  </si>
  <si>
    <t>(Número de programas de educación superior articulados al modelo de evaluación por resultados de aprendizaje y competencias / Número de programas de educación superior)*100</t>
  </si>
  <si>
    <t>OE-2- Fortalecer y potenciar el Talento Humano en las plantas de personal docente y administrativa.</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</si>
  <si>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</si>
  <si>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</si>
  <si>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</si>
  <si>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</si>
  <si>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</si>
  <si>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</si>
  <si>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</si>
  <si>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</si>
  <si>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75,4%</t>
  </si>
  <si>
    <t>Ejecución de ingresos</t>
  </si>
  <si>
    <t>(Recursos para gastos de funcionamiento programados / Recursos para gastos de funcionamiento reales de la entidad)*100</t>
  </si>
  <si>
    <t>Recursos monetarios</t>
  </si>
  <si>
    <t>Recursos monetarios necesarios para funcionamiento de la entidad</t>
  </si>
  <si>
    <t>Medir los recursos necesarios para garantizar la operación de la entidad.</t>
  </si>
  <si>
    <t>Recursos propios proyectados y recaudados</t>
  </si>
  <si>
    <t>Medir oportunamente el nivel de recaudo con el fin de revisar el cumplimiento del plan de acción del año</t>
  </si>
  <si>
    <t>Medir las obligaciones presupuestales frente al ingreso propio programado.</t>
  </si>
  <si>
    <t>(Factores implementados / 12)*100</t>
  </si>
  <si>
    <t>12 Factores de acreditación institucional</t>
  </si>
  <si>
    <t>Oficina Asesora de Planeación</t>
  </si>
  <si>
    <t>Cumplimiento de requisitos para desarrollo del concurso administrativo</t>
  </si>
  <si>
    <t>Cumplimiento de requisitos para desarrollo del concurso docente</t>
  </si>
  <si>
    <t>Requisitos cumplidos / Requisitos totales</t>
  </si>
  <si>
    <t>Requisitos necesarios para desarrollar concurso de méritos para cubrir vacantes definitivas en la planta administrativa, ante la Comisión Nacional del Servicio Civil</t>
  </si>
  <si>
    <t>Estudio de necesidades de planta administrativa, documento técnico.</t>
  </si>
  <si>
    <t>Mide el porcentaje de cumplimiento de requisitos para desarrollar el concurso de méritos para cubrir vacantes definitivas en la planta administrativa, ante la Comisión Nacional del Servicio Civil</t>
  </si>
  <si>
    <t>Requisitos necesarios para desarrollar concurso docente</t>
  </si>
  <si>
    <t>Estudio de necesidades de planta docente, documento técnico.</t>
  </si>
  <si>
    <t>Mide el porcentaje de cumplimiento de requisitos para desarrollar el concurso docente</t>
  </si>
  <si>
    <t>Programas de educación superior, fases del modelo de evaluación por resultados de aprendizaje y competencias</t>
  </si>
  <si>
    <t>Programas de técnica profesional
Programas de tecnología
Programas profesionales en ingenierías</t>
  </si>
  <si>
    <t>Mide el porcentaje de programas de educación superior por ciclo propedéutico, articulados al modelo de evaluación por resultados de aprendizaje y competencias</t>
  </si>
  <si>
    <t>Mide el porcentaje de avance en los 12 factores de acreditación institucional, fijados por el Consejo Nacional de Acreditación</t>
  </si>
  <si>
    <t>Cobertura estudiantil en programas de educación superior</t>
  </si>
  <si>
    <t>(Estudiantes matriculados 2020 / Estudiantes matriculados 2021)*100</t>
  </si>
  <si>
    <t>Estudiantes matriculados en programas de educación superior</t>
  </si>
  <si>
    <t>Estudiantes matriculados en programas de educación superior de vigencias 2020 y 2021.</t>
  </si>
  <si>
    <t>Medir el comportamiento de la cobertura estudiantil</t>
  </si>
  <si>
    <t>SNIES</t>
  </si>
  <si>
    <t>14,15%</t>
  </si>
  <si>
    <t>Baja</t>
  </si>
  <si>
    <t>Porcentaje de empleabilidad de egresados de educación superior</t>
  </si>
  <si>
    <t>(Número de estudiantes graduados en programas de educación superior / Número de estudiantes graduados en programas de educación superior trabajando formalmente)*100</t>
  </si>
  <si>
    <t>Egresados en programas de educación superior</t>
  </si>
  <si>
    <t>Medir el porcentaje de empleabilidad de los egresados de educación superior</t>
  </si>
  <si>
    <t>Egresados</t>
  </si>
  <si>
    <t>(Número de estudiantes graduados del IBTI / Número de estudiantes graduados del IBTI que ingresan a instituciones de educación superior)*100</t>
  </si>
  <si>
    <t>Egresados del IBTI</t>
  </si>
  <si>
    <t>Estudiantes del IBTI graduados de grado 11º</t>
  </si>
  <si>
    <t>Medir el porcentaje de egresados del IBTI que acceden a programas de educación superior</t>
  </si>
  <si>
    <t>Dirección del IBTI</t>
  </si>
  <si>
    <t>Tesorería /
Oficina Asesora de Planeación</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</si>
  <si>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</si>
  <si>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</si>
  <si>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</si>
  <si>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Número de sylabus actualizados / Número de sylabus vigentes</t>
  </si>
  <si>
    <t>Programas con registro calificado en la modalidad semipresencial</t>
  </si>
  <si>
    <t>(Programas con registro calificado en la modalidad semipresencial / Programas con registro calificado en la modalidad presencial)*100</t>
  </si>
  <si>
    <t>Programas de educación superior con registro calificado</t>
  </si>
  <si>
    <t>Obligaciones vs Recaudos</t>
  </si>
  <si>
    <t>Medir porcentaje de programas con registro calificado que cambian de modalidad presencial a semipresencial</t>
  </si>
  <si>
    <t>572 asignaturas</t>
  </si>
  <si>
    <t>Asignaturas teóricas, teórico-prácticas y prácticas</t>
  </si>
  <si>
    <t>Asignaturas de programas de pregrado</t>
  </si>
  <si>
    <t>Desviación estándar de los resultados por facultad de las pruebas Saber TyT y Saber Pro, frente a media nacional de instituciones acreditadas</t>
  </si>
  <si>
    <t>Módulo de competencias genérica y módulo de competencias específicas</t>
  </si>
  <si>
    <t>Tendencia Media</t>
  </si>
  <si>
    <t>ICFES</t>
  </si>
  <si>
    <t>Comportamiento de desempeño en Pruebas Saber</t>
  </si>
  <si>
    <t>Igualar la media nacional de instituciones acreditadas</t>
  </si>
  <si>
    <t>Registro y Control</t>
  </si>
  <si>
    <t>El seguimiento del indicador es semestral, se parte de la línea base establecida en el Plan de Desarrollo Institucional 2021-2024</t>
  </si>
  <si>
    <t>El resultado del Índice de Desempeño Institucional de 75,4% se refiere a la vigencia 2019, los resultados de la vigencia 2020 serán publicados por el Departamento Administrativo de la Función Pública en el mes de mayo.</t>
  </si>
  <si>
    <t>Recursos recaudados y compromisos adquiridos.</t>
  </si>
  <si>
    <t>(Obligaciones / Recaudo programado)*100</t>
  </si>
  <si>
    <t>Con corte a 31 de marzo, la ETITC percibió ingresos propios por el monto de $ 3.126.477.798 pesos, distribuidos así:
Enero: $ 1.878.622.599
Febrero: $ 675.831.490
Marzo: $ 572.023.708
La ley 2063 del 28 de noviembre de 2020, "Por la cual se decreta el presupuesto de rentas y recursos de capital y ley de apropiaciones para la vigencia fiscal del 1° de enero al 31 de diciembre de 2021", establece que la ETITC tiene programado un total de $ 10.000.000.000 por concepto de recursos propios.
Por lo anterior, con corte al 31 de marzo, se evidencia un recaudo del 31,26%.</t>
  </si>
  <si>
    <t>91,67%</t>
  </si>
  <si>
    <t>El seguimiento del indicador es semestral, se parte de la línea base del semestre 2020-02 de 91.67% reportado por el área de Egresados.</t>
  </si>
  <si>
    <t>Se parte de la línea base del PDI, con un 20% por contar con acreditación de alta calidad de programas de educación superior:
Se recibió renovación a 6 años en el programa Técnico Profesional en computación, se recibe ACREDITACIÓN DE ALTA CALIDAD   para los programas de Tecnología en Desarrollo de software e ingeniería de Sistemas de acuerdo a las resoluciones 009746 del 11 de Septiembre del 2019 y 009747 del 11 de septiembre del 2019 por 4 años, 10 programas recibieron acreditación de alta calidad, para la facultad de Procesos Industriales, Mecatrónica y Sistemas, en sus 3 niveles, y la facultad de Electromecánica en los niveles técnico profesional y profesional universitario.
En el marco de la normatividad del MEN, según decreto 1330 de 2019, la ETITC tiene derecho a renovación del registro calificado automático de los 11 programas acreditados. De los cuales ya entraron en proceso de generación de resolución 7: 
-Técnico profesional en electrónica industrial
-Tecnología en automatización industrial
-Ingeniería Mecatrónica
-Técnica profesional en procesos de manufactura
-Tecnología en producción industrial
-Ingeniería en procesos industriales
-Técnica profesional en mantenimiento industrial
Se recibió renovación de registro calificado automáticamente en 3 niveles:
-Técnico profesional en computación
-Tecnología en desarrollo de software
-Ingeniería en sistemas</t>
  </si>
  <si>
    <t>Con corte a 31 de marzo de la presente vigencia se ha adelantado un oficio dirigido a la Universidad Nacional con el objeto de realizar una prestación de servicios en la reorganización institucional de la ETITC, para continuar con los procesos del concurso ante la CNSC.
Se deja la misma línea base programada en el PDI 2021-2024.</t>
  </si>
  <si>
    <t>Con corte a 31 de marzo de la presente vigencia se ha adelantado un oficio dirigido a la Universidad Nacional con el fin de contratar el asesoramiento y acompañamiento en la realización del proceso meritocrático de docentes ocasionales y de horas cátedra en provisionalidad de Educación Superior.
De igual modo, se realizaron los términos de referencia para llevar a cabo el contrato de concurso docente.</t>
  </si>
  <si>
    <t>Se establecieron cinco fases para la formulación del Centro de Pensamiento y Desarrollo Tecnológico, a saber:
1.	Diseño preliminar de requisitos/dimensiones. 
2.	Recopilación de análisis de información.
3.	Proceso de autoevaluación.
4.	Elaboración del plan de mejoramiento.
5.	Capacitación hacia la postulación.
Con corte a 31 de marzo, se encuentra en ejecución la primera fase: Diseño preliminar de requisitos, y se han realizado las siguientes actividades: 
•	Informe de vigilancia y referenciación para el proceso de partida de la construcción del Centro de Pensamiento y Desarrollo Tecnológico ETITC. 
•	Alineación de expectativas: Reunión de KickOff Parte I (27 de enero de 2021). 
•	Alineación de expectativas: Reunión de KickOff Parte II (4 de febrero de 2021).
•	Taller Visión Parte I (11 de febrero de 2021). 
•	Taller Visión Parte II, ejercicio no supervisado (18 de febrero de 2021).
•	Taller Visión Parte III (4 de marzo de 2021).
•	Diagnóstico de capacidades con Comité Central (18 de marzo de 2021).</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</si>
  <si>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</si>
  <si>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</si>
  <si>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</si>
  <si>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</si>
  <si>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</si>
  <si>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Con corte a 31 de marzo, se han tramitado 20 cancelaciones de semestre, 14 en programas de técnica profesional, 5 en programas de tecnología y 1 en programa de ingeniería, correspondiente a un 0,73% del total de matrículas estudiantiles.</t>
  </si>
  <si>
    <t>El indicador se calcula contrastando los 2724 estudiantes de programas de educación superior matriculados en el periodo 2020-01 y los 2744 en el periodo 2021-01, aumentando la cobertura en un 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</si>
</sst>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0.0%"/>
    <numFmt numFmtId="166" formatCode="0.000%"/>
    <numFmt numFmtId="167" formatCode="_-* #,##0_-;\-* #,##0_-;_-*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1"/>
      <color rgb="FF000000"/>
      <name val="Calibri"/>
      <family val="2"/>
      <scheme val="minor"/>
    </font>
    <font>
      <sz val="12"/>
      <color rgb="FF000000"/>
      <name val="Calibri"/>
      <family val="2"/>
      <scheme val="minor"/>
    </font>
    <font>
      <sz val="9"/>
      <color rgb="FF000000"/>
      <name val="Arial"/>
      <family val="2"/>
    </font>
    <font>
      <b/>
      <sz val="11"/>
      <color rgb="FF000000"/>
      <name val="Arial"/>
      <family val="2"/>
    </font>
    <font>
      <sz val="8"/>
      <name val="Calibri"/>
      <family val="2"/>
      <scheme val="minor"/>
    </font>
    <font>
      <b/>
      <sz val="11"/>
      <color theme="1"/>
      <name val="Arial"/>
      <family val="2"/>
    </font>
    <font>
      <b/>
      <sz val="11"/>
      <name val="Calibri"/>
      <family val="2"/>
      <scheme val="minor"/>
    </font>
    <font>
      <b/>
      <sz val="11"/>
      <color theme="0"/>
      <name val="Arial"/>
      <family val="2"/>
    </font>
    <font>
      <sz val="11"/>
      <color theme="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FFC000"/>
        <bgColor indexed="64"/>
      </patternFill>
    </fill>
    <fill>
      <patternFill patternType="solid">
        <fgColor theme="6" tint="0.39997558519241921"/>
        <bgColor indexed="64"/>
      </patternFill>
    </fill>
  </fills>
  <borders count="5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style="thin">
        <color indexed="64"/>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329">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9" fontId="0" fillId="0" borderId="0" xfId="1" applyFont="1" applyBorder="1" applyAlignment="1">
      <alignment horizontal="center" vertical="center" wrapText="1"/>
    </xf>
    <xf numFmtId="0" fontId="22" fillId="0" borderId="7" xfId="0" applyFont="1" applyBorder="1" applyAlignment="1">
      <alignment vertical="center" wrapText="1"/>
    </xf>
    <xf numFmtId="0" fontId="0" fillId="0" borderId="0" xfId="0" applyFont="1" applyFill="1" applyBorder="1" applyAlignment="1">
      <alignment vertical="center" wrapText="1"/>
    </xf>
    <xf numFmtId="0" fontId="22" fillId="0" borderId="7" xfId="0" applyFont="1" applyFill="1" applyBorder="1" applyAlignment="1">
      <alignment vertical="center" wrapText="1"/>
    </xf>
    <xf numFmtId="0" fontId="23" fillId="0" borderId="7" xfId="0" applyFont="1" applyBorder="1" applyAlignment="1">
      <alignment vertical="center" wrapText="1"/>
    </xf>
    <xf numFmtId="0" fontId="0" fillId="0" borderId="7" xfId="0" applyFont="1" applyFill="1" applyBorder="1" applyAlignment="1">
      <alignment vertical="center" wrapText="1"/>
    </xf>
    <xf numFmtId="9" fontId="3" fillId="0" borderId="7"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wrapText="1"/>
    </xf>
    <xf numFmtId="0" fontId="0" fillId="0" borderId="13" xfId="0" applyFont="1" applyBorder="1" applyAlignment="1">
      <alignment horizontal="center" vertical="center" wrapText="1"/>
    </xf>
    <xf numFmtId="0" fontId="0" fillId="0" borderId="7" xfId="0" applyFont="1" applyFill="1" applyBorder="1" applyAlignment="1">
      <alignment horizontal="center" vertical="center" wrapText="1"/>
    </xf>
    <xf numFmtId="164" fontId="0" fillId="0" borderId="0" xfId="0" applyNumberFormat="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28" fillId="0" borderId="7" xfId="0" applyFont="1" applyBorder="1" applyAlignment="1">
      <alignment horizontal="center" vertical="center"/>
    </xf>
    <xf numFmtId="0" fontId="28"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56" xfId="0" applyFont="1" applyBorder="1" applyAlignment="1">
      <alignment horizontal="left" vertical="center" wrapText="1"/>
    </xf>
    <xf numFmtId="0" fontId="6" fillId="0" borderId="0" xfId="0" applyFont="1" applyFill="1"/>
    <xf numFmtId="0" fontId="0" fillId="0" borderId="7" xfId="0" applyFont="1" applyBorder="1" applyAlignment="1">
      <alignment horizontal="left" vertical="center" wrapText="1"/>
    </xf>
    <xf numFmtId="9" fontId="28" fillId="0" borderId="7" xfId="0"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0" fillId="0" borderId="13" xfId="0" applyFont="1" applyBorder="1" applyAlignment="1">
      <alignment vertical="center" wrapText="1"/>
    </xf>
    <xf numFmtId="0" fontId="22" fillId="0" borderId="13" xfId="0" applyFont="1" applyFill="1" applyBorder="1" applyAlignment="1">
      <alignment vertical="center" wrapText="1"/>
    </xf>
    <xf numFmtId="9" fontId="29" fillId="0" borderId="7" xfId="0" applyNumberFormat="1" applyFont="1" applyFill="1" applyBorder="1" applyAlignment="1">
      <alignment horizontal="center" vertical="center" wrapText="1"/>
    </xf>
    <xf numFmtId="0" fontId="0" fillId="0" borderId="19" xfId="0" applyBorder="1"/>
    <xf numFmtId="9" fontId="28" fillId="3" borderId="7" xfId="0" applyNumberFormat="1" applyFont="1" applyFill="1" applyBorder="1" applyAlignment="1">
      <alignment horizontal="center" vertical="center" wrapText="1"/>
    </xf>
    <xf numFmtId="165" fontId="28" fillId="3" borderId="7" xfId="0" applyNumberFormat="1" applyFont="1" applyFill="1" applyBorder="1" applyAlignment="1">
      <alignment horizontal="center" vertical="center" wrapText="1"/>
    </xf>
    <xf numFmtId="9" fontId="29" fillId="8" borderId="7" xfId="0" applyNumberFormat="1" applyFont="1" applyFill="1" applyBorder="1" applyAlignment="1">
      <alignment horizontal="center" vertical="center" wrapText="1"/>
    </xf>
    <xf numFmtId="0" fontId="0" fillId="0" borderId="12" xfId="0" applyFont="1" applyBorder="1" applyAlignment="1">
      <alignment vertical="center" wrapText="1"/>
    </xf>
    <xf numFmtId="0" fontId="0" fillId="0" borderId="13" xfId="0" applyFont="1" applyBorder="1" applyAlignment="1">
      <alignment horizontal="left" vertical="center" wrapText="1"/>
    </xf>
    <xf numFmtId="167" fontId="29" fillId="0" borderId="13" xfId="39" applyNumberFormat="1"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5" borderId="10" xfId="0" applyFont="1" applyFill="1" applyBorder="1" applyAlignment="1">
      <alignment horizontal="center" vertical="center" wrapText="1"/>
    </xf>
    <xf numFmtId="165" fontId="30" fillId="5" borderId="10" xfId="0" applyNumberFormat="1" applyFont="1" applyFill="1" applyBorder="1" applyAlignment="1">
      <alignment horizontal="center" vertical="center" wrapText="1"/>
    </xf>
    <xf numFmtId="165" fontId="30" fillId="5" borderId="11" xfId="0" applyNumberFormat="1" applyFont="1" applyFill="1" applyBorder="1" applyAlignment="1">
      <alignment horizontal="center" vertical="center" wrapText="1"/>
    </xf>
    <xf numFmtId="0" fontId="31" fillId="0" borderId="0" xfId="0" applyFont="1"/>
    <xf numFmtId="0" fontId="31" fillId="0" borderId="0" xfId="0" applyFont="1" applyFill="1" applyBorder="1"/>
    <xf numFmtId="0" fontId="31" fillId="0" borderId="0" xfId="0" applyFont="1" applyFill="1" applyBorder="1" applyAlignment="1">
      <alignment horizontal="center" vertical="center" wrapText="1"/>
    </xf>
    <xf numFmtId="165" fontId="6" fillId="0" borderId="26" xfId="0" applyNumberFormat="1" applyFont="1" applyFill="1" applyBorder="1" applyAlignment="1">
      <alignment horizontal="left" vertical="center" wrapText="1"/>
    </xf>
    <xf numFmtId="165" fontId="28" fillId="0" borderId="13" xfId="0" applyNumberFormat="1" applyFont="1" applyFill="1" applyBorder="1" applyAlignment="1">
      <alignment horizontal="center" vertical="center" wrapText="1"/>
    </xf>
    <xf numFmtId="165" fontId="6" fillId="0" borderId="14" xfId="0" applyNumberFormat="1" applyFont="1" applyFill="1" applyBorder="1" applyAlignment="1">
      <alignment horizontal="left" vertical="center" wrapText="1"/>
    </xf>
    <xf numFmtId="43" fontId="6" fillId="0" borderId="0" xfId="39" applyFont="1" applyFill="1" applyBorder="1" applyAlignment="1">
      <alignment horizontal="center" vertical="center" wrapText="1"/>
    </xf>
    <xf numFmtId="10" fontId="28" fillId="0" borderId="7" xfId="0" applyNumberFormat="1" applyFont="1" applyFill="1" applyBorder="1" applyAlignment="1">
      <alignment horizontal="center" vertical="center" wrapText="1"/>
    </xf>
    <xf numFmtId="10" fontId="28" fillId="9" borderId="7" xfId="0" applyNumberFormat="1" applyFont="1" applyFill="1" applyBorder="1" applyAlignment="1">
      <alignment horizontal="center" vertical="center" wrapText="1"/>
    </xf>
    <xf numFmtId="10" fontId="6" fillId="0" borderId="7" xfId="1" applyNumberFormat="1" applyFont="1" applyFill="1" applyBorder="1" applyAlignment="1">
      <alignment horizontal="center" vertical="center" wrapText="1"/>
    </xf>
    <xf numFmtId="10" fontId="28" fillId="0" borderId="7" xfId="1" applyNumberFormat="1" applyFont="1" applyFill="1" applyBorder="1" applyAlignment="1">
      <alignment horizontal="center" vertical="center"/>
    </xf>
    <xf numFmtId="10" fontId="6" fillId="0" borderId="7" xfId="1" applyNumberFormat="1" applyFont="1" applyBorder="1" applyAlignment="1">
      <alignment horizontal="center" vertical="center" wrapText="1"/>
    </xf>
    <xf numFmtId="9" fontId="28" fillId="0" borderId="7" xfId="0" applyNumberFormat="1" applyFont="1" applyFill="1" applyBorder="1" applyAlignment="1">
      <alignment horizontal="center" vertical="center"/>
    </xf>
    <xf numFmtId="10" fontId="6" fillId="8" borderId="7" xfId="1" applyNumberFormat="1" applyFont="1" applyFill="1" applyBorder="1" applyAlignment="1">
      <alignment horizontal="center" vertical="center" wrapText="1"/>
    </xf>
    <xf numFmtId="10" fontId="28" fillId="8" borderId="7" xfId="0" applyNumberFormat="1" applyFont="1" applyFill="1" applyBorder="1" applyAlignment="1">
      <alignment horizontal="center" vertical="center"/>
    </xf>
    <xf numFmtId="10" fontId="28" fillId="0" borderId="7" xfId="1" applyNumberFormat="1" applyFont="1" applyBorder="1" applyAlignment="1">
      <alignment horizontal="center" vertical="center" wrapText="1"/>
    </xf>
    <xf numFmtId="10" fontId="28" fillId="0" borderId="7" xfId="0" applyNumberFormat="1" applyFont="1" applyBorder="1" applyAlignment="1">
      <alignment horizontal="center" vertical="center"/>
    </xf>
    <xf numFmtId="167" fontId="28" fillId="0" borderId="13" xfId="39" applyNumberFormat="1" applyFont="1" applyBorder="1" applyAlignment="1">
      <alignment horizontal="center" vertical="center" wrapText="1"/>
    </xf>
    <xf numFmtId="167" fontId="28" fillId="0" borderId="13" xfId="39" applyNumberFormat="1" applyFont="1" applyBorder="1" applyAlignment="1">
      <alignment horizontal="center" vertical="center"/>
    </xf>
    <xf numFmtId="10" fontId="28" fillId="10" borderId="0" xfId="1" applyNumberFormat="1" applyFont="1" applyFill="1" applyBorder="1" applyAlignment="1">
      <alignment horizontal="center" vertical="center" wrapText="1"/>
    </xf>
    <xf numFmtId="10" fontId="28" fillId="11" borderId="7" xfId="0" applyNumberFormat="1" applyFont="1" applyFill="1" applyBorder="1" applyAlignment="1">
      <alignment horizontal="center" vertical="center" wrapText="1"/>
    </xf>
    <xf numFmtId="0" fontId="28" fillId="0" borderId="7" xfId="0" applyFont="1" applyBorder="1" applyAlignment="1">
      <alignment horizontal="left" vertical="center"/>
    </xf>
    <xf numFmtId="0" fontId="28" fillId="0" borderId="7" xfId="0" applyFont="1" applyBorder="1" applyAlignment="1">
      <alignment horizontal="center" vertical="center" wrapText="1"/>
    </xf>
    <xf numFmtId="0" fontId="8" fillId="0" borderId="7" xfId="0" applyFont="1" applyBorder="1" applyAlignment="1">
      <alignment horizontal="left" vertical="center"/>
    </xf>
    <xf numFmtId="0" fontId="25" fillId="0" borderId="22"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57" xfId="0" applyFont="1" applyBorder="1" applyAlignment="1" applyProtection="1">
      <alignment horizontal="center" wrapText="1"/>
      <protection locked="0"/>
    </xf>
    <xf numFmtId="0" fontId="26"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Normal" xfId="0" builtinId="0"/>
    <cellStyle name="Normal 2" xfId="2" xr:uid="{00000000-0005-0000-0000-000027000000}"/>
    <cellStyle name="Porcentaje" xfId="1" builtinId="5"/>
    <cellStyle name="Porcentual 2" xfId="3" xr:uid="{00000000-0005-0000-0000-000029000000}"/>
  </cellStyles>
  <dxfs count="14">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1255889</xdr:colOff>
      <xdr:row>0</xdr:row>
      <xdr:rowOff>0</xdr:rowOff>
    </xdr:from>
    <xdr:to>
      <xdr:col>0</xdr:col>
      <xdr:colOff>2015984</xdr:colOff>
      <xdr:row>2</xdr:row>
      <xdr:rowOff>226060</xdr:rowOff>
    </xdr:to>
    <xdr:pic>
      <xdr:nvPicPr>
        <xdr:cNvPr id="4" name="Imagen 3">
          <a:extLst>
            <a:ext uri="{FF2B5EF4-FFF2-40B4-BE49-F238E27FC236}">
              <a16:creationId xmlns:a16="http://schemas.microsoft.com/office/drawing/2014/main" id="{6DA03864-DB95-C94F-BECB-896FD81B2F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889" y="0"/>
          <a:ext cx="760095" cy="7268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8" dT="2021-03-23T20:20:59.10" personId="{00000000-0000-0000-0000-000000000000}" id="{0AC18D08-D727-4E31-AC83-E5DD9C90DED8}">
    <text>572 asignaturas (incluidas electivas)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6"/>
  <sheetViews>
    <sheetView showGridLines="0" tabSelected="1" topLeftCell="A5" zoomScale="85" zoomScaleNormal="85" zoomScalePageLayoutView="90" workbookViewId="0">
      <pane ySplit="2" topLeftCell="A7" activePane="bottomLeft" state="frozen"/>
      <selection activeCell="A5" sqref="A5"/>
      <selection pane="bottomLeft" activeCell="A7" sqref="A7"/>
    </sheetView>
  </sheetViews>
  <sheetFormatPr baseColWidth="10" defaultColWidth="10.77734375" defaultRowHeight="14.4" x14ac:dyDescent="0.3"/>
  <cols>
    <col min="1" max="1" width="47" style="167" customWidth="1"/>
    <col min="2" max="2" width="16.77734375" style="167" customWidth="1"/>
    <col min="3" max="3" width="29" style="167" customWidth="1"/>
    <col min="4" max="4" width="24.77734375" style="167" customWidth="1"/>
    <col min="5" max="5" width="41.6640625" style="167" customWidth="1"/>
    <col min="6" max="6" width="30" style="167" customWidth="1"/>
    <col min="7" max="7" width="30.6640625" style="167" customWidth="1"/>
    <col min="8" max="8" width="9.44140625" style="167" customWidth="1"/>
    <col min="9" max="9" width="18.33203125" style="72" customWidth="1"/>
    <col min="10" max="10" width="18" style="167" bestFit="1" customWidth="1"/>
    <col min="11" max="11" width="18" style="167" customWidth="1"/>
    <col min="12" max="12" width="18.33203125" style="167" bestFit="1" customWidth="1"/>
    <col min="13" max="13" width="10.109375" style="167" bestFit="1" customWidth="1"/>
    <col min="14" max="17" width="15.6640625" style="167" customWidth="1"/>
    <col min="18" max="18" width="53.44140625" style="178" bestFit="1" customWidth="1"/>
    <col min="19" max="19" width="16.77734375" style="167" hidden="1" customWidth="1"/>
    <col min="20" max="20" width="0" style="167" hidden="1" customWidth="1"/>
    <col min="21" max="21" width="17.77734375" style="167" hidden="1" customWidth="1"/>
    <col min="22" max="23" width="0" style="167" hidden="1" customWidth="1"/>
    <col min="24" max="24" width="31.77734375" style="167" hidden="1" customWidth="1"/>
    <col min="25" max="25" width="13.44140625" style="167" hidden="1" customWidth="1"/>
    <col min="26" max="26" width="19.33203125" style="167" bestFit="1" customWidth="1"/>
    <col min="27" max="28" width="16.44140625" style="167" bestFit="1" customWidth="1"/>
    <col min="29" max="29" width="18.21875" style="167" bestFit="1" customWidth="1"/>
    <col min="30" max="30" width="6.109375" style="167" bestFit="1" customWidth="1"/>
    <col min="31" max="31" width="6.5546875" style="167" bestFit="1" customWidth="1"/>
    <col min="32" max="32" width="6.44140625" style="167" bestFit="1" customWidth="1"/>
    <col min="33" max="33" width="5.77734375" style="167" bestFit="1" customWidth="1"/>
    <col min="34" max="34" width="8.44140625" style="167" bestFit="1" customWidth="1"/>
    <col min="35" max="35" width="11.77734375" style="167" customWidth="1"/>
    <col min="36" max="36" width="9.109375" style="167" bestFit="1" customWidth="1"/>
    <col min="37" max="37" width="11.77734375" style="167" customWidth="1"/>
    <col min="38" max="38" width="10.44140625" style="167" bestFit="1" customWidth="1"/>
    <col min="39" max="51" width="10.77734375" style="167"/>
    <col min="52" max="57" width="9.44140625" style="167" customWidth="1"/>
    <col min="58" max="16384" width="10.77734375" style="167"/>
  </cols>
  <sheetData>
    <row r="1" spans="1:40" customFormat="1" ht="20.25" customHeight="1" x14ac:dyDescent="0.3">
      <c r="A1" s="235" t="s">
        <v>112</v>
      </c>
      <c r="B1" s="238" t="s">
        <v>0</v>
      </c>
      <c r="C1" s="238"/>
      <c r="D1" s="238"/>
      <c r="E1" s="238"/>
      <c r="F1" s="238"/>
      <c r="G1" s="238"/>
      <c r="H1" s="238"/>
      <c r="I1" s="238"/>
      <c r="J1" s="238"/>
      <c r="K1" s="238"/>
      <c r="L1" s="238"/>
      <c r="M1" s="238"/>
      <c r="N1" s="238"/>
      <c r="O1" s="238"/>
      <c r="P1" s="238"/>
      <c r="Q1" s="238"/>
      <c r="R1" s="234" t="s">
        <v>113</v>
      </c>
      <c r="S1" s="234"/>
      <c r="T1" s="234"/>
      <c r="Z1" s="200"/>
    </row>
    <row r="2" spans="1:40" customFormat="1" ht="20.25" customHeight="1" x14ac:dyDescent="0.3">
      <c r="A2" s="236"/>
      <c r="B2" s="238"/>
      <c r="C2" s="238"/>
      <c r="D2" s="238"/>
      <c r="E2" s="238"/>
      <c r="F2" s="238"/>
      <c r="G2" s="238"/>
      <c r="H2" s="238"/>
      <c r="I2" s="238"/>
      <c r="J2" s="238"/>
      <c r="K2" s="238"/>
      <c r="L2" s="238"/>
      <c r="M2" s="238"/>
      <c r="N2" s="238"/>
      <c r="O2" s="238"/>
      <c r="P2" s="238"/>
      <c r="Q2" s="238"/>
      <c r="R2" s="234" t="s">
        <v>115</v>
      </c>
      <c r="S2" s="234"/>
      <c r="T2" s="234"/>
      <c r="Z2" s="200"/>
    </row>
    <row r="3" spans="1:40" customFormat="1" ht="22.05" customHeight="1" x14ac:dyDescent="0.3">
      <c r="A3" s="236"/>
      <c r="B3" s="238"/>
      <c r="C3" s="238"/>
      <c r="D3" s="238"/>
      <c r="E3" s="238"/>
      <c r="F3" s="238"/>
      <c r="G3" s="238"/>
      <c r="H3" s="238"/>
      <c r="I3" s="238"/>
      <c r="J3" s="238"/>
      <c r="K3" s="238"/>
      <c r="L3" s="238"/>
      <c r="M3" s="238"/>
      <c r="N3" s="238"/>
      <c r="O3" s="238"/>
      <c r="P3" s="238"/>
      <c r="Q3" s="238"/>
      <c r="R3" s="234" t="s">
        <v>124</v>
      </c>
      <c r="S3" s="234"/>
      <c r="T3" s="234"/>
      <c r="Z3" s="200"/>
    </row>
    <row r="4" spans="1:40" customFormat="1" ht="20.25" customHeight="1" x14ac:dyDescent="0.3">
      <c r="A4" s="237"/>
      <c r="B4" s="238"/>
      <c r="C4" s="238"/>
      <c r="D4" s="238"/>
      <c r="E4" s="238"/>
      <c r="F4" s="238"/>
      <c r="G4" s="238"/>
      <c r="H4" s="238"/>
      <c r="I4" s="238"/>
      <c r="J4" s="238"/>
      <c r="K4" s="238"/>
      <c r="L4" s="238"/>
      <c r="M4" s="238"/>
      <c r="N4" s="238"/>
      <c r="O4" s="238"/>
      <c r="P4" s="238"/>
      <c r="Q4" s="238"/>
      <c r="R4" s="234" t="s">
        <v>114</v>
      </c>
      <c r="S4" s="234"/>
      <c r="T4" s="234"/>
      <c r="Z4" s="200"/>
    </row>
    <row r="5" spans="1:40" ht="15" thickBot="1" x14ac:dyDescent="0.35">
      <c r="E5" s="188">
        <v>1</v>
      </c>
      <c r="F5" s="188">
        <v>1</v>
      </c>
      <c r="K5" s="188">
        <v>1</v>
      </c>
    </row>
    <row r="6" spans="1:40" s="211" customFormat="1" ht="46.8" customHeight="1" x14ac:dyDescent="0.25">
      <c r="A6" s="207" t="s">
        <v>109</v>
      </c>
      <c r="B6" s="208" t="s">
        <v>1</v>
      </c>
      <c r="C6" s="208" t="s">
        <v>2</v>
      </c>
      <c r="D6" s="208" t="s">
        <v>116</v>
      </c>
      <c r="E6" s="208" t="s">
        <v>117</v>
      </c>
      <c r="F6" s="208" t="s">
        <v>118</v>
      </c>
      <c r="G6" s="208" t="s">
        <v>61</v>
      </c>
      <c r="H6" s="208" t="s">
        <v>6</v>
      </c>
      <c r="I6" s="208" t="s">
        <v>4</v>
      </c>
      <c r="J6" s="209" t="s">
        <v>107</v>
      </c>
      <c r="K6" s="209" t="s">
        <v>8</v>
      </c>
      <c r="L6" s="209" t="s">
        <v>106</v>
      </c>
      <c r="M6" s="209" t="s">
        <v>129</v>
      </c>
      <c r="N6" s="209" t="s">
        <v>111</v>
      </c>
      <c r="O6" s="209" t="s">
        <v>134</v>
      </c>
      <c r="P6" s="209" t="s">
        <v>135</v>
      </c>
      <c r="Q6" s="209" t="s">
        <v>136</v>
      </c>
      <c r="R6" s="210" t="s">
        <v>108</v>
      </c>
      <c r="Y6" s="212"/>
      <c r="Z6" s="213"/>
      <c r="AA6" s="213"/>
      <c r="AB6" s="213"/>
      <c r="AC6" s="213"/>
      <c r="AD6" s="213"/>
      <c r="AE6" s="213"/>
      <c r="AF6" s="213"/>
      <c r="AG6" s="213"/>
      <c r="AH6" s="213"/>
      <c r="AI6" s="213"/>
      <c r="AJ6" s="213"/>
      <c r="AK6" s="213"/>
      <c r="AL6" s="213"/>
      <c r="AM6" s="212"/>
      <c r="AN6" s="212"/>
    </row>
    <row r="7" spans="1:40" s="193" customFormat="1" ht="373.8" customHeight="1" x14ac:dyDescent="0.25">
      <c r="A7" s="192" t="s">
        <v>143</v>
      </c>
      <c r="B7" s="194" t="s">
        <v>153</v>
      </c>
      <c r="C7" s="177" t="s">
        <v>144</v>
      </c>
      <c r="D7" s="177" t="s">
        <v>179</v>
      </c>
      <c r="E7" s="177" t="s">
        <v>180</v>
      </c>
      <c r="F7" s="194" t="s">
        <v>216</v>
      </c>
      <c r="G7" s="177" t="s">
        <v>194</v>
      </c>
      <c r="H7" s="173" t="s">
        <v>91</v>
      </c>
      <c r="I7" s="195">
        <v>1</v>
      </c>
      <c r="J7" s="177" t="s">
        <v>126</v>
      </c>
      <c r="K7" s="177" t="s">
        <v>181</v>
      </c>
      <c r="L7" s="196">
        <v>0.2</v>
      </c>
      <c r="M7" s="196">
        <v>0.5</v>
      </c>
      <c r="N7" s="196">
        <v>0.2</v>
      </c>
      <c r="O7" s="196"/>
      <c r="P7" s="196"/>
      <c r="Q7" s="196"/>
      <c r="R7" s="214" t="s">
        <v>240</v>
      </c>
      <c r="Y7" s="186"/>
      <c r="Z7" s="187"/>
      <c r="AA7" s="187"/>
      <c r="AB7" s="187"/>
      <c r="AC7" s="187"/>
      <c r="AD7" s="187"/>
      <c r="AE7" s="187"/>
      <c r="AF7" s="187"/>
      <c r="AG7" s="187"/>
      <c r="AH7" s="187"/>
      <c r="AI7" s="187"/>
      <c r="AJ7" s="187"/>
      <c r="AK7" s="187"/>
      <c r="AL7" s="187"/>
      <c r="AM7" s="186"/>
      <c r="AN7" s="186"/>
    </row>
    <row r="8" spans="1:40" s="193" customFormat="1" ht="59.4" customHeight="1" x14ac:dyDescent="0.25">
      <c r="A8" s="192" t="s">
        <v>143</v>
      </c>
      <c r="B8" s="194" t="s">
        <v>154</v>
      </c>
      <c r="C8" s="180" t="s">
        <v>149</v>
      </c>
      <c r="D8" s="177" t="s">
        <v>217</v>
      </c>
      <c r="E8" s="177" t="s">
        <v>223</v>
      </c>
      <c r="F8" s="177" t="s">
        <v>224</v>
      </c>
      <c r="G8" s="177" t="s">
        <v>225</v>
      </c>
      <c r="H8" s="173" t="s">
        <v>91</v>
      </c>
      <c r="I8" s="195">
        <v>1</v>
      </c>
      <c r="J8" s="177" t="s">
        <v>99</v>
      </c>
      <c r="K8" s="177" t="s">
        <v>152</v>
      </c>
      <c r="L8" s="196">
        <v>0</v>
      </c>
      <c r="M8" s="196">
        <v>0.5</v>
      </c>
      <c r="N8" s="196">
        <v>0</v>
      </c>
      <c r="O8" s="196"/>
      <c r="P8" s="196"/>
      <c r="Q8" s="196"/>
      <c r="R8" s="214" t="s">
        <v>233</v>
      </c>
      <c r="Y8" s="186"/>
      <c r="Z8" s="187"/>
      <c r="AA8" s="187"/>
      <c r="AB8" s="187"/>
      <c r="AC8" s="187"/>
      <c r="AD8" s="187"/>
      <c r="AE8" s="187"/>
      <c r="AF8" s="187"/>
      <c r="AG8" s="187"/>
      <c r="AH8" s="187"/>
      <c r="AI8" s="187"/>
      <c r="AJ8" s="187"/>
      <c r="AK8" s="187"/>
      <c r="AL8" s="187"/>
      <c r="AM8" s="186"/>
      <c r="AN8" s="186"/>
    </row>
    <row r="9" spans="1:40" s="193" customFormat="1" ht="120" customHeight="1" x14ac:dyDescent="0.25">
      <c r="A9" s="192" t="s">
        <v>143</v>
      </c>
      <c r="B9" s="194" t="s">
        <v>154</v>
      </c>
      <c r="C9" s="177" t="s">
        <v>150</v>
      </c>
      <c r="D9" s="177" t="s">
        <v>160</v>
      </c>
      <c r="E9" s="177" t="s">
        <v>191</v>
      </c>
      <c r="F9" s="177" t="s">
        <v>192</v>
      </c>
      <c r="G9" s="177" t="s">
        <v>193</v>
      </c>
      <c r="H9" s="173" t="s">
        <v>91</v>
      </c>
      <c r="I9" s="195">
        <v>1</v>
      </c>
      <c r="J9" s="177" t="s">
        <v>99</v>
      </c>
      <c r="K9" s="177" t="s">
        <v>152</v>
      </c>
      <c r="L9" s="196">
        <v>0</v>
      </c>
      <c r="M9" s="196">
        <v>0.3</v>
      </c>
      <c r="N9" s="196">
        <v>0</v>
      </c>
      <c r="O9" s="196"/>
      <c r="P9" s="196"/>
      <c r="Q9" s="196"/>
      <c r="R9" s="214" t="s">
        <v>233</v>
      </c>
      <c r="Y9" s="186"/>
      <c r="Z9" s="187"/>
      <c r="AA9" s="187"/>
      <c r="AB9" s="187"/>
      <c r="AC9" s="187"/>
      <c r="AD9" s="187"/>
      <c r="AE9" s="187"/>
      <c r="AF9" s="187"/>
      <c r="AG9" s="187"/>
      <c r="AH9" s="187"/>
      <c r="AI9" s="187"/>
      <c r="AJ9" s="187"/>
      <c r="AK9" s="187"/>
      <c r="AL9" s="187"/>
      <c r="AM9" s="186"/>
      <c r="AN9" s="186"/>
    </row>
    <row r="10" spans="1:40" s="193" customFormat="1" ht="86.4" hidden="1" x14ac:dyDescent="0.25">
      <c r="A10" s="192" t="s">
        <v>143</v>
      </c>
      <c r="B10" s="194" t="s">
        <v>154</v>
      </c>
      <c r="C10" s="180" t="s">
        <v>230</v>
      </c>
      <c r="D10" s="177" t="s">
        <v>226</v>
      </c>
      <c r="E10" s="177" t="s">
        <v>227</v>
      </c>
      <c r="F10" s="177"/>
      <c r="G10" s="177"/>
      <c r="H10" s="173" t="s">
        <v>228</v>
      </c>
      <c r="I10" s="195" t="s">
        <v>231</v>
      </c>
      <c r="J10" s="177" t="s">
        <v>99</v>
      </c>
      <c r="K10" s="177" t="s">
        <v>229</v>
      </c>
      <c r="L10" s="202"/>
      <c r="M10" s="202"/>
      <c r="N10" s="196">
        <v>0</v>
      </c>
      <c r="O10" s="196"/>
      <c r="P10" s="196"/>
      <c r="Q10" s="196"/>
      <c r="R10" s="214"/>
      <c r="Y10" s="186"/>
      <c r="Z10" s="187"/>
      <c r="AA10" s="187"/>
      <c r="AB10" s="187"/>
      <c r="AC10" s="187"/>
      <c r="AD10" s="187"/>
      <c r="AE10" s="187"/>
      <c r="AF10" s="187"/>
      <c r="AG10" s="187"/>
      <c r="AH10" s="187"/>
      <c r="AI10" s="187"/>
      <c r="AJ10" s="187"/>
      <c r="AK10" s="187"/>
      <c r="AL10" s="187"/>
      <c r="AM10" s="186"/>
      <c r="AN10" s="186"/>
    </row>
    <row r="11" spans="1:40" s="193" customFormat="1" ht="69.599999999999994" customHeight="1" x14ac:dyDescent="0.25">
      <c r="A11" s="192" t="s">
        <v>143</v>
      </c>
      <c r="B11" s="194" t="s">
        <v>156</v>
      </c>
      <c r="C11" s="177" t="s">
        <v>203</v>
      </c>
      <c r="D11" s="177" t="s">
        <v>204</v>
      </c>
      <c r="E11" s="177" t="s">
        <v>205</v>
      </c>
      <c r="F11" s="177" t="s">
        <v>192</v>
      </c>
      <c r="G11" s="177" t="s">
        <v>206</v>
      </c>
      <c r="H11" s="173" t="s">
        <v>91</v>
      </c>
      <c r="I11" s="195">
        <v>0.95</v>
      </c>
      <c r="J11" s="180" t="s">
        <v>99</v>
      </c>
      <c r="K11" s="180" t="s">
        <v>207</v>
      </c>
      <c r="L11" s="196" t="s">
        <v>238</v>
      </c>
      <c r="M11" s="196">
        <v>0.93</v>
      </c>
      <c r="N11" s="230">
        <v>0.91669999999999996</v>
      </c>
      <c r="O11" s="196"/>
      <c r="P11" s="196"/>
      <c r="Q11" s="196"/>
      <c r="R11" s="214" t="s">
        <v>239</v>
      </c>
      <c r="Y11" s="186"/>
      <c r="Z11" s="187"/>
      <c r="AA11" s="187"/>
      <c r="AB11" s="187"/>
      <c r="AC11" s="187"/>
      <c r="AD11" s="187"/>
      <c r="AE11" s="187"/>
      <c r="AF11" s="187"/>
      <c r="AG11" s="187"/>
      <c r="AH11" s="187"/>
      <c r="AI11" s="187"/>
      <c r="AJ11" s="187"/>
      <c r="AK11" s="187"/>
      <c r="AL11" s="187"/>
      <c r="AM11" s="186"/>
      <c r="AN11" s="186"/>
    </row>
    <row r="12" spans="1:40" s="193" customFormat="1" ht="69.599999999999994" customHeight="1" x14ac:dyDescent="0.25">
      <c r="A12" s="192" t="s">
        <v>143</v>
      </c>
      <c r="B12" s="194" t="s">
        <v>153</v>
      </c>
      <c r="C12" s="177" t="s">
        <v>145</v>
      </c>
      <c r="D12" s="171" t="s">
        <v>146</v>
      </c>
      <c r="E12" s="177" t="s">
        <v>165</v>
      </c>
      <c r="F12" s="177" t="s">
        <v>167</v>
      </c>
      <c r="G12" s="177" t="s">
        <v>166</v>
      </c>
      <c r="H12" s="173" t="s">
        <v>91</v>
      </c>
      <c r="I12" s="199">
        <v>0.9</v>
      </c>
      <c r="J12" s="177" t="s">
        <v>168</v>
      </c>
      <c r="K12" s="177" t="s">
        <v>169</v>
      </c>
      <c r="L12" s="196" t="s">
        <v>170</v>
      </c>
      <c r="M12" s="196">
        <v>0.86</v>
      </c>
      <c r="N12" s="230">
        <v>0.754</v>
      </c>
      <c r="O12" s="196"/>
      <c r="P12" s="196"/>
      <c r="Q12" s="196"/>
      <c r="R12" s="214" t="s">
        <v>234</v>
      </c>
      <c r="Y12" s="186"/>
      <c r="Z12" s="187"/>
      <c r="AA12" s="187"/>
      <c r="AB12" s="187"/>
      <c r="AC12" s="187"/>
      <c r="AD12" s="187"/>
      <c r="AE12" s="187"/>
      <c r="AF12" s="187"/>
      <c r="AG12" s="187"/>
      <c r="AH12" s="187"/>
      <c r="AI12" s="187"/>
      <c r="AJ12" s="187"/>
      <c r="AK12" s="187"/>
      <c r="AL12" s="187"/>
      <c r="AM12" s="186"/>
      <c r="AN12" s="186"/>
    </row>
    <row r="13" spans="1:40" s="193" customFormat="1" ht="69.599999999999994" hidden="1" customHeight="1" x14ac:dyDescent="0.25">
      <c r="A13" s="192" t="s">
        <v>143</v>
      </c>
      <c r="B13" s="191" t="s">
        <v>159</v>
      </c>
      <c r="C13" s="177" t="s">
        <v>221</v>
      </c>
      <c r="D13" s="177" t="s">
        <v>236</v>
      </c>
      <c r="E13" s="177" t="s">
        <v>173</v>
      </c>
      <c r="F13" s="177" t="s">
        <v>235</v>
      </c>
      <c r="G13" s="177" t="s">
        <v>178</v>
      </c>
      <c r="H13" s="175" t="s">
        <v>91</v>
      </c>
      <c r="I13" s="176">
        <v>0.9</v>
      </c>
      <c r="J13" s="177" t="s">
        <v>126</v>
      </c>
      <c r="K13" s="177" t="s">
        <v>214</v>
      </c>
      <c r="L13" s="220" t="s">
        <v>215</v>
      </c>
      <c r="M13" s="221">
        <v>1</v>
      </c>
      <c r="N13" s="196"/>
      <c r="O13" s="196"/>
      <c r="P13" s="196"/>
      <c r="Q13" s="196"/>
      <c r="R13" s="214"/>
      <c r="Y13" s="186"/>
      <c r="Z13" s="187"/>
      <c r="AA13" s="187"/>
      <c r="AB13" s="187"/>
      <c r="AC13" s="187"/>
      <c r="AD13" s="187"/>
      <c r="AE13" s="187"/>
      <c r="AF13" s="187"/>
      <c r="AG13" s="187"/>
      <c r="AH13" s="187"/>
      <c r="AI13" s="187"/>
      <c r="AJ13" s="187"/>
      <c r="AK13" s="187"/>
      <c r="AL13" s="187"/>
      <c r="AM13" s="186"/>
      <c r="AN13" s="186"/>
    </row>
    <row r="14" spans="1:40" s="193" customFormat="1" ht="217.8" customHeight="1" x14ac:dyDescent="0.25">
      <c r="A14" s="192" t="s">
        <v>143</v>
      </c>
      <c r="B14" s="191" t="s">
        <v>159</v>
      </c>
      <c r="C14" s="177" t="s">
        <v>171</v>
      </c>
      <c r="D14" s="174" t="s">
        <v>147</v>
      </c>
      <c r="E14" s="177" t="s">
        <v>173</v>
      </c>
      <c r="F14" s="177" t="s">
        <v>176</v>
      </c>
      <c r="G14" s="177" t="s">
        <v>177</v>
      </c>
      <c r="H14" s="175" t="s">
        <v>91</v>
      </c>
      <c r="I14" s="176">
        <v>0.98</v>
      </c>
      <c r="J14" s="177" t="s">
        <v>126</v>
      </c>
      <c r="K14" s="177" t="s">
        <v>213</v>
      </c>
      <c r="L14" s="222">
        <v>0.82269999999999999</v>
      </c>
      <c r="M14" s="223">
        <v>0.98</v>
      </c>
      <c r="N14" s="218">
        <v>0.31264777980000003</v>
      </c>
      <c r="O14" s="196"/>
      <c r="P14" s="196"/>
      <c r="Q14" s="196"/>
      <c r="R14" s="214" t="s">
        <v>237</v>
      </c>
      <c r="Y14" s="186"/>
      <c r="Z14" s="217"/>
      <c r="AA14" s="217"/>
      <c r="AB14" s="217"/>
      <c r="AC14" s="217"/>
      <c r="AD14" s="217"/>
      <c r="AE14" s="217"/>
      <c r="AF14" s="187"/>
      <c r="AG14" s="187"/>
      <c r="AH14" s="187"/>
      <c r="AI14" s="187">
        <v>0</v>
      </c>
      <c r="AJ14" s="187">
        <v>0</v>
      </c>
      <c r="AK14" s="187">
        <v>0</v>
      </c>
      <c r="AL14" s="187">
        <v>3126477798</v>
      </c>
      <c r="AM14" s="186"/>
      <c r="AN14" s="186"/>
    </row>
    <row r="15" spans="1:40" s="193" customFormat="1" ht="110.4" hidden="1" customHeight="1" x14ac:dyDescent="0.25">
      <c r="A15" s="192" t="s">
        <v>143</v>
      </c>
      <c r="B15" s="191" t="s">
        <v>159</v>
      </c>
      <c r="C15" s="177" t="s">
        <v>148</v>
      </c>
      <c r="D15" s="174" t="s">
        <v>172</v>
      </c>
      <c r="E15" s="177" t="s">
        <v>173</v>
      </c>
      <c r="F15" s="177" t="s">
        <v>174</v>
      </c>
      <c r="G15" s="177" t="s">
        <v>175</v>
      </c>
      <c r="H15" s="173" t="s">
        <v>91</v>
      </c>
      <c r="I15" s="203">
        <v>1</v>
      </c>
      <c r="J15" s="177" t="s">
        <v>126</v>
      </c>
      <c r="K15" s="177" t="s">
        <v>181</v>
      </c>
      <c r="L15" s="224">
        <v>1</v>
      </c>
      <c r="M15" s="225">
        <v>1</v>
      </c>
      <c r="N15" s="196"/>
      <c r="O15" s="196"/>
      <c r="P15" s="196"/>
      <c r="Q15" s="196"/>
      <c r="R15" s="214"/>
      <c r="Y15" s="186"/>
      <c r="Z15" s="217"/>
      <c r="AA15" s="187"/>
      <c r="AB15" s="187"/>
      <c r="AC15" s="187"/>
      <c r="AD15" s="187"/>
      <c r="AE15" s="187"/>
      <c r="AF15" s="187"/>
      <c r="AG15" s="187"/>
      <c r="AH15" s="187"/>
      <c r="AI15" s="187"/>
      <c r="AJ15" s="187"/>
      <c r="AK15" s="187"/>
      <c r="AL15" s="187"/>
      <c r="AM15" s="186"/>
      <c r="AN15" s="186"/>
    </row>
    <row r="16" spans="1:40" s="193" customFormat="1" ht="97.2" customHeight="1" x14ac:dyDescent="0.25">
      <c r="A16" s="192" t="s">
        <v>161</v>
      </c>
      <c r="B16" s="194" t="s">
        <v>155</v>
      </c>
      <c r="C16" s="177" t="s">
        <v>182</v>
      </c>
      <c r="D16" s="177" t="s">
        <v>184</v>
      </c>
      <c r="E16" s="177" t="s">
        <v>185</v>
      </c>
      <c r="F16" s="177" t="s">
        <v>186</v>
      </c>
      <c r="G16" s="177" t="s">
        <v>187</v>
      </c>
      <c r="H16" s="173" t="s">
        <v>91</v>
      </c>
      <c r="I16" s="195">
        <v>1</v>
      </c>
      <c r="J16" s="177" t="s">
        <v>126</v>
      </c>
      <c r="K16" s="177" t="s">
        <v>155</v>
      </c>
      <c r="L16" s="196">
        <v>0.2</v>
      </c>
      <c r="M16" s="196">
        <v>1</v>
      </c>
      <c r="N16" s="196">
        <v>0.2</v>
      </c>
      <c r="O16" s="196"/>
      <c r="P16" s="196"/>
      <c r="Q16" s="196"/>
      <c r="R16" s="214" t="s">
        <v>241</v>
      </c>
      <c r="Y16" s="186"/>
      <c r="Z16" s="187"/>
      <c r="AA16" s="187"/>
      <c r="AB16" s="187"/>
      <c r="AC16" s="187"/>
      <c r="AD16" s="187"/>
      <c r="AE16" s="187"/>
      <c r="AF16" s="187"/>
      <c r="AG16" s="187"/>
      <c r="AH16" s="187"/>
      <c r="AI16" s="187"/>
      <c r="AJ16" s="187"/>
      <c r="AK16" s="187"/>
      <c r="AL16" s="187"/>
      <c r="AM16" s="186"/>
      <c r="AN16" s="186"/>
    </row>
    <row r="17" spans="1:41" s="193" customFormat="1" ht="59.4" customHeight="1" x14ac:dyDescent="0.25">
      <c r="A17" s="192" t="s">
        <v>161</v>
      </c>
      <c r="B17" s="194" t="s">
        <v>155</v>
      </c>
      <c r="C17" s="177" t="s">
        <v>183</v>
      </c>
      <c r="D17" s="177" t="s">
        <v>184</v>
      </c>
      <c r="E17" s="177" t="s">
        <v>188</v>
      </c>
      <c r="F17" s="177" t="s">
        <v>189</v>
      </c>
      <c r="G17" s="177" t="s">
        <v>190</v>
      </c>
      <c r="H17" s="173" t="s">
        <v>91</v>
      </c>
      <c r="I17" s="195">
        <v>1</v>
      </c>
      <c r="J17" s="177" t="s">
        <v>126</v>
      </c>
      <c r="K17" s="177" t="s">
        <v>155</v>
      </c>
      <c r="L17" s="196">
        <v>0</v>
      </c>
      <c r="M17" s="196">
        <v>1</v>
      </c>
      <c r="N17" s="196">
        <v>0.1</v>
      </c>
      <c r="O17" s="196"/>
      <c r="P17" s="196"/>
      <c r="Q17" s="196"/>
      <c r="R17" s="214" t="s">
        <v>242</v>
      </c>
      <c r="Y17" s="186"/>
      <c r="Z17" s="187"/>
      <c r="AA17" s="187"/>
      <c r="AB17" s="187"/>
      <c r="AC17" s="187"/>
      <c r="AD17" s="187"/>
      <c r="AE17" s="187"/>
      <c r="AF17" s="187"/>
      <c r="AG17" s="187"/>
      <c r="AH17" s="187"/>
      <c r="AI17" s="187"/>
      <c r="AJ17" s="187"/>
      <c r="AK17" s="187"/>
      <c r="AL17" s="187"/>
      <c r="AM17" s="186"/>
      <c r="AN17" s="186"/>
    </row>
    <row r="18" spans="1:41" s="193" customFormat="1" ht="59.4" customHeight="1" x14ac:dyDescent="0.25">
      <c r="A18" s="192" t="s">
        <v>163</v>
      </c>
      <c r="B18" s="194" t="s">
        <v>153</v>
      </c>
      <c r="C18" s="177" t="s">
        <v>195</v>
      </c>
      <c r="D18" s="177" t="s">
        <v>196</v>
      </c>
      <c r="E18" s="177" t="s">
        <v>197</v>
      </c>
      <c r="F18" s="177" t="s">
        <v>198</v>
      </c>
      <c r="G18" s="177" t="s">
        <v>199</v>
      </c>
      <c r="H18" s="173" t="s">
        <v>91</v>
      </c>
      <c r="I18" s="195">
        <v>0.1</v>
      </c>
      <c r="J18" s="177" t="s">
        <v>99</v>
      </c>
      <c r="K18" s="177" t="s">
        <v>200</v>
      </c>
      <c r="L18" s="196" t="s">
        <v>201</v>
      </c>
      <c r="M18" s="196">
        <v>2.5000000000000001E-2</v>
      </c>
      <c r="N18" s="219">
        <v>7.3000000000000001E-3</v>
      </c>
      <c r="O18" s="196"/>
      <c r="P18" s="196"/>
      <c r="Q18" s="196"/>
      <c r="R18" s="214" t="s">
        <v>250</v>
      </c>
      <c r="Y18" s="186"/>
      <c r="Z18" s="187"/>
      <c r="AA18" s="187"/>
      <c r="AB18" s="187"/>
      <c r="AC18" s="187"/>
      <c r="AD18" s="187"/>
      <c r="AE18" s="187"/>
      <c r="AF18" s="187"/>
      <c r="AG18" s="187"/>
      <c r="AH18" s="187"/>
      <c r="AI18" s="187"/>
      <c r="AJ18" s="187"/>
      <c r="AK18" s="187"/>
      <c r="AL18" s="187"/>
      <c r="AM18" s="186"/>
      <c r="AN18" s="186"/>
    </row>
    <row r="19" spans="1:41" s="193" customFormat="1" ht="91.2" hidden="1" customHeight="1" x14ac:dyDescent="0.25">
      <c r="A19" s="192" t="s">
        <v>163</v>
      </c>
      <c r="B19" s="194" t="s">
        <v>157</v>
      </c>
      <c r="C19" s="177" t="s">
        <v>151</v>
      </c>
      <c r="D19" s="177" t="s">
        <v>208</v>
      </c>
      <c r="E19" s="177" t="s">
        <v>209</v>
      </c>
      <c r="F19" s="177" t="s">
        <v>210</v>
      </c>
      <c r="G19" s="177" t="s">
        <v>211</v>
      </c>
      <c r="H19" s="173" t="s">
        <v>91</v>
      </c>
      <c r="I19" s="201"/>
      <c r="J19" s="177" t="s">
        <v>168</v>
      </c>
      <c r="K19" s="177" t="s">
        <v>212</v>
      </c>
      <c r="L19" s="202"/>
      <c r="M19" s="202"/>
      <c r="N19" s="196"/>
      <c r="O19" s="196"/>
      <c r="P19" s="196"/>
      <c r="Q19" s="196"/>
      <c r="R19" s="214"/>
      <c r="Y19" s="186"/>
      <c r="Z19" s="187"/>
      <c r="AA19" s="187"/>
      <c r="AB19" s="187"/>
      <c r="AC19" s="187"/>
      <c r="AD19" s="187"/>
      <c r="AE19" s="187"/>
      <c r="AF19" s="187"/>
      <c r="AG19" s="187"/>
      <c r="AH19" s="187"/>
      <c r="AI19" s="187"/>
      <c r="AJ19" s="187"/>
      <c r="AK19" s="187"/>
      <c r="AL19" s="187"/>
      <c r="AM19" s="186"/>
      <c r="AN19" s="186"/>
    </row>
    <row r="20" spans="1:41" s="193" customFormat="1" ht="91.2" customHeight="1" x14ac:dyDescent="0.25">
      <c r="A20" s="192" t="s">
        <v>163</v>
      </c>
      <c r="B20" s="194" t="s">
        <v>154</v>
      </c>
      <c r="C20" s="177" t="s">
        <v>218</v>
      </c>
      <c r="D20" s="177" t="s">
        <v>219</v>
      </c>
      <c r="E20" s="177" t="s">
        <v>220</v>
      </c>
      <c r="F20" s="177" t="s">
        <v>192</v>
      </c>
      <c r="G20" s="177" t="s">
        <v>222</v>
      </c>
      <c r="H20" s="173" t="s">
        <v>91</v>
      </c>
      <c r="I20" s="195">
        <v>0.5</v>
      </c>
      <c r="J20" s="177" t="s">
        <v>99</v>
      </c>
      <c r="K20" s="177" t="s">
        <v>152</v>
      </c>
      <c r="L20" s="196">
        <v>0</v>
      </c>
      <c r="M20" s="196">
        <v>0.05</v>
      </c>
      <c r="N20" s="219">
        <v>0</v>
      </c>
      <c r="O20" s="196"/>
      <c r="P20" s="196"/>
      <c r="Q20" s="196"/>
      <c r="R20" s="214" t="s">
        <v>233</v>
      </c>
      <c r="Y20" s="186"/>
      <c r="Z20" s="187"/>
      <c r="AA20" s="187"/>
      <c r="AB20" s="187"/>
      <c r="AC20" s="187"/>
      <c r="AD20" s="187"/>
      <c r="AE20" s="187"/>
      <c r="AF20" s="187"/>
      <c r="AG20" s="187"/>
      <c r="AH20" s="187"/>
      <c r="AI20" s="187"/>
      <c r="AJ20" s="187"/>
      <c r="AK20" s="187"/>
      <c r="AL20" s="187"/>
      <c r="AM20" s="186"/>
      <c r="AN20" s="186"/>
    </row>
    <row r="21" spans="1:41" s="193" customFormat="1" ht="111" customHeight="1" x14ac:dyDescent="0.25">
      <c r="A21" s="192" t="s">
        <v>164</v>
      </c>
      <c r="B21" s="194" t="s">
        <v>71</v>
      </c>
      <c r="C21" s="177" t="s">
        <v>244</v>
      </c>
      <c r="D21" s="180" t="s">
        <v>245</v>
      </c>
      <c r="E21" s="194" t="s">
        <v>246</v>
      </c>
      <c r="F21" s="177" t="s">
        <v>192</v>
      </c>
      <c r="G21" s="177" t="s">
        <v>247</v>
      </c>
      <c r="H21" s="173" t="s">
        <v>202</v>
      </c>
      <c r="I21" s="218">
        <v>8.0000000000000002E-3</v>
      </c>
      <c r="J21" s="177" t="s">
        <v>168</v>
      </c>
      <c r="K21" s="177" t="s">
        <v>232</v>
      </c>
      <c r="L21" s="196" t="s">
        <v>248</v>
      </c>
      <c r="M21" s="196">
        <v>0.01</v>
      </c>
      <c r="N21" s="231">
        <v>7.3000000000000001E-3</v>
      </c>
      <c r="O21" s="196"/>
      <c r="P21" s="196"/>
      <c r="Q21" s="196"/>
      <c r="R21" s="214" t="s">
        <v>249</v>
      </c>
      <c r="Y21" s="186"/>
      <c r="Z21" s="187"/>
      <c r="AA21" s="187"/>
      <c r="AB21" s="187"/>
      <c r="AC21" s="187"/>
      <c r="AD21" s="187"/>
      <c r="AE21" s="187"/>
      <c r="AF21" s="187"/>
      <c r="AG21" s="187"/>
      <c r="AH21" s="187"/>
      <c r="AI21" s="187"/>
      <c r="AJ21" s="187"/>
      <c r="AK21" s="187"/>
      <c r="AL21" s="187"/>
      <c r="AM21" s="186"/>
      <c r="AN21" s="186"/>
    </row>
    <row r="22" spans="1:41" ht="145.80000000000001" customHeight="1" x14ac:dyDescent="0.3">
      <c r="A22" s="192" t="s">
        <v>162</v>
      </c>
      <c r="B22" s="191" t="s">
        <v>158</v>
      </c>
      <c r="C22" s="177" t="s">
        <v>125</v>
      </c>
      <c r="D22" s="171" t="s">
        <v>128</v>
      </c>
      <c r="E22" s="177" t="s">
        <v>137</v>
      </c>
      <c r="F22" s="177" t="s">
        <v>138</v>
      </c>
      <c r="G22" s="177" t="s">
        <v>139</v>
      </c>
      <c r="H22" s="173" t="s">
        <v>91</v>
      </c>
      <c r="I22" s="199">
        <v>1</v>
      </c>
      <c r="J22" s="177" t="s">
        <v>126</v>
      </c>
      <c r="K22" s="177" t="s">
        <v>127</v>
      </c>
      <c r="L22" s="226">
        <v>0</v>
      </c>
      <c r="M22" s="227">
        <v>0.5</v>
      </c>
      <c r="N22" s="196">
        <v>0.2</v>
      </c>
      <c r="O22" s="196"/>
      <c r="P22" s="196"/>
      <c r="Q22" s="196"/>
      <c r="R22" s="214" t="s">
        <v>243</v>
      </c>
      <c r="Y22" s="169"/>
      <c r="Z22" s="172"/>
      <c r="AA22" s="172"/>
      <c r="AB22" s="172"/>
      <c r="AC22" s="172"/>
      <c r="AD22" s="172"/>
      <c r="AE22" s="172"/>
      <c r="AF22" s="172"/>
      <c r="AG22" s="172"/>
      <c r="AH22" s="172"/>
      <c r="AI22" s="172"/>
      <c r="AJ22" s="172"/>
      <c r="AK22" s="172"/>
      <c r="AL22" s="169"/>
      <c r="AM22" s="169"/>
      <c r="AN22" s="169"/>
    </row>
    <row r="23" spans="1:41" ht="62.4" hidden="1" customHeight="1" thickBot="1" x14ac:dyDescent="0.35">
      <c r="A23" s="204" t="s">
        <v>133</v>
      </c>
      <c r="B23" s="205" t="s">
        <v>156</v>
      </c>
      <c r="C23" s="179" t="s">
        <v>131</v>
      </c>
      <c r="D23" s="197" t="s">
        <v>130</v>
      </c>
      <c r="E23" s="179" t="s">
        <v>140</v>
      </c>
      <c r="F23" s="179" t="s">
        <v>141</v>
      </c>
      <c r="G23" s="179" t="s">
        <v>142</v>
      </c>
      <c r="H23" s="198" t="s">
        <v>91</v>
      </c>
      <c r="I23" s="206">
        <v>40</v>
      </c>
      <c r="J23" s="179" t="s">
        <v>126</v>
      </c>
      <c r="K23" s="179" t="s">
        <v>132</v>
      </c>
      <c r="L23" s="228">
        <v>20</v>
      </c>
      <c r="M23" s="229">
        <v>25</v>
      </c>
      <c r="N23" s="215"/>
      <c r="O23" s="215"/>
      <c r="P23" s="215"/>
      <c r="Q23" s="215"/>
      <c r="R23" s="216"/>
      <c r="Y23" s="169"/>
      <c r="Z23" s="172"/>
      <c r="AA23" s="172"/>
      <c r="AB23" s="172"/>
      <c r="AC23" s="172"/>
      <c r="AD23" s="172"/>
      <c r="AE23" s="172"/>
      <c r="AF23" s="172"/>
      <c r="AG23" s="172"/>
      <c r="AH23" s="172"/>
      <c r="AI23" s="172"/>
      <c r="AJ23" s="172"/>
      <c r="AK23" s="172"/>
      <c r="AL23" s="169"/>
      <c r="AM23" s="169"/>
      <c r="AN23" s="169"/>
    </row>
    <row r="24" spans="1:41" x14ac:dyDescent="0.3">
      <c r="J24" s="170"/>
      <c r="K24" s="170"/>
      <c r="M24" s="168"/>
      <c r="N24" s="168"/>
      <c r="O24" s="168"/>
      <c r="P24" s="168"/>
      <c r="Z24" s="169"/>
      <c r="AA24" s="169"/>
      <c r="AB24" s="169"/>
      <c r="AC24" s="169"/>
      <c r="AD24" s="169"/>
      <c r="AE24" s="169"/>
      <c r="AF24" s="169"/>
      <c r="AG24" s="169"/>
      <c r="AH24" s="169"/>
      <c r="AI24" s="169"/>
      <c r="AJ24" s="169"/>
      <c r="AK24" s="169"/>
      <c r="AL24" s="169"/>
      <c r="AM24" s="169"/>
      <c r="AN24" s="169"/>
      <c r="AO24" s="169"/>
    </row>
    <row r="25" spans="1:41" s="185" customFormat="1" ht="24" customHeight="1" x14ac:dyDescent="0.25">
      <c r="A25" s="232" t="s">
        <v>121</v>
      </c>
      <c r="B25" s="232"/>
      <c r="C25" s="232"/>
      <c r="D25" s="189" t="s">
        <v>119</v>
      </c>
      <c r="E25" s="233" t="s">
        <v>122</v>
      </c>
      <c r="F25" s="233"/>
      <c r="G25" s="233"/>
      <c r="H25" s="233"/>
      <c r="I25" s="233"/>
      <c r="J25" s="190" t="s">
        <v>120</v>
      </c>
      <c r="K25" s="233" t="s">
        <v>123</v>
      </c>
      <c r="L25" s="233"/>
      <c r="M25" s="233"/>
      <c r="N25" s="233"/>
      <c r="O25" s="233"/>
      <c r="P25" s="233"/>
      <c r="Q25" s="233"/>
      <c r="R25" s="190">
        <v>1</v>
      </c>
      <c r="Z25" s="186"/>
      <c r="AA25" s="186"/>
      <c r="AB25" s="186"/>
      <c r="AC25" s="186"/>
      <c r="AD25" s="186"/>
      <c r="AE25" s="186"/>
      <c r="AF25" s="186"/>
      <c r="AG25" s="186"/>
      <c r="AH25" s="186"/>
      <c r="AI25" s="186"/>
      <c r="AJ25" s="186"/>
      <c r="AK25" s="186"/>
      <c r="AL25" s="186"/>
      <c r="AM25" s="186"/>
      <c r="AN25" s="186"/>
      <c r="AO25" s="186"/>
    </row>
    <row r="26" spans="1:41" ht="38.25" customHeight="1" x14ac:dyDescent="0.3">
      <c r="D26" s="181"/>
      <c r="E26" s="181"/>
      <c r="F26" s="181"/>
      <c r="G26" s="181"/>
    </row>
  </sheetData>
  <mergeCells count="9">
    <mergeCell ref="A25:C25"/>
    <mergeCell ref="E25:I25"/>
    <mergeCell ref="K25:Q25"/>
    <mergeCell ref="R1:T1"/>
    <mergeCell ref="R2:T2"/>
    <mergeCell ref="R3:T3"/>
    <mergeCell ref="R4:T4"/>
    <mergeCell ref="A1:A4"/>
    <mergeCell ref="B1:Q4"/>
  </mergeCells>
  <phoneticPr fontId="27" type="noConversion"/>
  <conditionalFormatting sqref="N8:Q10 O11:Q11">
    <cfRule type="colorScale" priority="13">
      <colorScale>
        <cfvo type="percent" val="&quot;0&lt;=69&quot;"/>
        <cfvo type="percent" val="&quot;70&lt;=89&quot;"/>
        <cfvo type="percent" val="&quot;90&lt;=100&quot;"/>
        <color rgb="FFF8696B"/>
        <color rgb="FFFFEB84"/>
        <color rgb="FF63BE7B"/>
      </colorScale>
    </cfRule>
    <cfRule type="colorScale" priority="14">
      <colorScale>
        <cfvo type="num" val="50"/>
        <cfvo type="percentile" val="8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N7:Q10 N13:Q23 O11:Q12">
    <cfRule type="cellIs" dxfId="13" priority="10" operator="between">
      <formula>0.85</formula>
      <formula>1</formula>
    </cfRule>
    <cfRule type="cellIs" dxfId="12" priority="11" operator="between">
      <formula>0.7</formula>
      <formula>0.84</formula>
    </cfRule>
    <cfRule type="cellIs" dxfId="11" priority="12" operator="between">
      <formula>1%</formula>
      <formula>69%</formula>
    </cfRule>
  </conditionalFormatting>
  <conditionalFormatting sqref="O7:P7">
    <cfRule type="cellIs" dxfId="10" priority="7" operator="between">
      <formula>0.85</formula>
      <formula>1</formula>
    </cfRule>
    <cfRule type="cellIs" dxfId="9" priority="8" operator="between">
      <formula>0.7</formula>
      <formula>0.84</formula>
    </cfRule>
    <cfRule type="cellIs" dxfId="8" priority="9" operator="between">
      <formula>1%</formula>
      <formula>69%</formula>
    </cfRule>
  </conditionalFormatting>
  <dataValidations count="1">
    <dataValidation type="list" allowBlank="1" showInputMessage="1" showErrorMessage="1" sqref="H7:H23" xr:uid="{00000000-0002-0000-0000-000000000000}">
      <formula1>"Sube,Baja,Tendencia Media"</formula1>
    </dataValidation>
  </dataValidations>
  <pageMargins left="0.75" right="0" top="1" bottom="0" header="0" footer="0"/>
  <pageSetup paperSize="5" scale="40" orientation="landscape" verticalDpi="4294967292" copies="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83">
        <v>1</v>
      </c>
      <c r="F9" s="184">
        <v>0.9</v>
      </c>
      <c r="G9" s="182" t="s">
        <v>110</v>
      </c>
    </row>
    <row r="10" spans="5:7" ht="250.2" thickBot="1" x14ac:dyDescent="0.35">
      <c r="E10" s="183">
        <v>1</v>
      </c>
      <c r="F10" s="184">
        <v>0.9</v>
      </c>
      <c r="G10" s="18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7773437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77734375" bestFit="1" customWidth="1"/>
    <col min="46" max="46" width="7.44140625" bestFit="1" customWidth="1"/>
    <col min="47" max="47" width="6" bestFit="1" customWidth="1"/>
    <col min="48" max="49" width="6.44140625" bestFit="1" customWidth="1"/>
    <col min="50" max="50" width="5.77734375" bestFit="1" customWidth="1"/>
    <col min="51" max="51" width="8.44140625" bestFit="1" customWidth="1"/>
    <col min="52" max="52" width="11.77734375" customWidth="1"/>
    <col min="53" max="53" width="9.109375" bestFit="1" customWidth="1"/>
    <col min="54" max="54" width="11.77734375" customWidth="1"/>
    <col min="55" max="55" width="10.44140625" bestFit="1" customWidth="1"/>
    <col min="69" max="74" width="9.44140625" customWidth="1"/>
  </cols>
  <sheetData>
    <row r="1" spans="1:58" ht="15" customHeight="1" x14ac:dyDescent="0.3">
      <c r="A1" s="243" t="s">
        <v>47</v>
      </c>
      <c r="B1" s="243"/>
      <c r="C1" s="244"/>
      <c r="D1" s="245" t="s">
        <v>55</v>
      </c>
      <c r="E1" s="246"/>
      <c r="F1" s="246"/>
      <c r="G1" s="246"/>
      <c r="H1" s="246"/>
      <c r="I1" s="246"/>
      <c r="J1" s="246"/>
      <c r="K1" s="246"/>
      <c r="L1" s="246"/>
      <c r="M1" s="246"/>
      <c r="N1" s="246"/>
      <c r="O1" s="246"/>
      <c r="P1" s="246"/>
      <c r="Q1" s="246"/>
      <c r="R1" s="246"/>
      <c r="S1" s="246"/>
      <c r="T1" s="246"/>
      <c r="U1" s="246"/>
      <c r="V1" s="246"/>
      <c r="W1" s="246"/>
      <c r="X1" s="246"/>
      <c r="Y1" s="246"/>
      <c r="Z1" s="246"/>
      <c r="AA1" s="246"/>
      <c r="AB1" s="246"/>
      <c r="AC1" s="247"/>
      <c r="AD1" s="254" t="s">
        <v>31</v>
      </c>
      <c r="AE1" s="254"/>
    </row>
    <row r="2" spans="1:58" ht="15" customHeight="1" x14ac:dyDescent="0.3">
      <c r="A2" s="244"/>
      <c r="B2" s="244"/>
      <c r="C2" s="244"/>
      <c r="D2" s="248"/>
      <c r="E2" s="249"/>
      <c r="F2" s="249"/>
      <c r="G2" s="249"/>
      <c r="H2" s="249"/>
      <c r="I2" s="249"/>
      <c r="J2" s="249"/>
      <c r="K2" s="249"/>
      <c r="L2" s="249"/>
      <c r="M2" s="249"/>
      <c r="N2" s="249"/>
      <c r="O2" s="249"/>
      <c r="P2" s="249"/>
      <c r="Q2" s="249"/>
      <c r="R2" s="249"/>
      <c r="S2" s="249"/>
      <c r="T2" s="249"/>
      <c r="U2" s="249"/>
      <c r="V2" s="249"/>
      <c r="W2" s="249"/>
      <c r="X2" s="249"/>
      <c r="Y2" s="249"/>
      <c r="Z2" s="249"/>
      <c r="AA2" s="249"/>
      <c r="AB2" s="249"/>
      <c r="AC2" s="250"/>
      <c r="AD2" s="254"/>
      <c r="AE2" s="254"/>
    </row>
    <row r="3" spans="1:58" ht="15" customHeight="1" x14ac:dyDescent="0.3">
      <c r="A3" s="244"/>
      <c r="B3" s="244"/>
      <c r="C3" s="244"/>
      <c r="D3" s="251"/>
      <c r="E3" s="252"/>
      <c r="F3" s="252"/>
      <c r="G3" s="252"/>
      <c r="H3" s="252"/>
      <c r="I3" s="252"/>
      <c r="J3" s="252"/>
      <c r="K3" s="252"/>
      <c r="L3" s="252"/>
      <c r="M3" s="252"/>
      <c r="N3" s="252"/>
      <c r="O3" s="252"/>
      <c r="P3" s="252"/>
      <c r="Q3" s="252"/>
      <c r="R3" s="252"/>
      <c r="S3" s="252"/>
      <c r="T3" s="252"/>
      <c r="U3" s="252"/>
      <c r="V3" s="252"/>
      <c r="W3" s="252"/>
      <c r="X3" s="252"/>
      <c r="Y3" s="252"/>
      <c r="Z3" s="252"/>
      <c r="AA3" s="252"/>
      <c r="AB3" s="252"/>
      <c r="AC3" s="253"/>
      <c r="AD3" s="254"/>
      <c r="AE3" s="254"/>
    </row>
    <row r="4" spans="1:58" ht="15" customHeight="1" x14ac:dyDescent="0.3">
      <c r="A4" s="244"/>
      <c r="B4" s="244"/>
      <c r="C4" s="244"/>
      <c r="D4" s="255" t="s">
        <v>44</v>
      </c>
      <c r="E4" s="256"/>
      <c r="F4" s="256"/>
      <c r="G4" s="256"/>
      <c r="H4" s="256"/>
      <c r="I4" s="256"/>
      <c r="J4" s="256"/>
      <c r="K4" s="256"/>
      <c r="L4" s="256"/>
      <c r="M4" s="256"/>
      <c r="N4" s="256"/>
      <c r="O4" s="256"/>
      <c r="P4" s="256"/>
      <c r="Q4" s="256"/>
      <c r="R4" s="256"/>
      <c r="S4" s="256"/>
      <c r="T4" s="256"/>
      <c r="U4" s="256"/>
      <c r="V4" s="256"/>
      <c r="W4" s="256"/>
      <c r="X4" s="256"/>
      <c r="Y4" s="256"/>
      <c r="Z4" s="256"/>
      <c r="AA4" s="256"/>
      <c r="AB4" s="256"/>
      <c r="AC4" s="257"/>
      <c r="AD4" s="261" t="s">
        <v>32</v>
      </c>
      <c r="AE4" s="261"/>
      <c r="AQ4" s="64"/>
      <c r="AR4" s="64"/>
      <c r="AS4" s="64"/>
      <c r="AT4" s="64"/>
      <c r="AU4" s="64"/>
      <c r="AV4" s="64"/>
      <c r="AW4" s="64"/>
      <c r="AX4" s="64"/>
      <c r="AY4" s="64"/>
      <c r="AZ4" s="64"/>
      <c r="BA4" s="64"/>
      <c r="BB4" s="64"/>
      <c r="BC4" s="64"/>
      <c r="BD4" s="64"/>
      <c r="BE4" s="64"/>
      <c r="BF4" s="64"/>
    </row>
    <row r="5" spans="1:58" ht="15" customHeight="1" x14ac:dyDescent="0.3">
      <c r="A5" s="244"/>
      <c r="B5" s="244"/>
      <c r="C5" s="244"/>
      <c r="D5" s="258"/>
      <c r="E5" s="259"/>
      <c r="F5" s="259"/>
      <c r="G5" s="259"/>
      <c r="H5" s="259"/>
      <c r="I5" s="259"/>
      <c r="J5" s="259"/>
      <c r="K5" s="259"/>
      <c r="L5" s="259"/>
      <c r="M5" s="259"/>
      <c r="N5" s="259"/>
      <c r="O5" s="259"/>
      <c r="P5" s="259"/>
      <c r="Q5" s="259"/>
      <c r="R5" s="259"/>
      <c r="S5" s="259"/>
      <c r="T5" s="259"/>
      <c r="U5" s="259"/>
      <c r="V5" s="259"/>
      <c r="W5" s="259"/>
      <c r="X5" s="259"/>
      <c r="Y5" s="259"/>
      <c r="Z5" s="259"/>
      <c r="AA5" s="259"/>
      <c r="AB5" s="259"/>
      <c r="AC5" s="260"/>
      <c r="AD5" s="262">
        <v>42731</v>
      </c>
      <c r="AE5" s="262"/>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240"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241"/>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242"/>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239"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239"/>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239"/>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239"/>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239"/>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239"/>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400-000000000000}">
      <formula1>"Si,No"</formula1>
    </dataValidation>
    <dataValidation type="list" allowBlank="1" showInputMessage="1" showErrorMessage="1" sqref="J8:J16" xr:uid="{00000000-0002-0000-04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266" t="s">
        <v>47</v>
      </c>
      <c r="C1" s="267"/>
      <c r="D1" s="270" t="s">
        <v>0</v>
      </c>
      <c r="E1" s="271"/>
      <c r="F1" s="271"/>
      <c r="G1" s="271"/>
      <c r="H1" s="271"/>
      <c r="I1" s="272"/>
      <c r="J1" s="279" t="s">
        <v>31</v>
      </c>
      <c r="K1" s="280"/>
    </row>
    <row r="2" spans="2:12" ht="15" customHeight="1" x14ac:dyDescent="0.3">
      <c r="B2" s="268"/>
      <c r="C2" s="269"/>
      <c r="D2" s="273"/>
      <c r="E2" s="274"/>
      <c r="F2" s="274"/>
      <c r="G2" s="274"/>
      <c r="H2" s="274"/>
      <c r="I2" s="275"/>
      <c r="J2" s="281"/>
      <c r="K2" s="282"/>
    </row>
    <row r="3" spans="2:12" ht="15" customHeight="1" x14ac:dyDescent="0.3">
      <c r="B3" s="268"/>
      <c r="C3" s="269"/>
      <c r="D3" s="276"/>
      <c r="E3" s="277"/>
      <c r="F3" s="277"/>
      <c r="G3" s="277"/>
      <c r="H3" s="277"/>
      <c r="I3" s="278"/>
      <c r="J3" s="281"/>
      <c r="K3" s="282"/>
    </row>
    <row r="4" spans="2:12" ht="15" customHeight="1" x14ac:dyDescent="0.3">
      <c r="B4" s="268"/>
      <c r="C4" s="269"/>
      <c r="D4" s="283" t="s">
        <v>44</v>
      </c>
      <c r="E4" s="283"/>
      <c r="F4" s="283"/>
      <c r="G4" s="283"/>
      <c r="H4" s="283"/>
      <c r="I4" s="283"/>
      <c r="J4" s="285" t="s">
        <v>32</v>
      </c>
      <c r="K4" s="286"/>
    </row>
    <row r="5" spans="2:12" ht="15.75" customHeight="1" thickBot="1" x14ac:dyDescent="0.35">
      <c r="B5" s="268"/>
      <c r="C5" s="269"/>
      <c r="D5" s="284"/>
      <c r="E5" s="284"/>
      <c r="F5" s="284"/>
      <c r="G5" s="284"/>
      <c r="H5" s="284"/>
      <c r="I5" s="284"/>
      <c r="J5" s="287">
        <v>42664</v>
      </c>
      <c r="K5" s="288"/>
    </row>
    <row r="6" spans="2:12" ht="15" thickBot="1" x14ac:dyDescent="0.35">
      <c r="B6" s="263"/>
      <c r="C6" s="264"/>
      <c r="D6" s="264"/>
      <c r="E6" s="264"/>
      <c r="F6" s="264"/>
      <c r="G6" s="264"/>
      <c r="H6" s="264"/>
      <c r="I6" s="265"/>
      <c r="J6" s="291"/>
      <c r="K6" s="292"/>
      <c r="L6" s="4"/>
    </row>
    <row r="7" spans="2:12" ht="34.200000000000003" x14ac:dyDescent="0.3">
      <c r="B7" s="293" t="s">
        <v>33</v>
      </c>
      <c r="C7" s="296" t="s">
        <v>81</v>
      </c>
      <c r="D7" s="293" t="s">
        <v>34</v>
      </c>
      <c r="E7" s="82" t="s">
        <v>60</v>
      </c>
      <c r="F7" s="293" t="s">
        <v>51</v>
      </c>
      <c r="G7" s="296" t="s">
        <v>50</v>
      </c>
      <c r="H7" s="293" t="s">
        <v>35</v>
      </c>
      <c r="I7" s="83" t="s">
        <v>62</v>
      </c>
      <c r="J7" s="293" t="s">
        <v>36</v>
      </c>
      <c r="K7" s="88"/>
      <c r="L7" s="5"/>
    </row>
    <row r="8" spans="2:12" ht="57" x14ac:dyDescent="0.3">
      <c r="B8" s="294"/>
      <c r="C8" s="297"/>
      <c r="D8" s="294"/>
      <c r="E8" s="82" t="s">
        <v>74</v>
      </c>
      <c r="F8" s="294"/>
      <c r="G8" s="297"/>
      <c r="H8" s="294"/>
      <c r="I8" s="83" t="s">
        <v>73</v>
      </c>
      <c r="J8" s="294"/>
      <c r="K8" s="88"/>
      <c r="L8" s="5"/>
    </row>
    <row r="9" spans="2:12" ht="34.200000000000003" x14ac:dyDescent="0.3">
      <c r="B9" s="294"/>
      <c r="C9" s="297"/>
      <c r="D9" s="294"/>
      <c r="E9" s="82" t="s">
        <v>67</v>
      </c>
      <c r="F9" s="294"/>
      <c r="G9" s="297"/>
      <c r="H9" s="294"/>
      <c r="I9" s="83" t="s">
        <v>65</v>
      </c>
      <c r="J9" s="294"/>
      <c r="K9" s="88"/>
      <c r="L9" s="5"/>
    </row>
    <row r="10" spans="2:12" ht="45.6" x14ac:dyDescent="0.3">
      <c r="B10" s="294"/>
      <c r="C10" s="297"/>
      <c r="D10" s="294"/>
      <c r="E10" s="82" t="s">
        <v>68</v>
      </c>
      <c r="F10" s="294"/>
      <c r="G10" s="297"/>
      <c r="H10" s="294"/>
      <c r="I10" s="83" t="s">
        <v>66</v>
      </c>
      <c r="J10" s="294"/>
      <c r="K10" s="88"/>
      <c r="L10" s="5"/>
    </row>
    <row r="11" spans="2:12" ht="34.200000000000003" x14ac:dyDescent="0.3">
      <c r="B11" s="294"/>
      <c r="C11" s="297"/>
      <c r="D11" s="294"/>
      <c r="E11" s="82" t="s">
        <v>75</v>
      </c>
      <c r="F11" s="294"/>
      <c r="G11" s="297"/>
      <c r="H11" s="294"/>
      <c r="I11" s="83" t="s">
        <v>76</v>
      </c>
      <c r="J11" s="294"/>
      <c r="K11" s="88"/>
      <c r="L11" s="5"/>
    </row>
    <row r="12" spans="2:12" ht="34.799999999999997" thickBot="1" x14ac:dyDescent="0.35">
      <c r="B12" s="295"/>
      <c r="C12" s="298"/>
      <c r="D12" s="294"/>
      <c r="E12" s="82" t="s">
        <v>69</v>
      </c>
      <c r="F12" s="294"/>
      <c r="G12" s="297"/>
      <c r="H12" s="294"/>
      <c r="I12" s="83" t="s">
        <v>63</v>
      </c>
      <c r="J12" s="294"/>
      <c r="K12" s="88"/>
      <c r="L12" s="6"/>
    </row>
    <row r="13" spans="2:12" ht="23.4" thickBot="1" x14ac:dyDescent="0.35">
      <c r="B13" s="85" t="s">
        <v>37</v>
      </c>
      <c r="C13" s="84"/>
      <c r="D13" s="294"/>
      <c r="E13" s="82" t="s">
        <v>70</v>
      </c>
      <c r="F13" s="294"/>
      <c r="G13" s="297"/>
      <c r="H13" s="294"/>
      <c r="I13" s="83" t="s">
        <v>64</v>
      </c>
      <c r="J13" s="294"/>
      <c r="K13" s="88"/>
      <c r="L13" s="6"/>
    </row>
    <row r="14" spans="2:12" ht="48" customHeight="1" thickBot="1" x14ac:dyDescent="0.35">
      <c r="B14" s="85" t="s">
        <v>38</v>
      </c>
      <c r="C14" s="84"/>
      <c r="D14" s="294"/>
      <c r="E14" s="82" t="s">
        <v>80</v>
      </c>
      <c r="F14" s="294"/>
      <c r="G14" s="297"/>
      <c r="H14" s="294"/>
      <c r="I14" s="83" t="s">
        <v>78</v>
      </c>
      <c r="J14" s="294"/>
      <c r="K14" s="88"/>
      <c r="L14" s="6"/>
    </row>
    <row r="15" spans="2:12" ht="43.05" customHeight="1" thickBot="1" x14ac:dyDescent="0.35">
      <c r="B15" s="86" t="s">
        <v>39</v>
      </c>
      <c r="C15" s="87">
        <v>42734</v>
      </c>
      <c r="D15" s="295"/>
      <c r="E15" s="82" t="s">
        <v>79</v>
      </c>
      <c r="F15" s="295"/>
      <c r="G15" s="299"/>
      <c r="H15" s="295"/>
      <c r="I15" s="83" t="s">
        <v>77</v>
      </c>
      <c r="J15" s="295"/>
      <c r="K15" s="89"/>
      <c r="L15" s="6"/>
    </row>
    <row r="16" spans="2:12" ht="15" thickBot="1" x14ac:dyDescent="0.35">
      <c r="B16" s="303"/>
      <c r="C16" s="304"/>
      <c r="D16" s="304"/>
      <c r="E16" s="305"/>
      <c r="F16" s="306"/>
      <c r="G16" s="305"/>
      <c r="H16" s="306"/>
      <c r="I16" s="305"/>
      <c r="J16" s="306"/>
      <c r="K16" s="307"/>
    </row>
    <row r="17" spans="2:11" x14ac:dyDescent="0.3">
      <c r="B17" s="308" t="s">
        <v>40</v>
      </c>
      <c r="C17" s="42" t="s">
        <v>82</v>
      </c>
      <c r="D17" s="33">
        <v>0.1</v>
      </c>
      <c r="E17" s="308" t="s">
        <v>41</v>
      </c>
      <c r="F17" s="34"/>
      <c r="G17" s="311" t="s">
        <v>42</v>
      </c>
      <c r="H17" s="35"/>
      <c r="I17" s="311" t="s">
        <v>45</v>
      </c>
      <c r="J17" s="90"/>
      <c r="K17" s="94" t="s">
        <v>43</v>
      </c>
    </row>
    <row r="18" spans="2:11" x14ac:dyDescent="0.3">
      <c r="B18" s="309"/>
      <c r="C18" s="43" t="s">
        <v>83</v>
      </c>
      <c r="D18" s="36">
        <v>0.1</v>
      </c>
      <c r="E18" s="309"/>
      <c r="F18" s="37"/>
      <c r="G18" s="312"/>
      <c r="H18" s="38"/>
      <c r="I18" s="312"/>
      <c r="J18" s="91"/>
      <c r="K18" s="95" t="s">
        <v>43</v>
      </c>
    </row>
    <row r="19" spans="2:11" x14ac:dyDescent="0.3">
      <c r="B19" s="309"/>
      <c r="C19" s="43" t="s">
        <v>84</v>
      </c>
      <c r="D19" s="36">
        <v>0.1</v>
      </c>
      <c r="E19" s="309"/>
      <c r="F19" s="37"/>
      <c r="G19" s="312"/>
      <c r="H19" s="38"/>
      <c r="I19" s="312"/>
      <c r="J19" s="91"/>
      <c r="K19" s="95" t="s">
        <v>43</v>
      </c>
    </row>
    <row r="20" spans="2:11" x14ac:dyDescent="0.3">
      <c r="B20" s="309"/>
      <c r="C20" s="43" t="s">
        <v>85</v>
      </c>
      <c r="D20" s="36">
        <v>0.1</v>
      </c>
      <c r="E20" s="309"/>
      <c r="F20" s="37"/>
      <c r="G20" s="312"/>
      <c r="H20" s="38"/>
      <c r="I20" s="312"/>
      <c r="J20" s="91"/>
      <c r="K20" s="95" t="s">
        <v>43</v>
      </c>
    </row>
    <row r="21" spans="2:11" x14ac:dyDescent="0.3">
      <c r="B21" s="309"/>
      <c r="C21" s="43" t="s">
        <v>86</v>
      </c>
      <c r="D21" s="36">
        <v>0.1</v>
      </c>
      <c r="E21" s="309"/>
      <c r="F21" s="37"/>
      <c r="G21" s="312"/>
      <c r="H21" s="38"/>
      <c r="I21" s="312"/>
      <c r="J21" s="91"/>
      <c r="K21" s="95" t="s">
        <v>43</v>
      </c>
    </row>
    <row r="22" spans="2:11" x14ac:dyDescent="0.3">
      <c r="B22" s="309"/>
      <c r="C22" s="43" t="s">
        <v>87</v>
      </c>
      <c r="D22" s="36">
        <v>0.1</v>
      </c>
      <c r="E22" s="309"/>
      <c r="F22" s="37"/>
      <c r="G22" s="312"/>
      <c r="H22" s="38"/>
      <c r="I22" s="312"/>
      <c r="J22" s="91"/>
      <c r="K22" s="95" t="s">
        <v>43</v>
      </c>
    </row>
    <row r="23" spans="2:11" x14ac:dyDescent="0.3">
      <c r="B23" s="309"/>
      <c r="C23" s="43" t="s">
        <v>88</v>
      </c>
      <c r="D23" s="36">
        <v>0.1</v>
      </c>
      <c r="E23" s="309"/>
      <c r="F23" s="37"/>
      <c r="G23" s="312"/>
      <c r="H23" s="38"/>
      <c r="I23" s="312"/>
      <c r="J23" s="91"/>
      <c r="K23" s="95" t="s">
        <v>43</v>
      </c>
    </row>
    <row r="24" spans="2:11" x14ac:dyDescent="0.3">
      <c r="B24" s="309"/>
      <c r="C24" s="43" t="s">
        <v>89</v>
      </c>
      <c r="D24" s="36">
        <v>0.1</v>
      </c>
      <c r="E24" s="309"/>
      <c r="F24" s="37"/>
      <c r="G24" s="312"/>
      <c r="H24" s="38"/>
      <c r="I24" s="312"/>
      <c r="J24" s="91"/>
      <c r="K24" s="95" t="s">
        <v>43</v>
      </c>
    </row>
    <row r="25" spans="2:11" ht="15" thickBot="1" x14ac:dyDescent="0.35">
      <c r="B25" s="310"/>
      <c r="C25" s="44" t="s">
        <v>90</v>
      </c>
      <c r="D25" s="39">
        <v>0.1</v>
      </c>
      <c r="E25" s="310"/>
      <c r="F25" s="40"/>
      <c r="G25" s="313"/>
      <c r="H25" s="41"/>
      <c r="I25" s="313"/>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t="e">
        <f>'Tablero de Indicadores'!#REF!</f>
        <v>#REF!</v>
      </c>
      <c r="E28" s="102" t="str">
        <f>IF(ISERROR(C28/D28)=TRUE,"Sin datos",C28/D28)</f>
        <v>Sin datos</v>
      </c>
      <c r="F28" s="3">
        <f>$D$17</f>
        <v>0.1</v>
      </c>
      <c r="G28" s="62" t="s">
        <v>58</v>
      </c>
    </row>
    <row r="29" spans="2:11" x14ac:dyDescent="0.3">
      <c r="B29" s="12">
        <v>42767</v>
      </c>
      <c r="C29" s="11">
        <v>80</v>
      </c>
      <c r="D29" s="10" t="e">
        <f>'Tablero de Indicadores'!#REF!</f>
        <v>#REF!</v>
      </c>
      <c r="E29" s="102" t="str">
        <f t="shared" ref="E29:E39" si="0">IF(ISERROR(C29/D29)=TRUE,"Sin datos",C29/D29)</f>
        <v>Sin datos</v>
      </c>
      <c r="F29" s="3">
        <f t="shared" ref="F29:F39" si="1">$D$17</f>
        <v>0.1</v>
      </c>
      <c r="G29" s="62" t="e">
        <f>+IF(SLOPE(E28:E29,B28:B29)&gt;0,"Al alza",IF(SLOPE(E28:E29,B28:B29)&lt;0,"A la baja","sin cambio"))</f>
        <v>#DIV/0!</v>
      </c>
    </row>
    <row r="30" spans="2:11" x14ac:dyDescent="0.3">
      <c r="B30" s="12">
        <v>42795</v>
      </c>
      <c r="C30" s="11">
        <v>50</v>
      </c>
      <c r="D30" s="10" t="e">
        <f>'Tablero de Indicadores'!#REF!</f>
        <v>#REF!</v>
      </c>
      <c r="E30" s="102" t="str">
        <f t="shared" si="0"/>
        <v>Sin datos</v>
      </c>
      <c r="F30" s="3">
        <f t="shared" si="1"/>
        <v>0.1</v>
      </c>
      <c r="G30" s="62" t="e">
        <f t="shared" ref="G30:G39" si="2">+IF(SLOPE(E29:E30,B29:B30)&gt;0,"Al alza",IF(SLOPE(E29:E30,B29:B30)&lt;0,"A la baja","sin cambio"))</f>
        <v>#DIV/0!</v>
      </c>
    </row>
    <row r="31" spans="2:11" x14ac:dyDescent="0.3">
      <c r="B31" s="12">
        <v>42826</v>
      </c>
      <c r="C31" s="11">
        <v>30</v>
      </c>
      <c r="D31" s="10" t="e">
        <f>'Tablero de Indicadores'!#REF!</f>
        <v>#REF!</v>
      </c>
      <c r="E31" s="102" t="str">
        <f t="shared" si="0"/>
        <v>Sin datos</v>
      </c>
      <c r="F31" s="3">
        <f t="shared" si="1"/>
        <v>0.1</v>
      </c>
      <c r="G31" s="62" t="e">
        <f t="shared" si="2"/>
        <v>#DIV/0!</v>
      </c>
    </row>
    <row r="32" spans="2:11" x14ac:dyDescent="0.3">
      <c r="B32" s="12">
        <v>42856</v>
      </c>
      <c r="C32" s="11">
        <v>60</v>
      </c>
      <c r="D32" s="10" t="e">
        <f>'Tablero de Indicadores'!#REF!</f>
        <v>#REF!</v>
      </c>
      <c r="E32" s="102" t="str">
        <f t="shared" si="0"/>
        <v>Sin datos</v>
      </c>
      <c r="F32" s="3">
        <f t="shared" si="1"/>
        <v>0.1</v>
      </c>
      <c r="G32" s="62" t="e">
        <f t="shared" si="2"/>
        <v>#DIV/0!</v>
      </c>
    </row>
    <row r="33" spans="1:11" x14ac:dyDescent="0.3">
      <c r="B33" s="12">
        <v>42887</v>
      </c>
      <c r="C33" s="11">
        <v>100</v>
      </c>
      <c r="D33" s="10" t="e">
        <f>'Tablero de Indicadores'!#REF!</f>
        <v>#REF!</v>
      </c>
      <c r="E33" s="102" t="str">
        <f t="shared" si="0"/>
        <v>Sin datos</v>
      </c>
      <c r="F33" s="3">
        <f t="shared" si="1"/>
        <v>0.1</v>
      </c>
      <c r="G33" s="62" t="e">
        <f t="shared" si="2"/>
        <v>#DIV/0!</v>
      </c>
    </row>
    <row r="34" spans="1:11" x14ac:dyDescent="0.3">
      <c r="B34" s="12">
        <v>42917</v>
      </c>
      <c r="C34" s="11">
        <v>30</v>
      </c>
      <c r="D34" s="10" t="e">
        <f>'Tablero de Indicadores'!#REF!</f>
        <v>#REF!</v>
      </c>
      <c r="E34" s="102" t="str">
        <f t="shared" si="0"/>
        <v>Sin datos</v>
      </c>
      <c r="F34" s="3">
        <f t="shared" si="1"/>
        <v>0.1</v>
      </c>
      <c r="G34" s="62" t="e">
        <f t="shared" si="2"/>
        <v>#DIV/0!</v>
      </c>
    </row>
    <row r="35" spans="1:11" x14ac:dyDescent="0.3">
      <c r="B35" s="12">
        <v>42948</v>
      </c>
      <c r="C35" s="11">
        <v>90</v>
      </c>
      <c r="D35" s="10" t="e">
        <f>'Tablero de Indicadores'!#REF!</f>
        <v>#REF!</v>
      </c>
      <c r="E35" s="102" t="str">
        <f t="shared" si="0"/>
        <v>Sin datos</v>
      </c>
      <c r="F35" s="3">
        <f t="shared" si="1"/>
        <v>0.1</v>
      </c>
      <c r="G35" s="62" t="e">
        <f t="shared" si="2"/>
        <v>#DIV/0!</v>
      </c>
    </row>
    <row r="36" spans="1:11" x14ac:dyDescent="0.3">
      <c r="B36" s="12">
        <v>42979</v>
      </c>
      <c r="C36" s="11">
        <v>80</v>
      </c>
      <c r="D36" s="10" t="e">
        <f>'Tablero de Indicadores'!#REF!</f>
        <v>#REF!</v>
      </c>
      <c r="E36" s="102" t="str">
        <f t="shared" si="0"/>
        <v>Sin datos</v>
      </c>
      <c r="F36" s="3">
        <f t="shared" si="1"/>
        <v>0.1</v>
      </c>
      <c r="G36" s="62" t="e">
        <f t="shared" si="2"/>
        <v>#DIV/0!</v>
      </c>
    </row>
    <row r="37" spans="1:11" x14ac:dyDescent="0.3">
      <c r="B37" s="12">
        <v>43009</v>
      </c>
      <c r="C37" s="11">
        <v>100</v>
      </c>
      <c r="D37" s="10" t="e">
        <f>'Tablero de Indicadores'!#REF!</f>
        <v>#REF!</v>
      </c>
      <c r="E37" s="102" t="str">
        <f t="shared" si="0"/>
        <v>Sin datos</v>
      </c>
      <c r="F37" s="3">
        <f t="shared" si="1"/>
        <v>0.1</v>
      </c>
      <c r="G37" s="62" t="e">
        <f t="shared" si="2"/>
        <v>#DIV/0!</v>
      </c>
    </row>
    <row r="38" spans="1:11" x14ac:dyDescent="0.3">
      <c r="B38" s="12">
        <v>43040</v>
      </c>
      <c r="C38" s="11">
        <v>102</v>
      </c>
      <c r="D38" s="10" t="e">
        <f>'Tablero de Indicadores'!#REF!</f>
        <v>#REF!</v>
      </c>
      <c r="E38" s="102" t="str">
        <f t="shared" si="0"/>
        <v>Sin datos</v>
      </c>
      <c r="F38" s="3">
        <f t="shared" si="1"/>
        <v>0.1</v>
      </c>
      <c r="G38" s="62" t="e">
        <f t="shared" si="2"/>
        <v>#DIV/0!</v>
      </c>
    </row>
    <row r="39" spans="1:11" ht="15" thickBot="1" x14ac:dyDescent="0.35">
      <c r="B39" s="68">
        <v>43070</v>
      </c>
      <c r="C39" s="11">
        <f>COUNTIF(('Tablero de Indicadores'!$L$22:$L$23),1)</f>
        <v>0</v>
      </c>
      <c r="D39" s="10" t="e">
        <f>'Tablero de Indicadores'!#REF!</f>
        <v>#REF!</v>
      </c>
      <c r="E39" s="102" t="str">
        <f t="shared" si="0"/>
        <v>Sin datos</v>
      </c>
      <c r="F39" s="3">
        <f t="shared" si="1"/>
        <v>0.1</v>
      </c>
      <c r="G39" s="62" t="e">
        <f t="shared" si="2"/>
        <v>#DIV/0!</v>
      </c>
      <c r="H39" s="15"/>
      <c r="I39" s="15"/>
      <c r="J39" s="15"/>
      <c r="K39" s="15"/>
    </row>
    <row r="40" spans="1:11" ht="15.75" customHeight="1" thickBot="1" x14ac:dyDescent="0.35">
      <c r="B40" s="300" t="s">
        <v>59</v>
      </c>
      <c r="C40" s="301"/>
      <c r="D40" s="302"/>
      <c r="E40" s="69" t="e">
        <f>+IF(SLOPE(E28:E39,B28:B39)&gt;0,"Al alza",IF(SLOPE(E28:E39,B28:B39)&lt;0,"A la baja","Sin cambio"))</f>
        <v>#DIV/0!</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289"/>
      <c r="B44" s="263" t="s">
        <v>48</v>
      </c>
      <c r="C44" s="264"/>
      <c r="D44" s="264"/>
      <c r="E44" s="264"/>
      <c r="F44" s="264"/>
      <c r="G44" s="264"/>
      <c r="H44" s="264"/>
      <c r="I44" s="264"/>
      <c r="J44" s="264"/>
      <c r="K44" s="265"/>
    </row>
    <row r="45" spans="1:11" ht="15" thickBot="1" x14ac:dyDescent="0.35">
      <c r="A45" s="290"/>
      <c r="B45" s="12">
        <v>42736</v>
      </c>
      <c r="C45" s="326"/>
      <c r="D45" s="327"/>
      <c r="E45" s="327"/>
      <c r="F45" s="327"/>
      <c r="G45" s="327"/>
      <c r="H45" s="327"/>
      <c r="I45" s="327"/>
      <c r="J45" s="327"/>
      <c r="K45" s="328"/>
    </row>
    <row r="46" spans="1:11" ht="15" thickBot="1" x14ac:dyDescent="0.35">
      <c r="A46" s="7"/>
      <c r="B46" s="12">
        <v>42767</v>
      </c>
      <c r="C46" s="326"/>
      <c r="D46" s="327"/>
      <c r="E46" s="327"/>
      <c r="F46" s="327"/>
      <c r="G46" s="327"/>
      <c r="H46" s="327"/>
      <c r="I46" s="327"/>
      <c r="J46" s="327"/>
      <c r="K46" s="328"/>
    </row>
    <row r="47" spans="1:11" ht="15" thickBot="1" x14ac:dyDescent="0.35">
      <c r="A47" s="8"/>
      <c r="B47" s="12">
        <v>42795</v>
      </c>
      <c r="C47" s="326"/>
      <c r="D47" s="327"/>
      <c r="E47" s="327"/>
      <c r="F47" s="327"/>
      <c r="G47" s="327"/>
      <c r="H47" s="327"/>
      <c r="I47" s="327"/>
      <c r="J47" s="327"/>
      <c r="K47" s="328"/>
    </row>
    <row r="48" spans="1:11" ht="15" thickBot="1" x14ac:dyDescent="0.35">
      <c r="A48" s="8"/>
      <c r="B48" s="12">
        <v>42826</v>
      </c>
      <c r="C48" s="326"/>
      <c r="D48" s="327"/>
      <c r="E48" s="327"/>
      <c r="F48" s="327"/>
      <c r="G48" s="327"/>
      <c r="H48" s="327"/>
      <c r="I48" s="327"/>
      <c r="J48" s="327"/>
      <c r="K48" s="328"/>
    </row>
    <row r="49" spans="1:11" ht="15" thickBot="1" x14ac:dyDescent="0.35">
      <c r="A49" s="8"/>
      <c r="B49" s="12">
        <v>42856</v>
      </c>
      <c r="C49" s="326"/>
      <c r="D49" s="327"/>
      <c r="E49" s="327"/>
      <c r="F49" s="327"/>
      <c r="G49" s="327"/>
      <c r="H49" s="327"/>
      <c r="I49" s="327"/>
      <c r="J49" s="327"/>
      <c r="K49" s="328"/>
    </row>
    <row r="50" spans="1:11" ht="15" thickBot="1" x14ac:dyDescent="0.35">
      <c r="A50" s="8"/>
      <c r="B50" s="12">
        <v>42887</v>
      </c>
      <c r="C50" s="326"/>
      <c r="D50" s="327"/>
      <c r="E50" s="327"/>
      <c r="F50" s="327"/>
      <c r="G50" s="327"/>
      <c r="H50" s="327"/>
      <c r="I50" s="327"/>
      <c r="J50" s="327"/>
      <c r="K50" s="328"/>
    </row>
    <row r="51" spans="1:11" ht="15" thickBot="1" x14ac:dyDescent="0.35">
      <c r="B51" s="12">
        <v>42917</v>
      </c>
      <c r="C51" s="326"/>
      <c r="D51" s="327"/>
      <c r="E51" s="327"/>
      <c r="F51" s="327"/>
      <c r="G51" s="327"/>
      <c r="H51" s="327"/>
      <c r="I51" s="327"/>
      <c r="J51" s="327"/>
      <c r="K51" s="328"/>
    </row>
    <row r="52" spans="1:11" ht="15" thickBot="1" x14ac:dyDescent="0.35">
      <c r="B52" s="12">
        <v>42948</v>
      </c>
      <c r="C52" s="326"/>
      <c r="D52" s="327"/>
      <c r="E52" s="327"/>
      <c r="F52" s="327"/>
      <c r="G52" s="327"/>
      <c r="H52" s="327"/>
      <c r="I52" s="327"/>
      <c r="J52" s="327"/>
      <c r="K52" s="328"/>
    </row>
    <row r="53" spans="1:11" ht="15" thickBot="1" x14ac:dyDescent="0.35">
      <c r="B53" s="12">
        <v>42979</v>
      </c>
      <c r="C53" s="326"/>
      <c r="D53" s="327"/>
      <c r="E53" s="327"/>
      <c r="F53" s="327"/>
      <c r="G53" s="327"/>
      <c r="H53" s="327"/>
      <c r="I53" s="327"/>
      <c r="J53" s="327"/>
      <c r="K53" s="328"/>
    </row>
    <row r="54" spans="1:11" ht="15" thickBot="1" x14ac:dyDescent="0.35">
      <c r="B54" s="12">
        <v>43009</v>
      </c>
      <c r="C54" s="326"/>
      <c r="D54" s="327"/>
      <c r="E54" s="327"/>
      <c r="F54" s="327"/>
      <c r="G54" s="327"/>
      <c r="H54" s="327"/>
      <c r="I54" s="327"/>
      <c r="J54" s="327"/>
      <c r="K54" s="328"/>
    </row>
    <row r="55" spans="1:11" ht="15" thickBot="1" x14ac:dyDescent="0.35">
      <c r="B55" s="12">
        <v>43040</v>
      </c>
      <c r="C55" s="326"/>
      <c r="D55" s="327"/>
      <c r="E55" s="327"/>
      <c r="F55" s="327"/>
      <c r="G55" s="327"/>
      <c r="H55" s="327"/>
      <c r="I55" s="327"/>
      <c r="J55" s="327"/>
      <c r="K55" s="328"/>
    </row>
    <row r="56" spans="1:11" ht="15" thickBot="1" x14ac:dyDescent="0.35">
      <c r="B56" s="68">
        <v>43070</v>
      </c>
      <c r="C56" s="326"/>
      <c r="D56" s="327"/>
      <c r="E56" s="327"/>
      <c r="F56" s="327"/>
      <c r="G56" s="327"/>
      <c r="H56" s="327"/>
      <c r="I56" s="327"/>
      <c r="J56" s="327"/>
      <c r="K56" s="328"/>
    </row>
    <row r="57" spans="1:11" ht="15" thickBot="1" x14ac:dyDescent="0.35">
      <c r="B57" s="45" t="s">
        <v>46</v>
      </c>
      <c r="C57" s="263" t="s">
        <v>27</v>
      </c>
      <c r="D57" s="264"/>
      <c r="E57" s="264"/>
      <c r="F57" s="264"/>
      <c r="G57" s="265"/>
      <c r="H57" s="45" t="s">
        <v>37</v>
      </c>
      <c r="I57" s="45" t="s">
        <v>28</v>
      </c>
      <c r="J57" s="76" t="s">
        <v>29</v>
      </c>
      <c r="K57" s="45" t="s">
        <v>30</v>
      </c>
    </row>
    <row r="58" spans="1:11" x14ac:dyDescent="0.3">
      <c r="B58" s="46"/>
      <c r="C58" s="317"/>
      <c r="D58" s="318"/>
      <c r="E58" s="318"/>
      <c r="F58" s="318"/>
      <c r="G58" s="319"/>
      <c r="H58" s="55"/>
      <c r="I58" s="58"/>
      <c r="J58" s="52"/>
      <c r="K58" s="49"/>
    </row>
    <row r="59" spans="1:11" x14ac:dyDescent="0.3">
      <c r="B59" s="47"/>
      <c r="C59" s="320"/>
      <c r="D59" s="321"/>
      <c r="E59" s="321"/>
      <c r="F59" s="321"/>
      <c r="G59" s="322"/>
      <c r="H59" s="56"/>
      <c r="I59" s="59"/>
      <c r="J59" s="53"/>
      <c r="K59" s="50"/>
    </row>
    <row r="60" spans="1:11" x14ac:dyDescent="0.3">
      <c r="B60" s="47"/>
      <c r="C60" s="320"/>
      <c r="D60" s="321"/>
      <c r="E60" s="321"/>
      <c r="F60" s="321"/>
      <c r="G60" s="322"/>
      <c r="H60" s="56"/>
      <c r="I60" s="59"/>
      <c r="J60" s="53"/>
      <c r="K60" s="50"/>
    </row>
    <row r="61" spans="1:11" x14ac:dyDescent="0.3">
      <c r="B61" s="47"/>
      <c r="C61" s="320"/>
      <c r="D61" s="321"/>
      <c r="E61" s="321"/>
      <c r="F61" s="321"/>
      <c r="G61" s="322"/>
      <c r="H61" s="56"/>
      <c r="I61" s="59"/>
      <c r="J61" s="53"/>
      <c r="K61" s="50"/>
    </row>
    <row r="62" spans="1:11" x14ac:dyDescent="0.3">
      <c r="B62" s="47"/>
      <c r="C62" s="320"/>
      <c r="D62" s="321"/>
      <c r="E62" s="321"/>
      <c r="F62" s="321"/>
      <c r="G62" s="322"/>
      <c r="H62" s="56"/>
      <c r="I62" s="59"/>
      <c r="J62" s="53"/>
      <c r="K62" s="50"/>
    </row>
    <row r="63" spans="1:11" x14ac:dyDescent="0.3">
      <c r="B63" s="47"/>
      <c r="C63" s="320"/>
      <c r="D63" s="321"/>
      <c r="E63" s="321"/>
      <c r="F63" s="321"/>
      <c r="G63" s="322"/>
      <c r="H63" s="56"/>
      <c r="I63" s="59"/>
      <c r="J63" s="53"/>
      <c r="K63" s="50"/>
    </row>
    <row r="64" spans="1:11" x14ac:dyDescent="0.3">
      <c r="B64" s="47"/>
      <c r="C64" s="320"/>
      <c r="D64" s="321"/>
      <c r="E64" s="321"/>
      <c r="F64" s="321"/>
      <c r="G64" s="322"/>
      <c r="H64" s="56"/>
      <c r="I64" s="59"/>
      <c r="J64" s="53"/>
      <c r="K64" s="50"/>
    </row>
    <row r="65" spans="2:11" x14ac:dyDescent="0.3">
      <c r="B65" s="47"/>
      <c r="C65" s="323"/>
      <c r="D65" s="324"/>
      <c r="E65" s="324"/>
      <c r="F65" s="324"/>
      <c r="G65" s="325"/>
      <c r="H65" s="56"/>
      <c r="I65" s="59"/>
      <c r="J65" s="53"/>
      <c r="K65" s="50"/>
    </row>
    <row r="66" spans="2:11" ht="15" thickBot="1" x14ac:dyDescent="0.35">
      <c r="B66" s="48"/>
      <c r="C66" s="314"/>
      <c r="D66" s="315"/>
      <c r="E66" s="315"/>
      <c r="F66" s="315"/>
      <c r="G66" s="316"/>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726CED12EE6C4DA72313C57F0D11B6" ma:contentTypeVersion="13" ma:contentTypeDescription="Create a new document." ma:contentTypeScope="" ma:versionID="5b84e9f4043e43034093e05401e848e9">
  <xsd:schema xmlns:xsd="http://www.w3.org/2001/XMLSchema" xmlns:xs="http://www.w3.org/2001/XMLSchema" xmlns:p="http://schemas.microsoft.com/office/2006/metadata/properties" xmlns:ns3="969894f1-c9c0-4d50-8a0a-9ccee5b03c2f" xmlns:ns4="926a8a4a-afcc-43ec-bde3-e1208bc272bd" targetNamespace="http://schemas.microsoft.com/office/2006/metadata/properties" ma:root="true" ma:fieldsID="f2b66fcb1641a0f701c61922cbcc4c04" ns3:_="" ns4:_="">
    <xsd:import namespace="969894f1-c9c0-4d50-8a0a-9ccee5b03c2f"/>
    <xsd:import namespace="926a8a4a-afcc-43ec-bde3-e1208bc272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894f1-c9c0-4d50-8a0a-9ccee5b03c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8a4a-afcc-43ec-bde3-e1208bc272b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A7569C-F3CE-4FEB-A6DF-428431C17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894f1-c9c0-4d50-8a0a-9ccee5b03c2f"/>
    <ds:schemaRef ds:uri="926a8a4a-afcc-43ec-bde3-e1208bc27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310C7-8A07-430C-802E-80BCA40C76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Tablero de Indicadores</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2021-04-27T16:17:16Z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0x01010043726CED12EE6C4DA72313C57F0D11B6</vt:lpwstr>
  </property>
</Properties>
</file>