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350"/>
  </bookViews>
  <sheets>
    <sheet name=" PROPUESTA 2022" sheetId="15"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s="1"/>
  <c r="AB15" i="11"/>
  <c r="Z15" i="11"/>
  <c r="AF15" i="11" s="1"/>
  <c r="AB14" i="11"/>
  <c r="Z14" i="11"/>
  <c r="AE14" i="11" s="1"/>
  <c r="AB13" i="11"/>
  <c r="Z13" i="11"/>
  <c r="AF13" i="11" s="1"/>
  <c r="AB12" i="11"/>
  <c r="Z12" i="11"/>
  <c r="AF12" i="11"/>
  <c r="AB11" i="11"/>
  <c r="Z11" i="11"/>
  <c r="AE11" i="11" s="1"/>
  <c r="AB10" i="11"/>
  <c r="Z10" i="11"/>
  <c r="AF10" i="11" s="1"/>
  <c r="AB9" i="11"/>
  <c r="Z9" i="11"/>
  <c r="AE9" i="11"/>
  <c r="AB8" i="11"/>
  <c r="Z8" i="11"/>
  <c r="AF8" i="11" s="1"/>
  <c r="B8" i="11"/>
  <c r="B9" i="11"/>
  <c r="B10" i="11"/>
  <c r="B11" i="11"/>
  <c r="B12" i="11"/>
  <c r="B13" i="11" s="1"/>
  <c r="B14" i="11" s="1"/>
  <c r="B15" i="11" s="1"/>
  <c r="B16" i="11" s="1"/>
  <c r="AE12" i="11"/>
  <c r="F39" i="9"/>
  <c r="F38" i="9"/>
  <c r="F37" i="9"/>
  <c r="F36" i="9"/>
  <c r="F35" i="9"/>
  <c r="F34" i="9"/>
  <c r="F33" i="9"/>
  <c r="F32" i="9"/>
  <c r="F31" i="9"/>
  <c r="F30" i="9"/>
  <c r="F29" i="9"/>
  <c r="F28" i="9"/>
  <c r="AE15" i="11"/>
  <c r="C39" i="9"/>
  <c r="E39" i="9" s="1"/>
  <c r="D35" i="9"/>
  <c r="E35" i="9"/>
  <c r="AF9" i="11"/>
  <c r="AE8" i="11"/>
  <c r="AD19" i="11"/>
  <c r="AE19" i="11" s="1"/>
  <c r="D33" i="9"/>
  <c r="E33" i="9" s="1"/>
  <c r="D32" i="9"/>
  <c r="E32" i="9"/>
  <c r="D34" i="9"/>
  <c r="E34" i="9"/>
  <c r="G35" i="9" s="1"/>
  <c r="D39" i="9"/>
  <c r="D31" i="9"/>
  <c r="E31" i="9" s="1"/>
  <c r="G32" i="9" s="1"/>
  <c r="D29" i="9"/>
  <c r="E29" i="9"/>
  <c r="D30" i="9"/>
  <c r="E30" i="9" s="1"/>
  <c r="G31" i="9" s="1"/>
  <c r="D37" i="9"/>
  <c r="E37" i="9" s="1"/>
  <c r="AE13" i="11"/>
  <c r="D38" i="9"/>
  <c r="E38" i="9"/>
  <c r="D28" i="9"/>
  <c r="E28" i="9" s="1"/>
  <c r="G29" i="9" s="1"/>
  <c r="D36" i="9"/>
  <c r="E36" i="9" s="1"/>
  <c r="G37" i="9" l="1"/>
  <c r="G38" i="9"/>
  <c r="G30" i="9"/>
  <c r="G34" i="9"/>
  <c r="G33" i="9"/>
  <c r="G36" i="9"/>
  <c r="AF17" i="11"/>
  <c r="AF14" i="11"/>
  <c r="AE10" i="11"/>
  <c r="AE17" i="11" s="1"/>
  <c r="AF16" i="11"/>
  <c r="AF11" i="11"/>
  <c r="G39" i="9"/>
  <c r="E40" i="9"/>
</calcChain>
</file>

<file path=xl/sharedStrings.xml><?xml version="1.0" encoding="utf-8"?>
<sst xmlns="http://schemas.openxmlformats.org/spreadsheetml/2006/main" count="288" uniqueCount="219">
  <si>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</si>
  <si>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</si>
  <si>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</si>
  <si>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</si>
  <si>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</si>
  <si>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</si>
  <si>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</si>
  <si>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</si>
  <si>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</si>
  <si>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</si>
  <si>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</si>
  <si>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</si>
  <si>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</si>
  <si>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</si>
  <si>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</si>
  <si>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</si>
  <si>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</si>
  <si>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</si>
  <si>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</si>
  <si>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</si>
  <si>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</si>
  <si>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</si>
  <si>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</si>
  <si>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</si>
  <si>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</si>
  <si>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</si>
  <si>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</si>
  <si>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</si>
  <si>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</si>
  <si>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</si>
  <si>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</si>
  <si>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</si>
  <si>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</si>
  <si>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</si>
  <si>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</si>
  <si>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</si>
  <si>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</si>
  <si>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</si>
  <si>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</si>
  <si>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</si>
  <si>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</si>
  <si>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</si>
  <si>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</si>
  <si>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</si>
  <si>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</si>
  <si>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</si>
  <si>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</si>
  <si>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</si>
  <si>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</si>
  <si>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</si>
  <si>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</si>
  <si>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</si>
  <si>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</si>
  <si>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</si>
  <si>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</si>
  <si>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</si>
  <si>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</si>
  <si>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</si>
  <si>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</si>
  <si>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</si>
  <si>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</si>
  <si>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</si>
  <si>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</si>
  <si>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</si>
  <si>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</si>
  <si>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</si>
  <si>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</si>
  <si>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</si>
  <si>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</si>
  <si>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</si>
  <si>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</si>
  <si>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</si>
  <si>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</si>
  <si>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</si>
  <si>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</si>
  <si>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</si>
  <si>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</si>
  <si>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</si>
  <si>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</si>
  <si>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</si>
  <si>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</si>
  <si>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</si>
  <si>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</si>
  <si>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</si>
  <si>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</si>
  <si>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</si>
  <si>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</si>
  <si>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</si>
  <si>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</si>
  <si>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</si>
  <si>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</si>
  <si>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</si>
  <si>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</si>
  <si>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</si>
  <si>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</si>
  <si>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</si>
  <si>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</si>
  <si>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</si>
  <si>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</si>
  <si>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</si>
  <si>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</si>
  <si>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</si>
  <si>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</si>
  <si>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</si>
  <si>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</si>
  <si>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</si>
  <si>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</si>
  <si>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</si>
  <si>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</si>
  <si>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</si>
  <si>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</si>
  <si>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</si>
  <si>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</si>
  <si>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</si>
  <si>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</si>
  <si>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</si>
  <si>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</si>
  <si>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</si>
  <si>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</si>
  <si>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</si>
  <si>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</si>
  <si>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</si>
  <si>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</si>
  <si>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</si>
  <si>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</si>
  <si>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Porcentaje de formulación del Centro de Pensamiento y Desarrollo Tecnológico (CPDT)</t>
  </si>
  <si>
    <t>Trimestral</t>
  </si>
  <si>
    <t>Vicerrectoría de Investigación, Extensión y Transferencia</t>
  </si>
  <si>
    <t>Fases de formulación completadas / Fases de formulación establecidas</t>
  </si>
  <si>
    <t>Junio</t>
  </si>
  <si>
    <t>Septiembre</t>
  </si>
  <si>
    <t>Diciembre</t>
  </si>
  <si>
    <t>Fases de formulación del CPDT finalizadas en la vigencia.
Fases de formulación del CPDT previstas para la vigencia.</t>
  </si>
  <si>
    <t>Estudios de prefactibilidad, justificación técnica, diagnóstico de talento humano, recursos financieros y disponibilidad de infraestructura y TIC's.</t>
  </si>
  <si>
    <t>Mide el porcentaje de formulación del Centro de Pensamiento y Desarrollo Tecnológico.</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</si>
  <si>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</si>
  <si>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</si>
  <si>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</si>
  <si>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</si>
  <si>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Ingresos propios recibidos / Ingresos propios esperados</t>
  </si>
  <si>
    <t>Porcentaje de programas de educación superior articulados al modelo de evaluación por resultados de aprendizaje y competencias</t>
  </si>
  <si>
    <t>Vicerrectoría Académica</t>
  </si>
  <si>
    <t>Direccionamiento Institucional</t>
  </si>
  <si>
    <t>Docencia PES</t>
  </si>
  <si>
    <t>Extensión y Proyección Social</t>
  </si>
  <si>
    <t>Investigación</t>
  </si>
  <si>
    <t>Gestión Financiera</t>
  </si>
  <si>
    <t>(Número de programas de educación superior articulados al modelo de evaluación por resultados de aprendizaje y competencias / Número de programas de educación superior)*100</t>
  </si>
  <si>
    <t xml:space="preserve">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 </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</si>
  <si>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</si>
  <si>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</si>
  <si>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</si>
  <si>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</si>
  <si>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</si>
  <si>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</si>
  <si>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</si>
  <si>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Ejecución de ingresos</t>
  </si>
  <si>
    <t>Recursos monetarios</t>
  </si>
  <si>
    <t>Recursos propios proyectados y recaudados</t>
  </si>
  <si>
    <t>Medir oportunamente el nivel de recaudo con el fin de revisar el cumplimiento del plan de acción del año</t>
  </si>
  <si>
    <t>Medir las obligaciones presupuestales frente al ingreso propio programado.</t>
  </si>
  <si>
    <t>(Factores implementados / 12)*100</t>
  </si>
  <si>
    <t>12 Factores de acreditación institucional</t>
  </si>
  <si>
    <t>Programas de educación superior, fases del modelo de evaluación por resultados de aprendizaje y competencias</t>
  </si>
  <si>
    <t>Programas de técnica profesional
Programas de tecnología
Programas profesionales en ingenierías</t>
  </si>
  <si>
    <t>Mide el porcentaje de programas de educación superior por ciclo propedéutico, articulados al modelo de evaluación por resultados de aprendizaje y competencias</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</si>
  <si>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</si>
  <si>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</si>
  <si>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</si>
  <si>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</si>
  <si>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</si>
  <si>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14,15%</t>
  </si>
  <si>
    <t>Baja</t>
  </si>
  <si>
    <t>Porcentaje de empleabilidad de egresados de educación superior</t>
  </si>
  <si>
    <t>(Número de estudiantes graduados en programas de educación superior / Número de estudiantes graduados en programas de educación superior trabajando formalmente)*100</t>
  </si>
  <si>
    <t>Egresados en programas de educación superior</t>
  </si>
  <si>
    <t>Medir el porcentaje de empleabilidad de los egresados de educación superior</t>
  </si>
  <si>
    <t>Egresados</t>
  </si>
  <si>
    <t>Tesorería /
Oficina Asesora de Planeación</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</si>
  <si>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</si>
  <si>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</si>
  <si>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</si>
  <si>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Obligaciones vs Recaudos</t>
  </si>
  <si>
    <t>Registro y Control</t>
  </si>
  <si>
    <t>Recursos recaudados y compromisos adquiridos.</t>
  </si>
  <si>
    <t>(Obligaciones / Recaudo programado)*100</t>
  </si>
  <si>
    <t>91,67%</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</si>
  <si>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</si>
  <si>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</si>
  <si>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</si>
  <si>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</si>
  <si>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</si>
  <si>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Número de documentos maestros elaborados y aprobados</t>
  </si>
  <si>
    <t>Condiciones iniciales</t>
  </si>
  <si>
    <t xml:space="preserve">Presentación y aprobación del proceso ante el Consejo Nacional de Acreditación </t>
  </si>
  <si>
    <t xml:space="preserve">35 condiciones iniciales </t>
  </si>
  <si>
    <t xml:space="preserve">Mide el porcentaje de avance del proceso ante el ente regulador </t>
  </si>
  <si>
    <t xml:space="preserve">Oficina de Autoevaluación 
Página del CNA </t>
  </si>
  <si>
    <t>Meta 2022</t>
  </si>
  <si>
    <t>Mide el porcentaje de avance en los 12 factores de acreditación institucional, adptados por la institución</t>
  </si>
  <si>
    <t xml:space="preserve">Oficina Asesora de Planeación
Oficina de Autoevaluación </t>
  </si>
  <si>
    <t>Número de documentos maestros aprobados/Número de trámites radicados</t>
  </si>
  <si>
    <t>3 programas de educación superior articulados con los niveles técnico profesional, tecnologia y profesional universitario</t>
  </si>
  <si>
    <t>Documentos maestros articulados en coherencia con el Decreto 1330 de 2019 y Resolución 021795 de 2020</t>
  </si>
  <si>
    <t>Decanatura de Mecánica y Oficina de Autoevaluación</t>
  </si>
  <si>
    <t xml:space="preserve">8 Condiciones iniciales: 
1)"Comunicación del Representante Legal de la institución"
2)Información sobre aspectos legales
3)Normas internas debidamente aprobadas
4)Información sobre aspectos académicos
5)nformación sobre recursos institucionales: Para cada uno de los lugares de desarrollo
6)Información sobre aspectos académicos
7)Información sobre recursos institucionales: Para cada uno de los lugares de desarrollo y por cada una de las sedes presentes en estos.
8)Información financiera y contable auditada de los últimos 2 años (Todos con notas de revelación)
</t>
  </si>
  <si>
    <t xml:space="preserve">1. Con relación a la Articular el modelo de autoevaluación institucional con el modelo de autoevaluación de programa,
Se creo una matriz de identificación en la cual se determinaron las responsabilidades y evidencias, se consolido la matriz de evaluación en la cual se determinaron los criterios mínimos a calificar, cruzando con esto el modelo de autoevaluación institucional y el proyecto de modelo de programas (400 aspectos en promedio).
Se realizó la articulación de las condiciones institucionales y las condiciones de programa. (Avance del 80%)
2. Se definieron los compromisos del equipo técnico de autoevaluación para las Facultades de Sistemas, procesos industriales y Mecatrónica, con un desarrollo del 50% para la técnica de recolección documental.
Se inicio la recolección documental de áreas tranversales como: Financiera, Egresados, Bienestar, Extensión, ORII (avance 13%).
3. Frente a Concluir el proceso de condiciones institucionales ante el Ministerio de Educación Naciona, se consolido el proceso a nivel interno finalizando visita de marzo durante los días 8, 9 y 10 de marzo.
4. Frente a la actividad Concluir el proceso de renovación de registro calificado del programa de Ingeniería Mecánica articulada por ciclos propedéuticos con los niveles Técnico Profesional y Tecnología ante el Ministerio de Educación Nacional. El proceso de renovación acepto las fechas propuestas por el MEN, radicadas el pasado 24 de marzo. Se iniciaron 2  simulacros: 1°, 23 de marzo, 2. 24 de marzo. </t>
  </si>
  <si>
    <t>Meta Cuatrienio</t>
  </si>
  <si>
    <t>(Estudiantes matriculados 2021 / Estudiantes matriculados 2022)*100</t>
  </si>
  <si>
    <t xml:space="preserve">Medir el nivel de avance de los documentos maestros para las 3 nuevos programas de pregado por ciclos propedeuticos </t>
  </si>
  <si>
    <t>Se cuenta con el contrato para formulación del documento maestro del programa de Ingeniería Agrícola, falta la contratación para formular documentos maestros de Ingeniería Ambiental e Ingeniería en Energías, por ciclos propedéuticos.</t>
  </si>
  <si>
    <t>Según la información reportada por el área de Egresados, la tasa de empleabilidad calculada para la última encuesta de egrasados, es de 84.9%.</t>
  </si>
  <si>
    <t>Acorde a los resultados FURAG 2021 calculados y publicados por el Departamento Administrativo de la Función Pública en mayo de 2022, la ETITC obtuvo un Índice de Desempeño Institucional de 91,3% sobre 100%, superando la meta planteada en el Plan de Desarrollo Institucional de 90%.</t>
  </si>
  <si>
    <t>Con corte a 30 de junio, la ETITC ha adquirido obligaciones presupuestales por un valor de $ 2.705.062.491,63 MCTE con recursos propios, para esta vigencia se tiene programado recaudar por ingreso propio un valor de $ 11.759.400.000, por tanto se cuenta con un 23.00% de obligaciones presupuestales frente al recurso propio programado a recaudar en la vigencia.</t>
  </si>
  <si>
    <t>Con corte a 31 de marzo, la ETITC percibió ingresos propios por el monto de $4.408.365.745 MCTE, distribuidos así:
Enero: $ 276.457.565
Febrero: $ 207.787.625
Marzo: $ 471.810.265
Abril: $ 184.607.568
Mayo: $ 2.773.708.966
Junio: $ 493.993.756
La Ley 2159 del 12 de noviembre de 2021, "Por la cual se decreta el presupuesto de rentas y recursos de capital y ley de apropiaciones para la vigencia fiscal del 1° de enero al 31 de diciembre de 2022", establece que la ETITC tiene programado un total de $ 11.759.400.000 por concepto de recursos propios.
Por lo anterior, con corte a 30 de junio, se evidencia un recaudo del 37,49%.</t>
  </si>
  <si>
    <t>Con corte a 30 de junio, se elaboró un diagnóstico, con insumos de entrevistas con directivos de la institución, y docentes.
Se identificó la percepción, articulación con sus áreas, así como posibles actividades para el Centro de Pensamiento y Desarrollo Tecnológico (CPDT).
Posteriormente se definieron doce líneas de acción y estrategias que orienten el CPDT; a partir de dichas líneas y estrategias se ejecutarán actividades de implementación del CPDT.
Congreso de Ingeniería, Desarrollo Humano y Sostenibilidad Global:  Se adelantó la divulgación del evento en la página web de la institución.
Con lo anterior, se surtieron las fases de formulación programadas del Centro de Pensamiento y Desarrollo Tecnológico.</t>
  </si>
  <si>
    <t>Se realiza la matriz de competencias y resultados de aprendizaje de cada uno de los programas (15 programas), se proyecta la finalización de este instrumento para el 25 de julio. 
Se proyecta la actualización del formato de DES-FO-05 Syllabus.</t>
  </si>
  <si>
    <r>
      <t xml:space="preserve">Con corte a 30 de junio, se han tramitado las mismas 9 cancelaciones de semestre reportadas en el primer trimestre de la vigencia, distribuidas así:
</t>
    </r>
    <r>
      <rPr>
        <b/>
        <sz val="11"/>
        <color theme="1"/>
        <rFont val="Calibri"/>
        <family val="2"/>
        <scheme val="minor"/>
      </rPr>
      <t>ESCUELA TECNOLOGICA  INSTITUTO TECNICO CENTRAL - SEDE CENTRO: 82</t>
    </r>
    <r>
      <rPr>
        <sz val="11"/>
        <color theme="1"/>
        <rFont val="Calibri"/>
        <family val="2"/>
        <scheme val="minor"/>
      </rPr>
      <t xml:space="preserve">
INGENIERIA ELECTROMECANICA: 7
INGENIERIA EN PROCESOS INDUSTRIALES: 1
INGENIERÍA MECÁNICA: 2
INGENIERIA MECATRONICA: 3
TECNICA PROFESIONAL EN DIBUJO MECANICO Y DE HERRAMIENTAS INDUSTRIALES: 6
TÉCNICA PROFESIONAL EN PROCESOS DE MANUFACTURA: 19
TECNICO PROFESIONAL EN COMPUTACION: 3
TÉCNICO PROFESIONAL EN ELECTRÓNICA INDUSTRIAL: 6
TECNICO PROFESIONAL EN MANTENIMIENTO INDUSTRIAL: 16
TECNOLOGIA EN AUTOMATIZACIÓN INDUSTRIAL: 1
TECNOLOGIA EN DESARROLLO DE SOFTWARE: 7
TECNOLOGIA EN GESTION DE FABRICACION MECANICA:	2
TECNOLOGIA EN MONTAJES INDUSTRIALES: 4
TECNOLOGÍA EN PRODUCCIÓN INDUSTRIAL: 5
</t>
    </r>
    <r>
      <rPr>
        <b/>
        <sz val="11"/>
        <color theme="1"/>
        <rFont val="Calibri"/>
        <family val="2"/>
        <scheme val="minor"/>
      </rPr>
      <t>ESCUELA TECNOLOGICA INSTITUTO TECNICO CENTRAL SEDE CARVAJAL: 1</t>
    </r>
    <r>
      <rPr>
        <sz val="11"/>
        <color theme="1"/>
        <rFont val="Calibri"/>
        <family val="2"/>
        <scheme val="minor"/>
      </rPr>
      <t xml:space="preserve">
TECNICO PROFESIONAL EN COMPUTACION: 1
</t>
    </r>
    <r>
      <rPr>
        <b/>
        <sz val="11"/>
        <color theme="1"/>
        <rFont val="Calibri"/>
        <family val="2"/>
        <scheme val="minor"/>
      </rPr>
      <t>ESCUELA TECNOLOGICA INSTITUTO TECNICO CENTRAL SEDE TINTAL: 7</t>
    </r>
    <r>
      <rPr>
        <sz val="11"/>
        <color theme="1"/>
        <rFont val="Calibri"/>
        <family val="2"/>
        <scheme val="minor"/>
      </rPr>
      <t xml:space="preserve">
TECNICO PROFESIONAL EN COMPUTACION: 1
TÉCNICO PROFESIONAL EN ELECTRÓNICA INDUSTRIAL: 6
</t>
    </r>
    <r>
      <rPr>
        <b/>
        <sz val="11"/>
        <color theme="1"/>
        <rFont val="Calibri"/>
        <family val="2"/>
        <scheme val="minor"/>
      </rPr>
      <t>TOTAL:	90</t>
    </r>
    <r>
      <rPr>
        <sz val="11"/>
        <color theme="1"/>
        <rFont val="Calibri"/>
        <family val="2"/>
        <scheme val="minor"/>
      </rPr>
      <t xml:space="preserve">
Para el periodo reportado se contó con  3147 estudiantes de educación superior, por tanto, el porcentaje de cancelaciones de semestre corresponde a un 2,86%.</t>
    </r>
  </si>
  <si>
    <t>El indicador se calcula contrastando los 5956 estudiantes de programas de educación superior matriculados en la vigencia 2021 y los 6386 para de la vigencia 2022, aumentando la cobertura en un 7,2%, cabe resaltar que aún no se contabilizan los estudiantes que ingresan mediante el Programa Jóvenes a la U para el periodo 2022-02.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</si>
</sst>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uot;\ * #,##0.00_);_(&quot;$&quot;\ * \(#,##0.00\);_(&quot;$&quot;\ * &quot;-&quot;??_);_(@_)"/>
    <numFmt numFmtId="165" formatCode="0.0%"/>
    <numFmt numFmtId="166" formatCode="0.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1"/>
      <color rgb="FF000000"/>
      <name val="Calibri"/>
      <family val="2"/>
      <scheme val="minor"/>
    </font>
    <font>
      <sz val="12"/>
      <color rgb="FF000000"/>
      <name val="Calibri"/>
      <family val="2"/>
      <scheme val="minor"/>
    </font>
    <font>
      <sz val="9"/>
      <color rgb="FF000000"/>
      <name val="Arial"/>
      <family val="2"/>
    </font>
    <font>
      <b/>
      <sz val="11"/>
      <color rgb="FF000000"/>
      <name val="Arial"/>
      <family val="2"/>
    </font>
    <font>
      <b/>
      <sz val="11"/>
      <color theme="1"/>
      <name val="Arial"/>
      <family val="2"/>
    </font>
    <font>
      <b/>
      <sz val="11"/>
      <name val="Calibri"/>
      <family val="2"/>
      <scheme val="minor"/>
    </font>
    <font>
      <b/>
      <sz val="11"/>
      <color theme="0"/>
      <name val="Arial"/>
      <family val="2"/>
    </font>
    <font>
      <sz val="11"/>
      <color theme="0"/>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249977111117893"/>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cellStyleXfs>
  <cellXfs count="330">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9" fontId="0" fillId="0" borderId="0" xfId="1" applyFont="1" applyBorder="1" applyAlignment="1">
      <alignment horizontal="center" vertical="center" wrapText="1"/>
    </xf>
    <xf numFmtId="0" fontId="0" fillId="0" borderId="0" xfId="0" applyFont="1" applyFill="1" applyBorder="1" applyAlignment="1">
      <alignment vertical="center" wrapText="1"/>
    </xf>
    <xf numFmtId="0" fontId="0" fillId="0" borderId="7" xfId="0" applyFont="1" applyBorder="1" applyAlignment="1">
      <alignment horizontal="center" vertical="center" wrapText="1"/>
    </xf>
    <xf numFmtId="0" fontId="0" fillId="0" borderId="7" xfId="0" applyFont="1" applyFill="1" applyBorder="1" applyAlignment="1">
      <alignment horizontal="center" vertical="center" wrapText="1"/>
    </xf>
    <xf numFmtId="164" fontId="0" fillId="0" borderId="0" xfId="0" applyNumberFormat="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27" fillId="0" borderId="7" xfId="0" applyFont="1" applyBorder="1" applyAlignment="1">
      <alignment horizontal="center" vertical="center"/>
    </xf>
    <xf numFmtId="0" fontId="6" fillId="0" borderId="0" xfId="0" applyFont="1" applyFill="1"/>
    <xf numFmtId="0" fontId="0" fillId="0" borderId="7" xfId="0" applyFont="1" applyBorder="1" applyAlignment="1">
      <alignment horizontal="left" vertical="center" wrapText="1"/>
    </xf>
    <xf numFmtId="0" fontId="0" fillId="0" borderId="19" xfId="0" applyBorder="1"/>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165" fontId="29" fillId="5" borderId="10" xfId="0" applyNumberFormat="1" applyFont="1" applyFill="1" applyBorder="1" applyAlignment="1">
      <alignment horizontal="center" vertical="center" wrapText="1"/>
    </xf>
    <xf numFmtId="165" fontId="29" fillId="5" borderId="11" xfId="0" applyNumberFormat="1" applyFont="1" applyFill="1" applyBorder="1" applyAlignment="1">
      <alignment horizontal="center" vertical="center" wrapText="1"/>
    </xf>
    <xf numFmtId="0" fontId="30" fillId="0" borderId="0" xfId="0" applyFont="1"/>
    <xf numFmtId="0" fontId="30" fillId="0" borderId="0" xfId="0" applyFont="1" applyFill="1" applyBorder="1"/>
    <xf numFmtId="0" fontId="30" fillId="0" borderId="0" xfId="0" applyFont="1" applyFill="1" applyBorder="1" applyAlignment="1">
      <alignment horizontal="center" vertical="center" wrapText="1"/>
    </xf>
    <xf numFmtId="165" fontId="6" fillId="0" borderId="26" xfId="0" applyNumberFormat="1" applyFont="1" applyFill="1" applyBorder="1" applyAlignment="1">
      <alignment horizontal="left" vertical="center" wrapText="1"/>
    </xf>
    <xf numFmtId="43" fontId="6" fillId="0" borderId="0" xfId="39"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29" fillId="5" borderId="57" xfId="0" applyFont="1" applyFill="1" applyBorder="1" applyAlignment="1">
      <alignment horizontal="center" vertical="center" wrapText="1"/>
    </xf>
    <xf numFmtId="0" fontId="29" fillId="5" borderId="48" xfId="0" applyFont="1" applyFill="1" applyBorder="1" applyAlignment="1">
      <alignment horizontal="center" vertical="center" wrapText="1"/>
    </xf>
    <xf numFmtId="165" fontId="29" fillId="5" borderId="48" xfId="0" applyNumberFormat="1" applyFont="1" applyFill="1" applyBorder="1" applyAlignment="1">
      <alignment horizontal="center" vertical="center" wrapText="1"/>
    </xf>
    <xf numFmtId="165" fontId="29" fillId="5" borderId="58" xfId="0" applyNumberFormat="1" applyFont="1" applyFill="1" applyBorder="1" applyAlignment="1">
      <alignment horizontal="center" vertical="center" wrapText="1"/>
    </xf>
    <xf numFmtId="0" fontId="27" fillId="8" borderId="7" xfId="0" applyFont="1" applyFill="1" applyBorder="1" applyAlignment="1">
      <alignment horizontal="center" vertical="center"/>
    </xf>
    <xf numFmtId="0" fontId="29" fillId="5" borderId="48"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Alignment="1">
      <alignment horizontal="left" vertical="top" wrapText="1"/>
    </xf>
    <xf numFmtId="164" fontId="0" fillId="0" borderId="0" xfId="0" applyNumberFormat="1" applyFont="1" applyAlignment="1">
      <alignment horizontal="left" vertical="top" wrapText="1"/>
    </xf>
    <xf numFmtId="165" fontId="27" fillId="0" borderId="7" xfId="0" applyNumberFormat="1" applyFont="1" applyFill="1" applyBorder="1" applyAlignment="1">
      <alignment horizontal="right" vertical="center" wrapText="1"/>
    </xf>
    <xf numFmtId="9" fontId="27" fillId="0" borderId="7" xfId="0" applyNumberFormat="1" applyFont="1" applyFill="1" applyBorder="1" applyAlignment="1">
      <alignment horizontal="right" vertical="center" wrapText="1"/>
    </xf>
    <xf numFmtId="10" fontId="27" fillId="0" borderId="7" xfId="0" applyNumberFormat="1" applyFont="1" applyFill="1" applyBorder="1" applyAlignment="1">
      <alignment horizontal="right" vertical="center" wrapText="1"/>
    </xf>
    <xf numFmtId="9" fontId="27" fillId="0" borderId="7" xfId="1" applyNumberFormat="1" applyFont="1" applyFill="1" applyBorder="1" applyAlignment="1">
      <alignment horizontal="right" vertical="center"/>
    </xf>
    <xf numFmtId="9" fontId="27" fillId="0" borderId="7" xfId="0" applyNumberFormat="1" applyFont="1" applyFill="1" applyBorder="1" applyAlignment="1">
      <alignment horizontal="right" vertical="center"/>
    </xf>
    <xf numFmtId="9" fontId="27" fillId="0" borderId="15" xfId="1" applyFont="1" applyBorder="1" applyAlignment="1">
      <alignment horizontal="right" vertical="center"/>
    </xf>
    <xf numFmtId="165" fontId="27" fillId="0" borderId="15" xfId="0" applyNumberFormat="1" applyFont="1" applyFill="1" applyBorder="1" applyAlignment="1">
      <alignment horizontal="right" vertical="center" wrapText="1"/>
    </xf>
    <xf numFmtId="9" fontId="27" fillId="0" borderId="7" xfId="0" applyNumberFormat="1" applyFont="1" applyBorder="1" applyAlignment="1">
      <alignment horizontal="right" vertical="center"/>
    </xf>
    <xf numFmtId="0" fontId="0" fillId="0" borderId="7" xfId="0" applyFont="1" applyFill="1" applyBorder="1" applyAlignment="1">
      <alignment horizontal="left" vertical="center" wrapText="1"/>
    </xf>
    <xf numFmtId="10" fontId="6" fillId="0" borderId="0" xfId="1" applyNumberFormat="1" applyFont="1" applyFill="1" applyBorder="1" applyAlignment="1">
      <alignment horizontal="center" vertical="center" wrapText="1"/>
    </xf>
    <xf numFmtId="10" fontId="27" fillId="0" borderId="7" xfId="1" applyNumberFormat="1" applyFont="1" applyFill="1" applyBorder="1" applyAlignment="1">
      <alignment horizontal="right" vertical="center" wrapText="1"/>
    </xf>
    <xf numFmtId="9" fontId="27" fillId="0" borderId="7" xfId="1" applyNumberFormat="1" applyFont="1" applyFill="1" applyBorder="1" applyAlignment="1">
      <alignment horizontal="right" vertical="center" wrapText="1"/>
    </xf>
    <xf numFmtId="9" fontId="27" fillId="0" borderId="15" xfId="1" applyFont="1" applyFill="1" applyBorder="1" applyAlignment="1">
      <alignment horizontal="right" vertical="center" wrapText="1"/>
    </xf>
    <xf numFmtId="0" fontId="0" fillId="0" borderId="0" xfId="0" applyFont="1" applyAlignment="1">
      <alignment vertical="center" wrapText="1"/>
    </xf>
    <xf numFmtId="0" fontId="0" fillId="0" borderId="18" xfId="0" applyFont="1" applyBorder="1" applyAlignment="1">
      <alignment horizontal="left" vertical="center" wrapText="1"/>
    </xf>
    <xf numFmtId="0" fontId="22" fillId="0" borderId="7" xfId="0" applyFont="1" applyFill="1" applyBorder="1" applyAlignment="1">
      <alignment horizontal="left" vertical="center" wrapText="1"/>
    </xf>
    <xf numFmtId="0" fontId="0" fillId="8" borderId="7" xfId="0" applyFont="1" applyFill="1" applyBorder="1" applyAlignment="1">
      <alignment horizontal="left" vertical="center" wrapText="1"/>
    </xf>
    <xf numFmtId="0" fontId="22" fillId="0" borderId="7" xfId="0" applyFont="1" applyBorder="1" applyAlignment="1">
      <alignment horizontal="left" vertical="center" wrapText="1"/>
    </xf>
    <xf numFmtId="0" fontId="23" fillId="0" borderId="7" xfId="0" applyFont="1" applyBorder="1" applyAlignment="1">
      <alignment horizontal="left" vertical="center" wrapText="1"/>
    </xf>
    <xf numFmtId="0" fontId="0" fillId="0" borderId="15" xfId="0" applyFont="1" applyBorder="1" applyAlignment="1">
      <alignment horizontal="left" vertical="center" wrapText="1"/>
    </xf>
    <xf numFmtId="10" fontId="27" fillId="9" borderId="7" xfId="0" applyNumberFormat="1" applyFont="1" applyFill="1" applyBorder="1" applyAlignment="1">
      <alignment horizontal="right" vertical="center" wrapText="1"/>
    </xf>
    <xf numFmtId="165" fontId="27" fillId="9" borderId="7" xfId="0" applyNumberFormat="1" applyFont="1" applyFill="1" applyBorder="1" applyAlignment="1">
      <alignment horizontal="right" vertical="center" wrapText="1"/>
    </xf>
    <xf numFmtId="9" fontId="28" fillId="0" borderId="7" xfId="0" applyNumberFormat="1" applyFont="1" applyFill="1" applyBorder="1" applyAlignment="1">
      <alignment horizontal="right" vertical="center" wrapText="1"/>
    </xf>
    <xf numFmtId="9" fontId="3" fillId="0" borderId="7" xfId="0" applyNumberFormat="1" applyFont="1" applyFill="1" applyBorder="1" applyAlignment="1">
      <alignment horizontal="right" vertical="center" wrapText="1"/>
    </xf>
    <xf numFmtId="0" fontId="8" fillId="0" borderId="7"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horizontal="center" vertical="center" wrapText="1"/>
    </xf>
    <xf numFmtId="0" fontId="25" fillId="0" borderId="22" xfId="0" applyFont="1" applyBorder="1" applyAlignment="1" applyProtection="1">
      <alignment horizontal="center" wrapText="1"/>
      <protection locked="0"/>
    </xf>
    <xf numFmtId="0" fontId="25" fillId="0" borderId="24" xfId="0" applyFont="1" applyBorder="1" applyAlignment="1" applyProtection="1">
      <alignment horizontal="center" wrapText="1"/>
      <protection locked="0"/>
    </xf>
    <xf numFmtId="0" fontId="25" fillId="0" borderId="56" xfId="0" applyFont="1" applyBorder="1" applyAlignment="1" applyProtection="1">
      <alignment horizontal="center" wrapText="1"/>
      <protection locked="0"/>
    </xf>
    <xf numFmtId="0" fontId="26"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10" fontId="29" fillId="5" borderId="7" xfId="0" applyNumberFormat="1" applyFont="1" applyFill="1" applyBorder="1" applyAlignment="1">
      <alignment horizontal="right" vertical="center" wrapText="1"/>
    </xf>
    <xf numFmtId="10" fontId="27" fillId="10" borderId="7" xfId="0" applyNumberFormat="1" applyFont="1" applyFill="1" applyBorder="1" applyAlignment="1">
      <alignment horizontal="right" vertical="center" wrapText="1"/>
    </xf>
    <xf numFmtId="165" fontId="29" fillId="5" borderId="7" xfId="0" applyNumberFormat="1" applyFont="1" applyFill="1" applyBorder="1" applyAlignment="1">
      <alignment horizontal="right" vertical="center" wrapText="1"/>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cellStyle name="Normal" xfId="0" builtinId="0"/>
    <cellStyle name="Normal 2" xfId="2"/>
    <cellStyle name="Porcentaje" xfId="1" builtinId="5"/>
    <cellStyle name="Porcentual 2" xfId="3"/>
  </cellStyles>
  <dxfs count="38">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1122538</xdr:colOff>
      <xdr:row>0</xdr:row>
      <xdr:rowOff>38100</xdr:rowOff>
    </xdr:from>
    <xdr:to>
      <xdr:col>1</xdr:col>
      <xdr:colOff>2000249</xdr:colOff>
      <xdr:row>3</xdr:row>
      <xdr:rowOff>207010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538" y="38100"/>
          <a:ext cx="877711" cy="9594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
  <sheetViews>
    <sheetView tabSelected="1" topLeftCell="I6" zoomScale="78" zoomScaleNormal="90" workbookViewId="0">
      <pane ySplit="1" topLeftCell="A9" activePane="bottomLeft" state="frozen"/>
      <selection activeCell="A6" sqref="A6"/>
      <selection pane="bottomLeft" activeCell="S9" sqref="S9"/>
    </sheetView>
  </sheetViews>
  <sheetFormatPr baseColWidth="10" defaultColWidth="10.7109375" defaultRowHeight="15" x14ac:dyDescent="0.25"/>
  <cols>
    <col min="1" max="1" width="4" style="167" customWidth="1"/>
    <col min="2" max="2" width="47" style="167" customWidth="1"/>
    <col min="3" max="3" width="16.7109375" style="167" customWidth="1"/>
    <col min="4" max="4" width="29" style="167" customWidth="1"/>
    <col min="5" max="5" width="24.7109375" style="167" customWidth="1"/>
    <col min="6" max="6" width="28" style="167" customWidth="1"/>
    <col min="7" max="7" width="30" style="204" customWidth="1"/>
    <col min="8" max="8" width="30.7109375" style="167" customWidth="1"/>
    <col min="9" max="9" width="9.42578125" style="167" customWidth="1"/>
    <col min="10" max="10" width="18.28515625" style="72" customWidth="1"/>
    <col min="11" max="11" width="18" style="167" bestFit="1" customWidth="1"/>
    <col min="12" max="12" width="18" style="167" customWidth="1"/>
    <col min="13" max="13" width="18.28515625" style="167" bestFit="1" customWidth="1"/>
    <col min="14" max="18" width="15.7109375" style="167" customWidth="1"/>
    <col min="19" max="19" width="53.42578125" style="219" bestFit="1" customWidth="1"/>
    <col min="20" max="20" width="16.7109375" style="167" hidden="1" customWidth="1"/>
    <col min="21" max="21" width="0" style="167" hidden="1" customWidth="1"/>
    <col min="22" max="22" width="17.7109375" style="167" hidden="1" customWidth="1"/>
    <col min="23" max="24" width="0" style="167" hidden="1" customWidth="1"/>
    <col min="25" max="25" width="31.7109375" style="167" hidden="1" customWidth="1"/>
    <col min="26" max="26" width="13.42578125" style="167" hidden="1" customWidth="1"/>
    <col min="27" max="27" width="19.28515625" style="167" bestFit="1" customWidth="1"/>
    <col min="28" max="28" width="18.85546875" style="167" bestFit="1" customWidth="1"/>
    <col min="29" max="29" width="16.42578125" style="167" bestFit="1" customWidth="1"/>
    <col min="30" max="30" width="18.28515625" style="167" bestFit="1" customWidth="1"/>
    <col min="31" max="31" width="6.140625" style="167" bestFit="1" customWidth="1"/>
    <col min="32" max="32" width="6.5703125" style="167" bestFit="1" customWidth="1"/>
    <col min="33" max="33" width="6.42578125" style="167" bestFit="1" customWidth="1"/>
    <col min="34" max="34" width="5.7109375" style="167" bestFit="1" customWidth="1"/>
    <col min="35" max="35" width="8.42578125" style="167" bestFit="1" customWidth="1"/>
    <col min="36" max="36" width="11.7109375" style="167" customWidth="1"/>
    <col min="37" max="37" width="9.140625" style="167" bestFit="1" customWidth="1"/>
    <col min="38" max="38" width="11.7109375" style="167" customWidth="1"/>
    <col min="39" max="39" width="10.42578125" style="167" bestFit="1" customWidth="1"/>
    <col min="40" max="52" width="10.7109375" style="167"/>
    <col min="53" max="58" width="9.42578125" style="167" customWidth="1"/>
    <col min="59" max="16384" width="10.7109375" style="167"/>
  </cols>
  <sheetData>
    <row r="1" spans="1:41" customFormat="1" ht="20.25" customHeight="1" x14ac:dyDescent="0.25">
      <c r="B1" s="233" t="s">
        <v>112</v>
      </c>
      <c r="C1" s="236" t="s">
        <v>0</v>
      </c>
      <c r="D1" s="236"/>
      <c r="E1" s="236"/>
      <c r="F1" s="236"/>
      <c r="G1" s="236"/>
      <c r="H1" s="236"/>
      <c r="I1" s="236"/>
      <c r="J1" s="236"/>
      <c r="K1" s="236"/>
      <c r="L1" s="236"/>
      <c r="M1" s="236"/>
      <c r="N1" s="236"/>
      <c r="O1" s="236"/>
      <c r="P1" s="236"/>
      <c r="Q1" s="236"/>
      <c r="R1" s="236"/>
      <c r="S1" s="230" t="s">
        <v>113</v>
      </c>
      <c r="T1" s="230"/>
      <c r="U1" s="230"/>
      <c r="AA1" s="185"/>
    </row>
    <row r="2" spans="1:41" customFormat="1" ht="20.25" customHeight="1" x14ac:dyDescent="0.25">
      <c r="B2" s="234"/>
      <c r="C2" s="236"/>
      <c r="D2" s="236"/>
      <c r="E2" s="236"/>
      <c r="F2" s="236"/>
      <c r="G2" s="236"/>
      <c r="H2" s="236"/>
      <c r="I2" s="236"/>
      <c r="J2" s="236"/>
      <c r="K2" s="236"/>
      <c r="L2" s="236"/>
      <c r="M2" s="236"/>
      <c r="N2" s="236"/>
      <c r="O2" s="236"/>
      <c r="P2" s="236"/>
      <c r="Q2" s="236"/>
      <c r="R2" s="236"/>
      <c r="S2" s="230" t="s">
        <v>115</v>
      </c>
      <c r="T2" s="230"/>
      <c r="U2" s="230"/>
      <c r="AA2" s="185"/>
    </row>
    <row r="3" spans="1:41" customFormat="1" ht="22.15" customHeight="1" x14ac:dyDescent="0.25">
      <c r="B3" s="234"/>
      <c r="C3" s="236"/>
      <c r="D3" s="236"/>
      <c r="E3" s="236"/>
      <c r="F3" s="236"/>
      <c r="G3" s="236"/>
      <c r="H3" s="236"/>
      <c r="I3" s="236"/>
      <c r="J3" s="236"/>
      <c r="K3" s="236"/>
      <c r="L3" s="236"/>
      <c r="M3" s="236"/>
      <c r="N3" s="236"/>
      <c r="O3" s="236"/>
      <c r="P3" s="236"/>
      <c r="Q3" s="236"/>
      <c r="R3" s="236"/>
      <c r="S3" s="230" t="s">
        <v>124</v>
      </c>
      <c r="T3" s="230"/>
      <c r="U3" s="230"/>
      <c r="AA3" s="185"/>
    </row>
    <row r="4" spans="1:41" customFormat="1" ht="42" customHeight="1" x14ac:dyDescent="0.25">
      <c r="B4" s="235"/>
      <c r="C4" s="236"/>
      <c r="D4" s="236"/>
      <c r="E4" s="236"/>
      <c r="F4" s="236"/>
      <c r="G4" s="236"/>
      <c r="H4" s="236"/>
      <c r="I4" s="236"/>
      <c r="J4" s="236"/>
      <c r="K4" s="236"/>
      <c r="L4" s="236"/>
      <c r="M4" s="236"/>
      <c r="N4" s="236"/>
      <c r="O4" s="236"/>
      <c r="P4" s="236"/>
      <c r="Q4" s="236"/>
      <c r="R4" s="236"/>
      <c r="S4" s="230" t="s">
        <v>114</v>
      </c>
      <c r="T4" s="230"/>
      <c r="U4" s="230"/>
      <c r="AA4" s="185"/>
    </row>
    <row r="5" spans="1:41" ht="15.75" thickBot="1" x14ac:dyDescent="0.3">
      <c r="F5" s="181">
        <v>1</v>
      </c>
      <c r="G5" s="203">
        <v>1</v>
      </c>
      <c r="L5" s="181">
        <v>1</v>
      </c>
    </row>
    <row r="6" spans="1:41" s="190" customFormat="1" ht="46.9" customHeight="1" x14ac:dyDescent="0.2">
      <c r="B6" s="186" t="s">
        <v>109</v>
      </c>
      <c r="C6" s="187" t="s">
        <v>1</v>
      </c>
      <c r="D6" s="187" t="s">
        <v>2</v>
      </c>
      <c r="E6" s="187" t="s">
        <v>116</v>
      </c>
      <c r="F6" s="187" t="s">
        <v>117</v>
      </c>
      <c r="G6" s="187" t="s">
        <v>118</v>
      </c>
      <c r="H6" s="187" t="s">
        <v>61</v>
      </c>
      <c r="I6" s="187" t="s">
        <v>6</v>
      </c>
      <c r="J6" s="187" t="s">
        <v>207</v>
      </c>
      <c r="K6" s="188" t="s">
        <v>107</v>
      </c>
      <c r="L6" s="188" t="s">
        <v>8</v>
      </c>
      <c r="M6" s="188" t="s">
        <v>106</v>
      </c>
      <c r="N6" s="188" t="s">
        <v>198</v>
      </c>
      <c r="O6" s="188" t="s">
        <v>111</v>
      </c>
      <c r="P6" s="188" t="s">
        <v>129</v>
      </c>
      <c r="Q6" s="188" t="s">
        <v>130</v>
      </c>
      <c r="R6" s="188" t="s">
        <v>131</v>
      </c>
      <c r="S6" s="189" t="s">
        <v>108</v>
      </c>
      <c r="Z6" s="191"/>
      <c r="AA6" s="192"/>
      <c r="AB6" s="192"/>
      <c r="AC6" s="192"/>
      <c r="AD6" s="192"/>
      <c r="AE6" s="192"/>
      <c r="AF6" s="192"/>
      <c r="AG6" s="192"/>
      <c r="AH6" s="192"/>
      <c r="AI6" s="192"/>
      <c r="AJ6" s="192"/>
      <c r="AK6" s="192"/>
      <c r="AL6" s="192"/>
      <c r="AM6" s="192"/>
      <c r="AN6" s="191"/>
      <c r="AO6" s="191"/>
    </row>
    <row r="7" spans="1:41" s="190" customFormat="1" ht="5.25" customHeight="1" x14ac:dyDescent="0.2">
      <c r="B7" s="197"/>
      <c r="C7" s="198"/>
      <c r="D7" s="198"/>
      <c r="E7" s="198"/>
      <c r="F7" s="198"/>
      <c r="G7" s="202"/>
      <c r="H7" s="198"/>
      <c r="I7" s="198"/>
      <c r="J7" s="198"/>
      <c r="K7" s="199"/>
      <c r="L7" s="199"/>
      <c r="M7" s="199"/>
      <c r="N7" s="199"/>
      <c r="O7" s="199"/>
      <c r="P7" s="199"/>
      <c r="Q7" s="199"/>
      <c r="R7" s="199"/>
      <c r="S7" s="200"/>
      <c r="Z7" s="191"/>
      <c r="AA7" s="192"/>
      <c r="AB7" s="192"/>
      <c r="AC7" s="192"/>
      <c r="AD7" s="192"/>
      <c r="AE7" s="192"/>
      <c r="AF7" s="192"/>
      <c r="AG7" s="192"/>
      <c r="AH7" s="192"/>
      <c r="AI7" s="192"/>
      <c r="AJ7" s="192"/>
      <c r="AK7" s="192"/>
      <c r="AL7" s="192"/>
      <c r="AM7" s="192"/>
      <c r="AN7" s="191"/>
      <c r="AO7" s="191"/>
    </row>
    <row r="8" spans="1:41" s="183" customFormat="1" ht="375" hidden="1" x14ac:dyDescent="0.2">
      <c r="A8" s="201"/>
      <c r="B8" s="220" t="s">
        <v>135</v>
      </c>
      <c r="C8" s="184" t="s">
        <v>142</v>
      </c>
      <c r="D8" s="184" t="s">
        <v>136</v>
      </c>
      <c r="E8" s="184" t="s">
        <v>161</v>
      </c>
      <c r="F8" s="184" t="s">
        <v>162</v>
      </c>
      <c r="G8" s="184" t="s">
        <v>181</v>
      </c>
      <c r="H8" s="184" t="s">
        <v>199</v>
      </c>
      <c r="I8" s="221" t="s">
        <v>91</v>
      </c>
      <c r="J8" s="207">
        <v>1</v>
      </c>
      <c r="K8" s="172" t="s">
        <v>126</v>
      </c>
      <c r="L8" s="184" t="s">
        <v>200</v>
      </c>
      <c r="M8" s="206">
        <v>0.1</v>
      </c>
      <c r="N8" s="206">
        <v>0.8</v>
      </c>
      <c r="O8" s="206"/>
      <c r="P8" s="206"/>
      <c r="Q8" s="206"/>
      <c r="R8" s="206"/>
      <c r="S8" s="193"/>
      <c r="Z8" s="179"/>
      <c r="AA8" s="180"/>
      <c r="AB8" s="180"/>
      <c r="AC8" s="180"/>
      <c r="AD8" s="180"/>
      <c r="AE8" s="180"/>
      <c r="AF8" s="180"/>
      <c r="AG8" s="180"/>
      <c r="AH8" s="180"/>
      <c r="AI8" s="180"/>
      <c r="AJ8" s="180"/>
      <c r="AK8" s="180"/>
      <c r="AL8" s="180"/>
      <c r="AM8" s="180"/>
      <c r="AN8" s="179"/>
      <c r="AO8" s="179"/>
    </row>
    <row r="9" spans="1:41" s="183" customFormat="1" ht="409.5" x14ac:dyDescent="0.2">
      <c r="A9" s="201"/>
      <c r="B9" s="220" t="s">
        <v>135</v>
      </c>
      <c r="C9" s="184" t="s">
        <v>142</v>
      </c>
      <c r="D9" s="184" t="s">
        <v>193</v>
      </c>
      <c r="E9" s="184" t="s">
        <v>194</v>
      </c>
      <c r="F9" s="184" t="s">
        <v>195</v>
      </c>
      <c r="G9" s="184" t="s">
        <v>205</v>
      </c>
      <c r="H9" s="184" t="s">
        <v>196</v>
      </c>
      <c r="I9" s="221" t="s">
        <v>91</v>
      </c>
      <c r="J9" s="207">
        <v>1</v>
      </c>
      <c r="K9" s="172" t="s">
        <v>126</v>
      </c>
      <c r="L9" s="184" t="s">
        <v>197</v>
      </c>
      <c r="M9" s="206">
        <v>0.38</v>
      </c>
      <c r="N9" s="207">
        <v>0.7</v>
      </c>
      <c r="O9" s="206">
        <v>0.23</v>
      </c>
      <c r="P9" s="206">
        <v>0.23</v>
      </c>
      <c r="Q9" s="206"/>
      <c r="R9" s="206"/>
      <c r="S9" s="184" t="s">
        <v>206</v>
      </c>
      <c r="Z9" s="179"/>
      <c r="AA9" s="180"/>
      <c r="AB9" s="180"/>
      <c r="AC9" s="180"/>
      <c r="AD9" s="180"/>
      <c r="AE9" s="180"/>
      <c r="AF9" s="180"/>
      <c r="AG9" s="180"/>
      <c r="AH9" s="180"/>
      <c r="AI9" s="180"/>
      <c r="AJ9" s="180"/>
      <c r="AK9" s="180"/>
      <c r="AL9" s="180"/>
      <c r="AM9" s="180"/>
      <c r="AN9" s="179"/>
      <c r="AO9" s="179"/>
    </row>
    <row r="10" spans="1:41" s="183" customFormat="1" ht="120" x14ac:dyDescent="0.2">
      <c r="A10" s="201"/>
      <c r="B10" s="220" t="s">
        <v>135</v>
      </c>
      <c r="C10" s="184" t="s">
        <v>143</v>
      </c>
      <c r="D10" s="184" t="s">
        <v>140</v>
      </c>
      <c r="E10" s="184" t="s">
        <v>147</v>
      </c>
      <c r="F10" s="184" t="s">
        <v>163</v>
      </c>
      <c r="G10" s="184" t="s">
        <v>164</v>
      </c>
      <c r="H10" s="184" t="s">
        <v>165</v>
      </c>
      <c r="I10" s="221" t="s">
        <v>91</v>
      </c>
      <c r="J10" s="207">
        <v>1</v>
      </c>
      <c r="K10" s="172" t="s">
        <v>99</v>
      </c>
      <c r="L10" s="184" t="s">
        <v>141</v>
      </c>
      <c r="M10" s="206">
        <v>0</v>
      </c>
      <c r="N10" s="206">
        <v>0.6</v>
      </c>
      <c r="O10" s="206">
        <v>0.24</v>
      </c>
      <c r="P10" s="227">
        <v>0.33</v>
      </c>
      <c r="Q10" s="206"/>
      <c r="R10" s="206"/>
      <c r="S10" s="184" t="s">
        <v>216</v>
      </c>
      <c r="Z10" s="179"/>
      <c r="AA10" s="180"/>
      <c r="AB10" s="180"/>
      <c r="AC10" s="180"/>
      <c r="AD10" s="180"/>
      <c r="AE10" s="180"/>
      <c r="AF10" s="180"/>
      <c r="AG10" s="180"/>
      <c r="AH10" s="180"/>
      <c r="AI10" s="180"/>
      <c r="AJ10" s="180"/>
      <c r="AK10" s="180"/>
      <c r="AL10" s="180"/>
      <c r="AM10" s="180"/>
      <c r="AN10" s="179"/>
      <c r="AO10" s="179"/>
    </row>
    <row r="11" spans="1:41" s="183" customFormat="1" ht="120" x14ac:dyDescent="0.2">
      <c r="A11" s="201"/>
      <c r="B11" s="220" t="s">
        <v>135</v>
      </c>
      <c r="C11" s="184" t="s">
        <v>144</v>
      </c>
      <c r="D11" s="184" t="s">
        <v>173</v>
      </c>
      <c r="E11" s="184" t="s">
        <v>174</v>
      </c>
      <c r="F11" s="184" t="s">
        <v>175</v>
      </c>
      <c r="G11" s="184" t="s">
        <v>164</v>
      </c>
      <c r="H11" s="184" t="s">
        <v>176</v>
      </c>
      <c r="I11" s="221" t="s">
        <v>91</v>
      </c>
      <c r="J11" s="207">
        <v>0.92</v>
      </c>
      <c r="K11" s="173" t="s">
        <v>99</v>
      </c>
      <c r="L11" s="214" t="s">
        <v>177</v>
      </c>
      <c r="M11" s="206" t="s">
        <v>186</v>
      </c>
      <c r="N11" s="206">
        <v>0.93</v>
      </c>
      <c r="O11" s="227">
        <v>0.84899999999999998</v>
      </c>
      <c r="P11" s="227">
        <v>0.84899999999999998</v>
      </c>
      <c r="Q11" s="206"/>
      <c r="R11" s="206"/>
      <c r="S11" s="214" t="s">
        <v>211</v>
      </c>
      <c r="Z11" s="179"/>
      <c r="AA11" s="180"/>
      <c r="AB11" s="180"/>
      <c r="AC11" s="180"/>
      <c r="AD11" s="180"/>
      <c r="AE11" s="180"/>
      <c r="AF11" s="180"/>
      <c r="AG11" s="180"/>
      <c r="AH11" s="180"/>
      <c r="AI11" s="180"/>
      <c r="AJ11" s="180"/>
      <c r="AK11" s="180"/>
      <c r="AL11" s="180"/>
      <c r="AM11" s="180"/>
      <c r="AN11" s="179"/>
      <c r="AO11" s="179"/>
    </row>
    <row r="12" spans="1:41" s="183" customFormat="1" ht="99" customHeight="1" x14ac:dyDescent="0.2">
      <c r="A12" s="201"/>
      <c r="B12" s="220" t="s">
        <v>135</v>
      </c>
      <c r="C12" s="222" t="s">
        <v>142</v>
      </c>
      <c r="D12" s="184" t="s">
        <v>137</v>
      </c>
      <c r="E12" s="223" t="s">
        <v>138</v>
      </c>
      <c r="F12" s="184" t="s">
        <v>151</v>
      </c>
      <c r="G12" s="184" t="s">
        <v>153</v>
      </c>
      <c r="H12" s="184" t="s">
        <v>152</v>
      </c>
      <c r="I12" s="221" t="s">
        <v>91</v>
      </c>
      <c r="J12" s="228">
        <v>0.9</v>
      </c>
      <c r="K12" s="172" t="s">
        <v>154</v>
      </c>
      <c r="L12" s="184" t="s">
        <v>155</v>
      </c>
      <c r="M12" s="206">
        <v>0.88900000000000001</v>
      </c>
      <c r="N12" s="206">
        <v>0.9</v>
      </c>
      <c r="O12" s="208">
        <v>0.88900000000000001</v>
      </c>
      <c r="P12" s="327">
        <v>0.91300000000000003</v>
      </c>
      <c r="Q12" s="206"/>
      <c r="R12" s="206"/>
      <c r="S12" s="214" t="s">
        <v>212</v>
      </c>
      <c r="Z12" s="179"/>
      <c r="AA12" s="180"/>
      <c r="AB12" s="180"/>
      <c r="AC12" s="180"/>
      <c r="AD12" s="180"/>
      <c r="AE12" s="180"/>
      <c r="AF12" s="180"/>
      <c r="AG12" s="180"/>
      <c r="AH12" s="180"/>
      <c r="AI12" s="180"/>
      <c r="AJ12" s="180"/>
      <c r="AK12" s="180"/>
      <c r="AL12" s="180"/>
      <c r="AM12" s="180"/>
      <c r="AN12" s="179"/>
      <c r="AO12" s="179"/>
    </row>
    <row r="13" spans="1:41" s="183" customFormat="1" ht="120.75" customHeight="1" x14ac:dyDescent="0.2">
      <c r="A13" s="201"/>
      <c r="B13" s="220" t="s">
        <v>135</v>
      </c>
      <c r="C13" s="222" t="s">
        <v>146</v>
      </c>
      <c r="D13" s="184" t="s">
        <v>182</v>
      </c>
      <c r="E13" s="184" t="s">
        <v>185</v>
      </c>
      <c r="F13" s="184" t="s">
        <v>157</v>
      </c>
      <c r="G13" s="184" t="s">
        <v>184</v>
      </c>
      <c r="H13" s="184" t="s">
        <v>160</v>
      </c>
      <c r="I13" s="214" t="s">
        <v>91</v>
      </c>
      <c r="J13" s="229">
        <v>0.9</v>
      </c>
      <c r="K13" s="172" t="s">
        <v>126</v>
      </c>
      <c r="L13" s="184" t="s">
        <v>179</v>
      </c>
      <c r="M13" s="216" t="s">
        <v>180</v>
      </c>
      <c r="N13" s="209">
        <v>1</v>
      </c>
      <c r="O13" s="208">
        <v>8.3400000000000002E-2</v>
      </c>
      <c r="P13" s="328">
        <v>0.23</v>
      </c>
      <c r="Q13" s="206"/>
      <c r="R13" s="206"/>
      <c r="S13" s="214" t="s">
        <v>213</v>
      </c>
      <c r="Z13" s="179"/>
      <c r="AA13" s="180"/>
      <c r="AB13" s="180"/>
      <c r="AC13" s="215"/>
      <c r="AD13" s="180"/>
      <c r="AE13" s="180"/>
      <c r="AF13" s="180"/>
      <c r="AG13" s="180"/>
      <c r="AH13" s="180"/>
      <c r="AI13" s="180"/>
      <c r="AJ13" s="180"/>
      <c r="AK13" s="180"/>
      <c r="AL13" s="180"/>
      <c r="AM13" s="180"/>
      <c r="AN13" s="179"/>
      <c r="AO13" s="179"/>
    </row>
    <row r="14" spans="1:41" s="183" customFormat="1" ht="280.5" customHeight="1" x14ac:dyDescent="0.2">
      <c r="A14" s="201"/>
      <c r="B14" s="220" t="s">
        <v>135</v>
      </c>
      <c r="C14" s="222" t="s">
        <v>146</v>
      </c>
      <c r="D14" s="184" t="s">
        <v>156</v>
      </c>
      <c r="E14" s="224" t="s">
        <v>139</v>
      </c>
      <c r="F14" s="184" t="s">
        <v>157</v>
      </c>
      <c r="G14" s="184" t="s">
        <v>158</v>
      </c>
      <c r="H14" s="184" t="s">
        <v>159</v>
      </c>
      <c r="I14" s="214" t="s">
        <v>91</v>
      </c>
      <c r="J14" s="229">
        <v>0.98</v>
      </c>
      <c r="K14" s="172" t="s">
        <v>126</v>
      </c>
      <c r="L14" s="184" t="s">
        <v>178</v>
      </c>
      <c r="M14" s="216">
        <v>0.82269999999999999</v>
      </c>
      <c r="N14" s="210">
        <v>0.98</v>
      </c>
      <c r="O14" s="208">
        <v>8.1299999999999997E-2</v>
      </c>
      <c r="P14" s="328">
        <v>0.37490000000000001</v>
      </c>
      <c r="Q14" s="206"/>
      <c r="R14" s="206"/>
      <c r="S14" s="214" t="s">
        <v>214</v>
      </c>
      <c r="Z14" s="179"/>
      <c r="AA14" s="194"/>
      <c r="AB14" s="194"/>
      <c r="AC14" s="215"/>
      <c r="AD14" s="194"/>
      <c r="AE14" s="194"/>
      <c r="AF14" s="194"/>
      <c r="AG14" s="180"/>
      <c r="AH14" s="180"/>
      <c r="AI14" s="180"/>
      <c r="AJ14" s="180">
        <v>0</v>
      </c>
      <c r="AK14" s="180">
        <v>0</v>
      </c>
      <c r="AL14" s="180">
        <v>0</v>
      </c>
      <c r="AM14" s="180">
        <v>3126477798</v>
      </c>
      <c r="AN14" s="179"/>
      <c r="AO14" s="179"/>
    </row>
    <row r="15" spans="1:41" s="183" customFormat="1" ht="100.5" customHeight="1" x14ac:dyDescent="0.2">
      <c r="A15" s="201"/>
      <c r="B15" s="220" t="s">
        <v>149</v>
      </c>
      <c r="C15" s="184" t="s">
        <v>142</v>
      </c>
      <c r="D15" s="184" t="s">
        <v>166</v>
      </c>
      <c r="E15" s="184" t="s">
        <v>208</v>
      </c>
      <c r="F15" s="184" t="s">
        <v>167</v>
      </c>
      <c r="G15" s="184" t="s">
        <v>168</v>
      </c>
      <c r="H15" s="184" t="s">
        <v>169</v>
      </c>
      <c r="I15" s="221" t="s">
        <v>91</v>
      </c>
      <c r="J15" s="207">
        <v>0.1</v>
      </c>
      <c r="K15" s="172" t="s">
        <v>99</v>
      </c>
      <c r="L15" s="184" t="s">
        <v>170</v>
      </c>
      <c r="M15" s="206" t="s">
        <v>171</v>
      </c>
      <c r="N15" s="206">
        <v>0.15</v>
      </c>
      <c r="O15" s="226">
        <v>9.7699999999999995E-2</v>
      </c>
      <c r="P15" s="206">
        <v>7.22E-2</v>
      </c>
      <c r="Q15" s="206"/>
      <c r="R15" s="206"/>
      <c r="S15" s="214" t="s">
        <v>218</v>
      </c>
      <c r="Z15" s="179"/>
      <c r="AA15" s="180"/>
      <c r="AB15" s="180"/>
      <c r="AC15" s="180"/>
      <c r="AD15" s="180"/>
      <c r="AE15" s="180"/>
      <c r="AF15" s="180"/>
      <c r="AG15" s="180"/>
      <c r="AH15" s="180"/>
      <c r="AI15" s="180"/>
      <c r="AJ15" s="180"/>
      <c r="AK15" s="180"/>
      <c r="AL15" s="180"/>
      <c r="AM15" s="180"/>
      <c r="AN15" s="179"/>
      <c r="AO15" s="179"/>
    </row>
    <row r="16" spans="1:41" ht="91.5" customHeight="1" x14ac:dyDescent="0.25">
      <c r="A16" s="201"/>
      <c r="B16" s="220" t="s">
        <v>149</v>
      </c>
      <c r="C16" s="184" t="s">
        <v>142</v>
      </c>
      <c r="D16" s="225" t="s">
        <v>192</v>
      </c>
      <c r="E16" s="225" t="s">
        <v>201</v>
      </c>
      <c r="F16" s="225" t="s">
        <v>202</v>
      </c>
      <c r="G16" s="225" t="s">
        <v>203</v>
      </c>
      <c r="H16" s="225" t="s">
        <v>209</v>
      </c>
      <c r="I16" s="221" t="s">
        <v>91</v>
      </c>
      <c r="J16" s="228">
        <v>1</v>
      </c>
      <c r="K16" s="172" t="s">
        <v>126</v>
      </c>
      <c r="L16" s="225" t="s">
        <v>204</v>
      </c>
      <c r="M16" s="218">
        <v>0.26500000000000001</v>
      </c>
      <c r="N16" s="211">
        <v>0.33</v>
      </c>
      <c r="O16" s="208">
        <v>0.33</v>
      </c>
      <c r="P16" s="208">
        <v>0.33</v>
      </c>
      <c r="Q16" s="212"/>
      <c r="R16" s="212"/>
      <c r="S16" s="214" t="s">
        <v>210</v>
      </c>
      <c r="Z16" s="169"/>
      <c r="AA16" s="171"/>
      <c r="AB16" s="171"/>
      <c r="AC16" s="171"/>
      <c r="AD16" s="171"/>
      <c r="AE16" s="171"/>
      <c r="AF16" s="171"/>
      <c r="AG16" s="171"/>
      <c r="AH16" s="171"/>
      <c r="AI16" s="171"/>
      <c r="AJ16" s="171"/>
      <c r="AK16" s="171"/>
      <c r="AL16" s="171"/>
      <c r="AM16" s="169"/>
      <c r="AN16" s="169"/>
      <c r="AO16" s="169"/>
    </row>
    <row r="17" spans="1:42" s="183" customFormat="1" ht="409.5" x14ac:dyDescent="0.2">
      <c r="A17" s="201"/>
      <c r="B17" s="220" t="s">
        <v>150</v>
      </c>
      <c r="C17" s="222" t="s">
        <v>71</v>
      </c>
      <c r="D17" s="184" t="s">
        <v>187</v>
      </c>
      <c r="E17" s="214" t="s">
        <v>188</v>
      </c>
      <c r="F17" s="184" t="s">
        <v>189</v>
      </c>
      <c r="G17" s="184" t="s">
        <v>164</v>
      </c>
      <c r="H17" s="184" t="s">
        <v>190</v>
      </c>
      <c r="I17" s="221" t="s">
        <v>172</v>
      </c>
      <c r="J17" s="208">
        <v>8.0000000000000002E-3</v>
      </c>
      <c r="K17" s="172" t="s">
        <v>154</v>
      </c>
      <c r="L17" s="184" t="s">
        <v>183</v>
      </c>
      <c r="M17" s="206" t="s">
        <v>191</v>
      </c>
      <c r="N17" s="206">
        <v>0.01</v>
      </c>
      <c r="O17" s="208">
        <v>2.86E-2</v>
      </c>
      <c r="P17" s="208">
        <v>2.86E-2</v>
      </c>
      <c r="Q17" s="206"/>
      <c r="R17" s="206"/>
      <c r="S17" s="214" t="s">
        <v>217</v>
      </c>
      <c r="Z17" s="179"/>
      <c r="AA17" s="215"/>
      <c r="AB17" s="180"/>
      <c r="AC17" s="180"/>
      <c r="AD17" s="180"/>
      <c r="AE17" s="180"/>
      <c r="AF17" s="180"/>
      <c r="AG17" s="180"/>
      <c r="AH17" s="180"/>
      <c r="AI17" s="180"/>
      <c r="AJ17" s="180"/>
      <c r="AK17" s="180"/>
      <c r="AL17" s="180"/>
      <c r="AM17" s="180"/>
      <c r="AN17" s="179"/>
      <c r="AO17" s="179"/>
    </row>
    <row r="18" spans="1:42" ht="253.5" customHeight="1" x14ac:dyDescent="0.25">
      <c r="A18" s="201"/>
      <c r="B18" s="220" t="s">
        <v>148</v>
      </c>
      <c r="C18" s="222" t="s">
        <v>145</v>
      </c>
      <c r="D18" s="184" t="s">
        <v>125</v>
      </c>
      <c r="E18" s="223" t="s">
        <v>128</v>
      </c>
      <c r="F18" s="184" t="s">
        <v>132</v>
      </c>
      <c r="G18" s="184" t="s">
        <v>133</v>
      </c>
      <c r="H18" s="184" t="s">
        <v>134</v>
      </c>
      <c r="I18" s="221" t="s">
        <v>91</v>
      </c>
      <c r="J18" s="228">
        <v>1</v>
      </c>
      <c r="K18" s="172" t="s">
        <v>126</v>
      </c>
      <c r="L18" s="184" t="s">
        <v>127</v>
      </c>
      <c r="M18" s="217">
        <v>0.5</v>
      </c>
      <c r="N18" s="213">
        <v>1</v>
      </c>
      <c r="O18" s="226">
        <v>0.2</v>
      </c>
      <c r="P18" s="329">
        <v>1</v>
      </c>
      <c r="Q18" s="206"/>
      <c r="R18" s="206"/>
      <c r="S18" s="214" t="s">
        <v>215</v>
      </c>
      <c r="Z18" s="169"/>
      <c r="AA18" s="171"/>
      <c r="AB18" s="171"/>
      <c r="AC18" s="171"/>
      <c r="AD18" s="171"/>
      <c r="AE18" s="171"/>
      <c r="AF18" s="171"/>
      <c r="AG18" s="171"/>
      <c r="AH18" s="171"/>
      <c r="AI18" s="171"/>
      <c r="AJ18" s="171"/>
      <c r="AK18" s="171"/>
      <c r="AL18" s="171"/>
      <c r="AM18" s="169"/>
      <c r="AN18" s="169"/>
      <c r="AO18" s="169"/>
    </row>
    <row r="21" spans="1:42" x14ac:dyDescent="0.25">
      <c r="K21" s="170"/>
      <c r="L21" s="170"/>
      <c r="N21" s="168"/>
      <c r="O21" s="168"/>
      <c r="P21" s="168"/>
      <c r="Q21" s="168"/>
      <c r="AA21" s="169"/>
      <c r="AB21" s="169"/>
      <c r="AC21" s="169"/>
      <c r="AD21" s="169"/>
      <c r="AE21" s="169"/>
      <c r="AF21" s="169"/>
      <c r="AG21" s="169"/>
      <c r="AH21" s="169"/>
      <c r="AI21" s="169"/>
      <c r="AJ21" s="169"/>
      <c r="AK21" s="169"/>
      <c r="AL21" s="169"/>
      <c r="AM21" s="169"/>
      <c r="AN21" s="169"/>
      <c r="AO21" s="169"/>
      <c r="AP21" s="169"/>
    </row>
    <row r="22" spans="1:42" s="178" customFormat="1" ht="24" customHeight="1" x14ac:dyDescent="0.2">
      <c r="B22" s="231" t="s">
        <v>121</v>
      </c>
      <c r="C22" s="231"/>
      <c r="D22" s="231"/>
      <c r="E22" s="182" t="s">
        <v>119</v>
      </c>
      <c r="F22" s="232" t="s">
        <v>122</v>
      </c>
      <c r="G22" s="232"/>
      <c r="H22" s="232"/>
      <c r="I22" s="232"/>
      <c r="J22" s="232"/>
      <c r="K22" s="195" t="s">
        <v>120</v>
      </c>
      <c r="L22" s="232" t="s">
        <v>123</v>
      </c>
      <c r="M22" s="232"/>
      <c r="N22" s="232"/>
      <c r="O22" s="232"/>
      <c r="P22" s="232"/>
      <c r="Q22" s="232"/>
      <c r="R22" s="232"/>
      <c r="S22" s="196">
        <v>1</v>
      </c>
      <c r="AA22" s="179"/>
      <c r="AB22" s="179"/>
      <c r="AC22" s="179"/>
      <c r="AD22" s="179"/>
      <c r="AE22" s="179"/>
      <c r="AF22" s="179"/>
      <c r="AG22" s="179"/>
      <c r="AH22" s="179"/>
      <c r="AI22" s="179"/>
      <c r="AJ22" s="179"/>
      <c r="AK22" s="179"/>
      <c r="AL22" s="179"/>
      <c r="AM22" s="179"/>
      <c r="AN22" s="179"/>
      <c r="AO22" s="179"/>
      <c r="AP22" s="179"/>
    </row>
    <row r="23" spans="1:42" ht="38.25" customHeight="1" x14ac:dyDescent="0.25">
      <c r="E23" s="174"/>
      <c r="F23" s="174"/>
      <c r="G23" s="205"/>
      <c r="H23" s="174"/>
    </row>
  </sheetData>
  <mergeCells count="9">
    <mergeCell ref="S1:U1"/>
    <mergeCell ref="S2:U2"/>
    <mergeCell ref="S3:U3"/>
    <mergeCell ref="S4:U4"/>
    <mergeCell ref="B22:D22"/>
    <mergeCell ref="F22:J22"/>
    <mergeCell ref="L22:R22"/>
    <mergeCell ref="B1:B4"/>
    <mergeCell ref="C1:R4"/>
  </mergeCells>
  <conditionalFormatting sqref="Q10:R11 O10">
    <cfRule type="colorScale" priority="7">
      <colorScale>
        <cfvo type="percent" val="&quot;0&lt;=69&quot;"/>
        <cfvo type="percent" val="&quot;70&lt;=89&quot;"/>
        <cfvo type="percent" val="&quot;90&lt;=100&quot;"/>
        <color rgb="FFF8696B"/>
        <color rgb="FFFFEB84"/>
        <color rgb="FF63BE7B"/>
      </colorScale>
    </cfRule>
    <cfRule type="colorScale" priority="8">
      <colorScale>
        <cfvo type="num" val="50"/>
        <cfvo type="percentile" val="8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Q18:R18 O12:O17 O10 Q10:R14 O15:R17 O8:R9">
    <cfRule type="cellIs" dxfId="37" priority="4" operator="between">
      <formula>0.85</formula>
      <formula>1</formula>
    </cfRule>
    <cfRule type="cellIs" dxfId="36" priority="5" operator="between">
      <formula>0.7</formula>
      <formula>0.84</formula>
    </cfRule>
    <cfRule type="cellIs" dxfId="35" priority="6" operator="between">
      <formula>1%</formula>
      <formula>69%</formula>
    </cfRule>
  </conditionalFormatting>
  <conditionalFormatting sqref="P8:Q9">
    <cfRule type="cellIs" dxfId="34" priority="1" operator="between">
      <formula>0.85</formula>
      <formula>1</formula>
    </cfRule>
    <cfRule type="cellIs" dxfId="33" priority="2" operator="between">
      <formula>0.7</formula>
      <formula>0.84</formula>
    </cfRule>
    <cfRule type="cellIs" dxfId="32" priority="3" operator="between">
      <formula>1%</formula>
      <formula>69%</formula>
    </cfRule>
  </conditionalFormatting>
  <dataValidations count="1">
    <dataValidation type="list" allowBlank="1" showInputMessage="1" showErrorMessage="1" sqref="I8:I18">
      <formula1>"Sube,Baja,Tendencia Media"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G10"/>
  <sheetViews>
    <sheetView workbookViewId="0"/>
  </sheetViews>
  <sheetFormatPr baseColWidth="10" defaultColWidth="11.42578125" defaultRowHeight="15" x14ac:dyDescent="0.25"/>
  <sheetData>
    <row r="8" spans="5:7" ht="15.75" thickBot="1" x14ac:dyDescent="0.3"/>
    <row r="9" spans="5:7" ht="252.75" thickBot="1" x14ac:dyDescent="0.3">
      <c r="E9" s="176">
        <v>1</v>
      </c>
      <c r="F9" s="177">
        <v>0.9</v>
      </c>
      <c r="G9" s="175" t="s">
        <v>110</v>
      </c>
    </row>
    <row r="10" spans="5:7" ht="252.75" thickBot="1" x14ac:dyDescent="0.3">
      <c r="E10" s="176">
        <v>1</v>
      </c>
      <c r="F10" s="177">
        <v>0.9</v>
      </c>
      <c r="G10" s="175"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x14ac:dyDescent="0.25"/>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7109375" customWidth="1" outlineLevel="1"/>
    <col min="24" max="25" width="7.7109375" hidden="1" customWidth="1" outlineLevel="1"/>
    <col min="26" max="26" width="11.42578125" style="67" customWidth="1" collapsed="1"/>
    <col min="27" max="27" width="31.42578125" customWidth="1"/>
    <col min="28" max="28" width="11.42578125" hidden="1" customWidth="1"/>
    <col min="29" max="29" width="8.7109375" customWidth="1"/>
    <col min="30" max="30" width="9.7109375" customWidth="1"/>
    <col min="31" max="31" width="14.140625" customWidth="1"/>
    <col min="32" max="32" width="16.28515625" customWidth="1"/>
    <col min="33" max="33" width="14.42578125" customWidth="1"/>
    <col min="34" max="34" width="13.140625" customWidth="1"/>
    <col min="35" max="35" width="14.7109375" customWidth="1"/>
    <col min="44" max="44" width="7" bestFit="1" customWidth="1"/>
    <col min="45" max="45" width="8.7109375" bestFit="1" customWidth="1"/>
    <col min="46" max="46" width="7.42578125" bestFit="1" customWidth="1"/>
    <col min="47" max="47" width="6" bestFit="1" customWidth="1"/>
    <col min="48" max="49" width="6.42578125" bestFit="1" customWidth="1"/>
    <col min="50" max="50" width="5.7109375" bestFit="1" customWidth="1"/>
    <col min="51" max="51" width="8.42578125" bestFit="1" customWidth="1"/>
    <col min="52" max="52" width="11.7109375" customWidth="1"/>
    <col min="53" max="53" width="9.140625" bestFit="1" customWidth="1"/>
    <col min="54" max="54" width="11.7109375" customWidth="1"/>
    <col min="55" max="55" width="10.42578125" bestFit="1" customWidth="1"/>
    <col min="69" max="74" width="9.42578125" customWidth="1"/>
  </cols>
  <sheetData>
    <row r="1" spans="1:58" ht="15" customHeight="1" x14ac:dyDescent="0.25">
      <c r="A1" s="241" t="s">
        <v>47</v>
      </c>
      <c r="B1" s="241"/>
      <c r="C1" s="242"/>
      <c r="D1" s="243" t="s">
        <v>55</v>
      </c>
      <c r="E1" s="244"/>
      <c r="F1" s="244"/>
      <c r="G1" s="244"/>
      <c r="H1" s="244"/>
      <c r="I1" s="244"/>
      <c r="J1" s="244"/>
      <c r="K1" s="244"/>
      <c r="L1" s="244"/>
      <c r="M1" s="244"/>
      <c r="N1" s="244"/>
      <c r="O1" s="244"/>
      <c r="P1" s="244"/>
      <c r="Q1" s="244"/>
      <c r="R1" s="244"/>
      <c r="S1" s="244"/>
      <c r="T1" s="244"/>
      <c r="U1" s="244"/>
      <c r="V1" s="244"/>
      <c r="W1" s="244"/>
      <c r="X1" s="244"/>
      <c r="Y1" s="244"/>
      <c r="Z1" s="244"/>
      <c r="AA1" s="244"/>
      <c r="AB1" s="244"/>
      <c r="AC1" s="245"/>
      <c r="AD1" s="252" t="s">
        <v>31</v>
      </c>
      <c r="AE1" s="252"/>
    </row>
    <row r="2" spans="1:58" ht="15" customHeight="1" x14ac:dyDescent="0.25">
      <c r="A2" s="242"/>
      <c r="B2" s="242"/>
      <c r="C2" s="242"/>
      <c r="D2" s="246"/>
      <c r="E2" s="247"/>
      <c r="F2" s="247"/>
      <c r="G2" s="247"/>
      <c r="H2" s="247"/>
      <c r="I2" s="247"/>
      <c r="J2" s="247"/>
      <c r="K2" s="247"/>
      <c r="L2" s="247"/>
      <c r="M2" s="247"/>
      <c r="N2" s="247"/>
      <c r="O2" s="247"/>
      <c r="P2" s="247"/>
      <c r="Q2" s="247"/>
      <c r="R2" s="247"/>
      <c r="S2" s="247"/>
      <c r="T2" s="247"/>
      <c r="U2" s="247"/>
      <c r="V2" s="247"/>
      <c r="W2" s="247"/>
      <c r="X2" s="247"/>
      <c r="Y2" s="247"/>
      <c r="Z2" s="247"/>
      <c r="AA2" s="247"/>
      <c r="AB2" s="247"/>
      <c r="AC2" s="248"/>
      <c r="AD2" s="252"/>
      <c r="AE2" s="252"/>
    </row>
    <row r="3" spans="1:58" ht="15" customHeight="1" x14ac:dyDescent="0.25">
      <c r="A3" s="242"/>
      <c r="B3" s="242"/>
      <c r="C3" s="242"/>
      <c r="D3" s="249"/>
      <c r="E3" s="250"/>
      <c r="F3" s="250"/>
      <c r="G3" s="250"/>
      <c r="H3" s="250"/>
      <c r="I3" s="250"/>
      <c r="J3" s="250"/>
      <c r="K3" s="250"/>
      <c r="L3" s="250"/>
      <c r="M3" s="250"/>
      <c r="N3" s="250"/>
      <c r="O3" s="250"/>
      <c r="P3" s="250"/>
      <c r="Q3" s="250"/>
      <c r="R3" s="250"/>
      <c r="S3" s="250"/>
      <c r="T3" s="250"/>
      <c r="U3" s="250"/>
      <c r="V3" s="250"/>
      <c r="W3" s="250"/>
      <c r="X3" s="250"/>
      <c r="Y3" s="250"/>
      <c r="Z3" s="250"/>
      <c r="AA3" s="250"/>
      <c r="AB3" s="250"/>
      <c r="AC3" s="251"/>
      <c r="AD3" s="252"/>
      <c r="AE3" s="252"/>
    </row>
    <row r="4" spans="1:58" ht="15" customHeight="1" x14ac:dyDescent="0.25">
      <c r="A4" s="242"/>
      <c r="B4" s="242"/>
      <c r="C4" s="242"/>
      <c r="D4" s="253" t="s">
        <v>44</v>
      </c>
      <c r="E4" s="254"/>
      <c r="F4" s="254"/>
      <c r="G4" s="254"/>
      <c r="H4" s="254"/>
      <c r="I4" s="254"/>
      <c r="J4" s="254"/>
      <c r="K4" s="254"/>
      <c r="L4" s="254"/>
      <c r="M4" s="254"/>
      <c r="N4" s="254"/>
      <c r="O4" s="254"/>
      <c r="P4" s="254"/>
      <c r="Q4" s="254"/>
      <c r="R4" s="254"/>
      <c r="S4" s="254"/>
      <c r="T4" s="254"/>
      <c r="U4" s="254"/>
      <c r="V4" s="254"/>
      <c r="W4" s="254"/>
      <c r="X4" s="254"/>
      <c r="Y4" s="254"/>
      <c r="Z4" s="254"/>
      <c r="AA4" s="254"/>
      <c r="AB4" s="254"/>
      <c r="AC4" s="255"/>
      <c r="AD4" s="259" t="s">
        <v>32</v>
      </c>
      <c r="AE4" s="259"/>
      <c r="AQ4" s="64"/>
      <c r="AR4" s="64"/>
      <c r="AS4" s="64"/>
      <c r="AT4" s="64"/>
      <c r="AU4" s="64"/>
      <c r="AV4" s="64"/>
      <c r="AW4" s="64"/>
      <c r="AX4" s="64"/>
      <c r="AY4" s="64"/>
      <c r="AZ4" s="64"/>
      <c r="BA4" s="64"/>
      <c r="BB4" s="64"/>
      <c r="BC4" s="64"/>
      <c r="BD4" s="64"/>
      <c r="BE4" s="64"/>
      <c r="BF4" s="64"/>
    </row>
    <row r="5" spans="1:58" ht="15" customHeight="1" x14ac:dyDescent="0.25">
      <c r="A5" s="242"/>
      <c r="B5" s="242"/>
      <c r="C5" s="242"/>
      <c r="D5" s="256"/>
      <c r="E5" s="257"/>
      <c r="F5" s="257"/>
      <c r="G5" s="257"/>
      <c r="H5" s="257"/>
      <c r="I5" s="257"/>
      <c r="J5" s="257"/>
      <c r="K5" s="257"/>
      <c r="L5" s="257"/>
      <c r="M5" s="257"/>
      <c r="N5" s="257"/>
      <c r="O5" s="257"/>
      <c r="P5" s="257"/>
      <c r="Q5" s="257"/>
      <c r="R5" s="257"/>
      <c r="S5" s="257"/>
      <c r="T5" s="257"/>
      <c r="U5" s="257"/>
      <c r="V5" s="257"/>
      <c r="W5" s="257"/>
      <c r="X5" s="257"/>
      <c r="Y5" s="257"/>
      <c r="Z5" s="257"/>
      <c r="AA5" s="257"/>
      <c r="AB5" s="257"/>
      <c r="AC5" s="258"/>
      <c r="AD5" s="260">
        <v>42731</v>
      </c>
      <c r="AE5" s="260"/>
      <c r="AQ5" s="64"/>
      <c r="AR5" s="64"/>
      <c r="AS5" s="64"/>
      <c r="AT5" s="64"/>
      <c r="AU5" s="64"/>
      <c r="AV5" s="64"/>
      <c r="AW5" s="64"/>
      <c r="AX5" s="64"/>
      <c r="AY5" s="64"/>
      <c r="AZ5" s="64"/>
      <c r="BA5" s="64"/>
      <c r="BB5" s="64"/>
      <c r="BC5" s="64"/>
      <c r="BD5" s="64"/>
      <c r="BE5" s="64"/>
      <c r="BF5" s="64"/>
    </row>
    <row r="6" spans="1:58" x14ac:dyDescent="0.25">
      <c r="AQ6" s="64"/>
      <c r="AR6" s="64"/>
      <c r="AS6" s="64"/>
      <c r="AT6" s="64"/>
      <c r="AU6" s="64"/>
      <c r="AV6" s="64"/>
      <c r="AW6" s="64"/>
      <c r="AX6" s="64"/>
      <c r="AY6" s="64"/>
      <c r="AZ6" s="64"/>
      <c r="BA6" s="64"/>
      <c r="BB6" s="64"/>
      <c r="BC6" s="64"/>
      <c r="BD6" s="64"/>
      <c r="BE6" s="64"/>
      <c r="BF6" s="64"/>
    </row>
    <row r="7" spans="1:58" ht="93.75" customHeight="1" thickBot="1" x14ac:dyDescent="0.3">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5.5" x14ac:dyDescent="0.25">
      <c r="A8" s="238"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x14ac:dyDescent="0.25">
      <c r="A9" s="239"/>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x14ac:dyDescent="0.3">
      <c r="A10" s="240"/>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25">
      <c r="A11" s="237"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25">
      <c r="A12" s="237"/>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25">
      <c r="A13" s="237"/>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25">
      <c r="A14" s="237"/>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25">
      <c r="A15" s="237"/>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25">
      <c r="A16" s="237"/>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x14ac:dyDescent="0.3">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x14ac:dyDescent="0.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x14ac:dyDescent="0.3">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25">
      <c r="AC20" s="1"/>
      <c r="AD20" s="2"/>
      <c r="AE20" s="2"/>
      <c r="AG20" s="1"/>
      <c r="AQ20" s="64"/>
      <c r="AR20" s="64"/>
      <c r="AS20" s="64"/>
      <c r="AT20" s="64"/>
      <c r="AU20" s="64"/>
      <c r="AV20" s="64"/>
      <c r="AW20" s="64"/>
      <c r="AX20" s="64"/>
      <c r="AY20" s="64"/>
      <c r="AZ20" s="64"/>
      <c r="BA20" s="64"/>
      <c r="BB20" s="64"/>
      <c r="BC20" s="64"/>
      <c r="BD20" s="64"/>
      <c r="BE20" s="64"/>
      <c r="BF20" s="64"/>
    </row>
    <row r="21" spans="29:58" x14ac:dyDescent="0.25">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25">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x14ac:dyDescent="0.2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31" priority="5" operator="greaterThanOrEqual">
      <formula>0.85</formula>
    </cfRule>
    <cfRule type="cellIs" dxfId="30" priority="6" operator="between">
      <formula>0.65</formula>
      <formula>0.84</formula>
    </cfRule>
    <cfRule type="cellIs" dxfId="29" priority="7" operator="equal">
      <formula>"0.65"</formula>
    </cfRule>
    <cfRule type="cellIs" dxfId="28" priority="8" operator="lessThan">
      <formula>0.64</formula>
    </cfRule>
  </conditionalFormatting>
  <conditionalFormatting sqref="AF17">
    <cfRule type="cellIs" dxfId="27" priority="1" operator="greaterThanOrEqual">
      <formula>0.85</formula>
    </cfRule>
    <cfRule type="cellIs" dxfId="26" priority="2" operator="between">
      <formula>0.65</formula>
      <formula>"0.84"</formula>
    </cfRule>
    <cfRule type="cellIs" dxfId="25" priority="3" operator="equal">
      <formula>"0.65"</formula>
    </cfRule>
    <cfRule type="cellIs" dxfId="24"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4" sqref="E14"/>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4" workbookViewId="0">
      <selection activeCell="L46" sqref="L46"/>
    </sheetView>
  </sheetViews>
  <sheetFormatPr baseColWidth="10" defaultColWidth="11.42578125" defaultRowHeight="15" x14ac:dyDescent="0.25"/>
  <cols>
    <col min="1" max="1" width="3.140625" customWidth="1"/>
    <col min="2" max="2" width="14.7109375" customWidth="1"/>
    <col min="3" max="3" width="20.140625" customWidth="1"/>
    <col min="4" max="4" width="14.28515625" customWidth="1"/>
    <col min="5" max="5" width="17.28515625" customWidth="1"/>
    <col min="6" max="6" width="14.42578125" customWidth="1"/>
    <col min="7" max="7" width="15" customWidth="1"/>
    <col min="8" max="8" width="15.7109375" customWidth="1"/>
    <col min="9" max="9" width="21.42578125" customWidth="1"/>
    <col min="10" max="10" width="14.42578125" customWidth="1"/>
    <col min="11" max="11" width="20.7109375" customWidth="1"/>
    <col min="12" max="12" width="13.7109375" customWidth="1"/>
  </cols>
  <sheetData>
    <row r="1" spans="2:12" ht="24" customHeight="1" x14ac:dyDescent="0.25">
      <c r="B1" s="304" t="s">
        <v>47</v>
      </c>
      <c r="C1" s="305"/>
      <c r="D1" s="308" t="s">
        <v>0</v>
      </c>
      <c r="E1" s="309"/>
      <c r="F1" s="309"/>
      <c r="G1" s="309"/>
      <c r="H1" s="309"/>
      <c r="I1" s="310"/>
      <c r="J1" s="317" t="s">
        <v>31</v>
      </c>
      <c r="K1" s="318"/>
    </row>
    <row r="2" spans="2:12" ht="15" customHeight="1" x14ac:dyDescent="0.25">
      <c r="B2" s="306"/>
      <c r="C2" s="307"/>
      <c r="D2" s="311"/>
      <c r="E2" s="312"/>
      <c r="F2" s="312"/>
      <c r="G2" s="312"/>
      <c r="H2" s="312"/>
      <c r="I2" s="313"/>
      <c r="J2" s="319"/>
      <c r="K2" s="320"/>
    </row>
    <row r="3" spans="2:12" ht="15" customHeight="1" x14ac:dyDescent="0.25">
      <c r="B3" s="306"/>
      <c r="C3" s="307"/>
      <c r="D3" s="314"/>
      <c r="E3" s="315"/>
      <c r="F3" s="315"/>
      <c r="G3" s="315"/>
      <c r="H3" s="315"/>
      <c r="I3" s="316"/>
      <c r="J3" s="319"/>
      <c r="K3" s="320"/>
    </row>
    <row r="4" spans="2:12" ht="15" customHeight="1" x14ac:dyDescent="0.25">
      <c r="B4" s="306"/>
      <c r="C4" s="307"/>
      <c r="D4" s="321" t="s">
        <v>44</v>
      </c>
      <c r="E4" s="321"/>
      <c r="F4" s="321"/>
      <c r="G4" s="321"/>
      <c r="H4" s="321"/>
      <c r="I4" s="321"/>
      <c r="J4" s="323" t="s">
        <v>32</v>
      </c>
      <c r="K4" s="324"/>
    </row>
    <row r="5" spans="2:12" ht="15.75" customHeight="1" thickBot="1" x14ac:dyDescent="0.3">
      <c r="B5" s="306"/>
      <c r="C5" s="307"/>
      <c r="D5" s="322"/>
      <c r="E5" s="322"/>
      <c r="F5" s="322"/>
      <c r="G5" s="322"/>
      <c r="H5" s="322"/>
      <c r="I5" s="322"/>
      <c r="J5" s="325">
        <v>42664</v>
      </c>
      <c r="K5" s="326"/>
    </row>
    <row r="6" spans="2:12" ht="15.75" thickBot="1" x14ac:dyDescent="0.3">
      <c r="B6" s="261"/>
      <c r="C6" s="262"/>
      <c r="D6" s="262"/>
      <c r="E6" s="262"/>
      <c r="F6" s="262"/>
      <c r="G6" s="262"/>
      <c r="H6" s="262"/>
      <c r="I6" s="263"/>
      <c r="J6" s="281"/>
      <c r="K6" s="282"/>
      <c r="L6" s="4"/>
    </row>
    <row r="7" spans="2:12" ht="48" x14ac:dyDescent="0.25">
      <c r="B7" s="283" t="s">
        <v>33</v>
      </c>
      <c r="C7" s="286" t="s">
        <v>81</v>
      </c>
      <c r="D7" s="283" t="s">
        <v>34</v>
      </c>
      <c r="E7" s="82" t="s">
        <v>60</v>
      </c>
      <c r="F7" s="283" t="s">
        <v>51</v>
      </c>
      <c r="G7" s="286" t="s">
        <v>50</v>
      </c>
      <c r="H7" s="283" t="s">
        <v>35</v>
      </c>
      <c r="I7" s="83" t="s">
        <v>62</v>
      </c>
      <c r="J7" s="283" t="s">
        <v>36</v>
      </c>
      <c r="K7" s="88"/>
      <c r="L7" s="5"/>
    </row>
    <row r="8" spans="2:12" ht="60" x14ac:dyDescent="0.25">
      <c r="B8" s="284"/>
      <c r="C8" s="287"/>
      <c r="D8" s="284"/>
      <c r="E8" s="82" t="s">
        <v>74</v>
      </c>
      <c r="F8" s="284"/>
      <c r="G8" s="287"/>
      <c r="H8" s="284"/>
      <c r="I8" s="83" t="s">
        <v>73</v>
      </c>
      <c r="J8" s="284"/>
      <c r="K8" s="88"/>
      <c r="L8" s="5"/>
    </row>
    <row r="9" spans="2:12" ht="36" x14ac:dyDescent="0.25">
      <c r="B9" s="284"/>
      <c r="C9" s="287"/>
      <c r="D9" s="284"/>
      <c r="E9" s="82" t="s">
        <v>67</v>
      </c>
      <c r="F9" s="284"/>
      <c r="G9" s="287"/>
      <c r="H9" s="284"/>
      <c r="I9" s="83" t="s">
        <v>65</v>
      </c>
      <c r="J9" s="284"/>
      <c r="K9" s="88"/>
      <c r="L9" s="5"/>
    </row>
    <row r="10" spans="2:12" ht="48" x14ac:dyDescent="0.25">
      <c r="B10" s="284"/>
      <c r="C10" s="287"/>
      <c r="D10" s="284"/>
      <c r="E10" s="82" t="s">
        <v>68</v>
      </c>
      <c r="F10" s="284"/>
      <c r="G10" s="287"/>
      <c r="H10" s="284"/>
      <c r="I10" s="83" t="s">
        <v>66</v>
      </c>
      <c r="J10" s="284"/>
      <c r="K10" s="88"/>
      <c r="L10" s="5"/>
    </row>
    <row r="11" spans="2:12" ht="36" x14ac:dyDescent="0.25">
      <c r="B11" s="284"/>
      <c r="C11" s="287"/>
      <c r="D11" s="284"/>
      <c r="E11" s="82" t="s">
        <v>75</v>
      </c>
      <c r="F11" s="284"/>
      <c r="G11" s="287"/>
      <c r="H11" s="284"/>
      <c r="I11" s="83" t="s">
        <v>76</v>
      </c>
      <c r="J11" s="284"/>
      <c r="K11" s="88"/>
      <c r="L11" s="5"/>
    </row>
    <row r="12" spans="2:12" ht="48.75" thickBot="1" x14ac:dyDescent="0.3">
      <c r="B12" s="285"/>
      <c r="C12" s="288"/>
      <c r="D12" s="284"/>
      <c r="E12" s="82" t="s">
        <v>69</v>
      </c>
      <c r="F12" s="284"/>
      <c r="G12" s="287"/>
      <c r="H12" s="284"/>
      <c r="I12" s="83" t="s">
        <v>63</v>
      </c>
      <c r="J12" s="284"/>
      <c r="K12" s="88"/>
      <c r="L12" s="6"/>
    </row>
    <row r="13" spans="2:12" ht="24.75" thickBot="1" x14ac:dyDescent="0.3">
      <c r="B13" s="85" t="s">
        <v>37</v>
      </c>
      <c r="C13" s="84"/>
      <c r="D13" s="284"/>
      <c r="E13" s="82" t="s">
        <v>70</v>
      </c>
      <c r="F13" s="284"/>
      <c r="G13" s="287"/>
      <c r="H13" s="284"/>
      <c r="I13" s="83" t="s">
        <v>64</v>
      </c>
      <c r="J13" s="284"/>
      <c r="K13" s="88"/>
      <c r="L13" s="6"/>
    </row>
    <row r="14" spans="2:12" ht="48" customHeight="1" thickBot="1" x14ac:dyDescent="0.3">
      <c r="B14" s="85" t="s">
        <v>38</v>
      </c>
      <c r="C14" s="84"/>
      <c r="D14" s="284"/>
      <c r="E14" s="82" t="s">
        <v>80</v>
      </c>
      <c r="F14" s="284"/>
      <c r="G14" s="287"/>
      <c r="H14" s="284"/>
      <c r="I14" s="83" t="s">
        <v>78</v>
      </c>
      <c r="J14" s="284"/>
      <c r="K14" s="88"/>
      <c r="L14" s="6"/>
    </row>
    <row r="15" spans="2:12" ht="43.15" customHeight="1" thickBot="1" x14ac:dyDescent="0.3">
      <c r="B15" s="86" t="s">
        <v>39</v>
      </c>
      <c r="C15" s="87">
        <v>42734</v>
      </c>
      <c r="D15" s="285"/>
      <c r="E15" s="82" t="s">
        <v>79</v>
      </c>
      <c r="F15" s="285"/>
      <c r="G15" s="289"/>
      <c r="H15" s="285"/>
      <c r="I15" s="83" t="s">
        <v>77</v>
      </c>
      <c r="J15" s="285"/>
      <c r="K15" s="89"/>
      <c r="L15" s="6"/>
    </row>
    <row r="16" spans="2:12" ht="15.75" thickBot="1" x14ac:dyDescent="0.3">
      <c r="B16" s="293"/>
      <c r="C16" s="294"/>
      <c r="D16" s="294"/>
      <c r="E16" s="295"/>
      <c r="F16" s="296"/>
      <c r="G16" s="295"/>
      <c r="H16" s="296"/>
      <c r="I16" s="295"/>
      <c r="J16" s="296"/>
      <c r="K16" s="297"/>
    </row>
    <row r="17" spans="2:11" x14ac:dyDescent="0.25">
      <c r="B17" s="298" t="s">
        <v>40</v>
      </c>
      <c r="C17" s="42" t="s">
        <v>82</v>
      </c>
      <c r="D17" s="33">
        <v>0.1</v>
      </c>
      <c r="E17" s="298" t="s">
        <v>41</v>
      </c>
      <c r="F17" s="34"/>
      <c r="G17" s="301" t="s">
        <v>42</v>
      </c>
      <c r="H17" s="35"/>
      <c r="I17" s="301" t="s">
        <v>45</v>
      </c>
      <c r="J17" s="90"/>
      <c r="K17" s="94" t="s">
        <v>43</v>
      </c>
    </row>
    <row r="18" spans="2:11" x14ac:dyDescent="0.25">
      <c r="B18" s="299"/>
      <c r="C18" s="43" t="s">
        <v>83</v>
      </c>
      <c r="D18" s="36">
        <v>0.1</v>
      </c>
      <c r="E18" s="299"/>
      <c r="F18" s="37"/>
      <c r="G18" s="302"/>
      <c r="H18" s="38"/>
      <c r="I18" s="302"/>
      <c r="J18" s="91"/>
      <c r="K18" s="95" t="s">
        <v>43</v>
      </c>
    </row>
    <row r="19" spans="2:11" x14ac:dyDescent="0.25">
      <c r="B19" s="299"/>
      <c r="C19" s="43" t="s">
        <v>84</v>
      </c>
      <c r="D19" s="36">
        <v>0.1</v>
      </c>
      <c r="E19" s="299"/>
      <c r="F19" s="37"/>
      <c r="G19" s="302"/>
      <c r="H19" s="38"/>
      <c r="I19" s="302"/>
      <c r="J19" s="91"/>
      <c r="K19" s="95" t="s">
        <v>43</v>
      </c>
    </row>
    <row r="20" spans="2:11" x14ac:dyDescent="0.25">
      <c r="B20" s="299"/>
      <c r="C20" s="43" t="s">
        <v>85</v>
      </c>
      <c r="D20" s="36">
        <v>0.1</v>
      </c>
      <c r="E20" s="299"/>
      <c r="F20" s="37"/>
      <c r="G20" s="302"/>
      <c r="H20" s="38"/>
      <c r="I20" s="302"/>
      <c r="J20" s="91"/>
      <c r="K20" s="95" t="s">
        <v>43</v>
      </c>
    </row>
    <row r="21" spans="2:11" x14ac:dyDescent="0.25">
      <c r="B21" s="299"/>
      <c r="C21" s="43" t="s">
        <v>86</v>
      </c>
      <c r="D21" s="36">
        <v>0.1</v>
      </c>
      <c r="E21" s="299"/>
      <c r="F21" s="37"/>
      <c r="G21" s="302"/>
      <c r="H21" s="38"/>
      <c r="I21" s="302"/>
      <c r="J21" s="91"/>
      <c r="K21" s="95" t="s">
        <v>43</v>
      </c>
    </row>
    <row r="22" spans="2:11" x14ac:dyDescent="0.25">
      <c r="B22" s="299"/>
      <c r="C22" s="43" t="s">
        <v>87</v>
      </c>
      <c r="D22" s="36">
        <v>0.1</v>
      </c>
      <c r="E22" s="299"/>
      <c r="F22" s="37"/>
      <c r="G22" s="302"/>
      <c r="H22" s="38"/>
      <c r="I22" s="302"/>
      <c r="J22" s="91"/>
      <c r="K22" s="95" t="s">
        <v>43</v>
      </c>
    </row>
    <row r="23" spans="2:11" x14ac:dyDescent="0.25">
      <c r="B23" s="299"/>
      <c r="C23" s="43" t="s">
        <v>88</v>
      </c>
      <c r="D23" s="36">
        <v>0.1</v>
      </c>
      <c r="E23" s="299"/>
      <c r="F23" s="37"/>
      <c r="G23" s="302"/>
      <c r="H23" s="38"/>
      <c r="I23" s="302"/>
      <c r="J23" s="91"/>
      <c r="K23" s="95" t="s">
        <v>43</v>
      </c>
    </row>
    <row r="24" spans="2:11" x14ac:dyDescent="0.25">
      <c r="B24" s="299"/>
      <c r="C24" s="43" t="s">
        <v>89</v>
      </c>
      <c r="D24" s="36">
        <v>0.1</v>
      </c>
      <c r="E24" s="299"/>
      <c r="F24" s="37"/>
      <c r="G24" s="302"/>
      <c r="H24" s="38"/>
      <c r="I24" s="302"/>
      <c r="J24" s="91"/>
      <c r="K24" s="95" t="s">
        <v>43</v>
      </c>
    </row>
    <row r="25" spans="2:11" ht="15.75" thickBot="1" x14ac:dyDescent="0.3">
      <c r="B25" s="300"/>
      <c r="C25" s="44" t="s">
        <v>90</v>
      </c>
      <c r="D25" s="39">
        <v>0.1</v>
      </c>
      <c r="E25" s="300"/>
      <c r="F25" s="40"/>
      <c r="G25" s="303"/>
      <c r="H25" s="41"/>
      <c r="I25" s="303"/>
      <c r="J25" s="92"/>
      <c r="K25" s="96" t="s">
        <v>43</v>
      </c>
    </row>
    <row r="26" spans="2:11" s="8" customFormat="1" x14ac:dyDescent="0.25">
      <c r="B26" s="97"/>
      <c r="C26" s="98"/>
      <c r="D26" s="99"/>
      <c r="E26" s="97"/>
      <c r="F26" s="100"/>
      <c r="G26" s="97"/>
      <c r="H26" s="100"/>
      <c r="I26" s="97"/>
      <c r="J26" s="100"/>
      <c r="K26" s="93"/>
    </row>
    <row r="27" spans="2:11" ht="38.25" x14ac:dyDescent="0.25">
      <c r="B27" s="75" t="s">
        <v>24</v>
      </c>
      <c r="C27" s="75" t="s">
        <v>25</v>
      </c>
      <c r="D27" s="74" t="s">
        <v>26</v>
      </c>
      <c r="E27" s="75" t="s">
        <v>60</v>
      </c>
      <c r="F27" s="75" t="s">
        <v>4</v>
      </c>
      <c r="G27" s="75" t="s">
        <v>52</v>
      </c>
      <c r="H27" s="14"/>
      <c r="I27" s="14"/>
      <c r="J27" s="13"/>
      <c r="K27" s="13"/>
    </row>
    <row r="28" spans="2:11" x14ac:dyDescent="0.25">
      <c r="B28" s="12">
        <v>42736</v>
      </c>
      <c r="C28" s="11">
        <v>102</v>
      </c>
      <c r="D28" s="10" t="e">
        <f>#REF!</f>
        <v>#REF!</v>
      </c>
      <c r="E28" s="102" t="str">
        <f>IF(ISERROR(C28/D28)=TRUE,"Sin datos",C28/D28)</f>
        <v>Sin datos</v>
      </c>
      <c r="F28" s="3">
        <f>$D$17</f>
        <v>0.1</v>
      </c>
      <c r="G28" s="62" t="s">
        <v>58</v>
      </c>
    </row>
    <row r="29" spans="2:11" x14ac:dyDescent="0.25">
      <c r="B29" s="12">
        <v>42767</v>
      </c>
      <c r="C29" s="11">
        <v>80</v>
      </c>
      <c r="D29" s="10" t="e">
        <f>#REF!</f>
        <v>#REF!</v>
      </c>
      <c r="E29" s="102" t="str">
        <f t="shared" ref="E29:E39" si="0">IF(ISERROR(C29/D29)=TRUE,"Sin datos",C29/D29)</f>
        <v>Sin datos</v>
      </c>
      <c r="F29" s="3">
        <f t="shared" ref="F29:F39" si="1">$D$17</f>
        <v>0.1</v>
      </c>
      <c r="G29" s="62" t="e">
        <f>+IF(SLOPE(E28:E29,B28:B29)&gt;0,"Al alza",IF(SLOPE(E28:E29,B28:B29)&lt;0,"A la baja","sin cambio"))</f>
        <v>#DIV/0!</v>
      </c>
    </row>
    <row r="30" spans="2:11" x14ac:dyDescent="0.25">
      <c r="B30" s="12">
        <v>42795</v>
      </c>
      <c r="C30" s="11">
        <v>50</v>
      </c>
      <c r="D30" s="10" t="e">
        <f>#REF!</f>
        <v>#REF!</v>
      </c>
      <c r="E30" s="102" t="str">
        <f t="shared" si="0"/>
        <v>Sin datos</v>
      </c>
      <c r="F30" s="3">
        <f t="shared" si="1"/>
        <v>0.1</v>
      </c>
      <c r="G30" s="62" t="e">
        <f t="shared" ref="G30:G39" si="2">+IF(SLOPE(E29:E30,B29:B30)&gt;0,"Al alza",IF(SLOPE(E29:E30,B29:B30)&lt;0,"A la baja","sin cambio"))</f>
        <v>#DIV/0!</v>
      </c>
    </row>
    <row r="31" spans="2:11" x14ac:dyDescent="0.25">
      <c r="B31" s="12">
        <v>42826</v>
      </c>
      <c r="C31" s="11">
        <v>30</v>
      </c>
      <c r="D31" s="10" t="e">
        <f>#REF!</f>
        <v>#REF!</v>
      </c>
      <c r="E31" s="102" t="str">
        <f t="shared" si="0"/>
        <v>Sin datos</v>
      </c>
      <c r="F31" s="3">
        <f t="shared" si="1"/>
        <v>0.1</v>
      </c>
      <c r="G31" s="62" t="e">
        <f t="shared" si="2"/>
        <v>#DIV/0!</v>
      </c>
    </row>
    <row r="32" spans="2:11" x14ac:dyDescent="0.25">
      <c r="B32" s="12">
        <v>42856</v>
      </c>
      <c r="C32" s="11">
        <v>60</v>
      </c>
      <c r="D32" s="10" t="e">
        <f>#REF!</f>
        <v>#REF!</v>
      </c>
      <c r="E32" s="102" t="str">
        <f t="shared" si="0"/>
        <v>Sin datos</v>
      </c>
      <c r="F32" s="3">
        <f t="shared" si="1"/>
        <v>0.1</v>
      </c>
      <c r="G32" s="62" t="e">
        <f t="shared" si="2"/>
        <v>#DIV/0!</v>
      </c>
    </row>
    <row r="33" spans="1:11" x14ac:dyDescent="0.25">
      <c r="B33" s="12">
        <v>42887</v>
      </c>
      <c r="C33" s="11">
        <v>100</v>
      </c>
      <c r="D33" s="10" t="e">
        <f>#REF!</f>
        <v>#REF!</v>
      </c>
      <c r="E33" s="102" t="str">
        <f t="shared" si="0"/>
        <v>Sin datos</v>
      </c>
      <c r="F33" s="3">
        <f t="shared" si="1"/>
        <v>0.1</v>
      </c>
      <c r="G33" s="62" t="e">
        <f t="shared" si="2"/>
        <v>#DIV/0!</v>
      </c>
    </row>
    <row r="34" spans="1:11" x14ac:dyDescent="0.25">
      <c r="B34" s="12">
        <v>42917</v>
      </c>
      <c r="C34" s="11">
        <v>30</v>
      </c>
      <c r="D34" s="10" t="e">
        <f>#REF!</f>
        <v>#REF!</v>
      </c>
      <c r="E34" s="102" t="str">
        <f t="shared" si="0"/>
        <v>Sin datos</v>
      </c>
      <c r="F34" s="3">
        <f t="shared" si="1"/>
        <v>0.1</v>
      </c>
      <c r="G34" s="62" t="e">
        <f t="shared" si="2"/>
        <v>#DIV/0!</v>
      </c>
    </row>
    <row r="35" spans="1:11" x14ac:dyDescent="0.25">
      <c r="B35" s="12">
        <v>42948</v>
      </c>
      <c r="C35" s="11">
        <v>90</v>
      </c>
      <c r="D35" s="10" t="e">
        <f>#REF!</f>
        <v>#REF!</v>
      </c>
      <c r="E35" s="102" t="str">
        <f t="shared" si="0"/>
        <v>Sin datos</v>
      </c>
      <c r="F35" s="3">
        <f t="shared" si="1"/>
        <v>0.1</v>
      </c>
      <c r="G35" s="62" t="e">
        <f t="shared" si="2"/>
        <v>#DIV/0!</v>
      </c>
    </row>
    <row r="36" spans="1:11" x14ac:dyDescent="0.25">
      <c r="B36" s="12">
        <v>42979</v>
      </c>
      <c r="C36" s="11">
        <v>80</v>
      </c>
      <c r="D36" s="10" t="e">
        <f>#REF!</f>
        <v>#REF!</v>
      </c>
      <c r="E36" s="102" t="str">
        <f t="shared" si="0"/>
        <v>Sin datos</v>
      </c>
      <c r="F36" s="3">
        <f t="shared" si="1"/>
        <v>0.1</v>
      </c>
      <c r="G36" s="62" t="e">
        <f t="shared" si="2"/>
        <v>#DIV/0!</v>
      </c>
    </row>
    <row r="37" spans="1:11" x14ac:dyDescent="0.25">
      <c r="B37" s="12">
        <v>43009</v>
      </c>
      <c r="C37" s="11">
        <v>100</v>
      </c>
      <c r="D37" s="10" t="e">
        <f>#REF!</f>
        <v>#REF!</v>
      </c>
      <c r="E37" s="102" t="str">
        <f t="shared" si="0"/>
        <v>Sin datos</v>
      </c>
      <c r="F37" s="3">
        <f t="shared" si="1"/>
        <v>0.1</v>
      </c>
      <c r="G37" s="62" t="e">
        <f t="shared" si="2"/>
        <v>#DIV/0!</v>
      </c>
    </row>
    <row r="38" spans="1:11" x14ac:dyDescent="0.25">
      <c r="B38" s="12">
        <v>43040</v>
      </c>
      <c r="C38" s="11">
        <v>102</v>
      </c>
      <c r="D38" s="10" t="e">
        <f>#REF!</f>
        <v>#REF!</v>
      </c>
      <c r="E38" s="102" t="str">
        <f t="shared" si="0"/>
        <v>Sin datos</v>
      </c>
      <c r="F38" s="3">
        <f t="shared" si="1"/>
        <v>0.1</v>
      </c>
      <c r="G38" s="62" t="e">
        <f t="shared" si="2"/>
        <v>#DIV/0!</v>
      </c>
    </row>
    <row r="39" spans="1:11" ht="15.75" thickBot="1" x14ac:dyDescent="0.3">
      <c r="B39" s="68">
        <v>43070</v>
      </c>
      <c r="C39" s="11" t="e">
        <f>COUNTIF((#REF!),1)</f>
        <v>#REF!</v>
      </c>
      <c r="D39" s="10" t="e">
        <f>#REF!</f>
        <v>#REF!</v>
      </c>
      <c r="E39" s="102" t="str">
        <f t="shared" si="0"/>
        <v>Sin datos</v>
      </c>
      <c r="F39" s="3">
        <f t="shared" si="1"/>
        <v>0.1</v>
      </c>
      <c r="G39" s="62" t="e">
        <f t="shared" si="2"/>
        <v>#DIV/0!</v>
      </c>
      <c r="H39" s="15"/>
      <c r="I39" s="15"/>
      <c r="J39" s="15"/>
      <c r="K39" s="15"/>
    </row>
    <row r="40" spans="1:11" ht="15.75" customHeight="1" thickBot="1" x14ac:dyDescent="0.3">
      <c r="B40" s="290" t="s">
        <v>59</v>
      </c>
      <c r="C40" s="291"/>
      <c r="D40" s="292"/>
      <c r="E40" s="69" t="e">
        <f>+IF(SLOPE(E28:E39,B28:B39)&gt;0,"Al alza",IF(SLOPE(E28:E39,B28:B39)&lt;0,"A la baja","Sin cambio"))</f>
        <v>#DIV/0!</v>
      </c>
      <c r="F40" s="103"/>
      <c r="H40" s="15"/>
      <c r="I40" s="15"/>
      <c r="J40" s="15"/>
      <c r="K40" s="15"/>
    </row>
    <row r="41" spans="1:11" s="4" customFormat="1" x14ac:dyDescent="0.25">
      <c r="B41" s="101"/>
      <c r="C41" s="101"/>
      <c r="D41" s="101"/>
      <c r="E41" s="101"/>
      <c r="F41" s="101"/>
      <c r="G41" s="101"/>
      <c r="H41" s="14"/>
      <c r="I41" s="14"/>
      <c r="J41" s="14"/>
      <c r="K41" s="14"/>
    </row>
    <row r="42" spans="1:11" s="4" customFormat="1" x14ac:dyDescent="0.25">
      <c r="A42" s="64"/>
      <c r="B42" s="101"/>
      <c r="C42" s="101"/>
      <c r="D42" s="101"/>
      <c r="E42" s="101"/>
      <c r="F42" s="101"/>
      <c r="G42" s="101"/>
      <c r="H42" s="14"/>
      <c r="I42" s="14"/>
      <c r="J42" s="14"/>
      <c r="K42" s="14"/>
    </row>
    <row r="43" spans="1:11" s="4" customFormat="1" ht="15.75" thickBot="1" x14ac:dyDescent="0.3">
      <c r="A43" s="64"/>
      <c r="B43" s="101"/>
      <c r="C43" s="101"/>
      <c r="D43" s="101"/>
      <c r="E43" s="101"/>
      <c r="F43" s="101"/>
      <c r="G43" s="101"/>
      <c r="H43" s="14"/>
      <c r="I43" s="14"/>
      <c r="J43" s="14"/>
      <c r="K43" s="14"/>
    </row>
    <row r="44" spans="1:11" ht="15.75" customHeight="1" thickBot="1" x14ac:dyDescent="0.3">
      <c r="A44" s="279"/>
      <c r="B44" s="261" t="s">
        <v>48</v>
      </c>
      <c r="C44" s="262"/>
      <c r="D44" s="262"/>
      <c r="E44" s="262"/>
      <c r="F44" s="262"/>
      <c r="G44" s="262"/>
      <c r="H44" s="262"/>
      <c r="I44" s="262"/>
      <c r="J44" s="262"/>
      <c r="K44" s="263"/>
    </row>
    <row r="45" spans="1:11" ht="15.75" thickBot="1" x14ac:dyDescent="0.3">
      <c r="A45" s="280"/>
      <c r="B45" s="12">
        <v>42736</v>
      </c>
      <c r="C45" s="264"/>
      <c r="D45" s="265"/>
      <c r="E45" s="265"/>
      <c r="F45" s="265"/>
      <c r="G45" s="265"/>
      <c r="H45" s="265"/>
      <c r="I45" s="265"/>
      <c r="J45" s="265"/>
      <c r="K45" s="266"/>
    </row>
    <row r="46" spans="1:11" ht="15.75" thickBot="1" x14ac:dyDescent="0.3">
      <c r="A46" s="7"/>
      <c r="B46" s="12">
        <v>42767</v>
      </c>
      <c r="C46" s="264"/>
      <c r="D46" s="265"/>
      <c r="E46" s="265"/>
      <c r="F46" s="265"/>
      <c r="G46" s="265"/>
      <c r="H46" s="265"/>
      <c r="I46" s="265"/>
      <c r="J46" s="265"/>
      <c r="K46" s="266"/>
    </row>
    <row r="47" spans="1:11" ht="15.75" thickBot="1" x14ac:dyDescent="0.3">
      <c r="A47" s="8"/>
      <c r="B47" s="12">
        <v>42795</v>
      </c>
      <c r="C47" s="264"/>
      <c r="D47" s="265"/>
      <c r="E47" s="265"/>
      <c r="F47" s="265"/>
      <c r="G47" s="265"/>
      <c r="H47" s="265"/>
      <c r="I47" s="265"/>
      <c r="J47" s="265"/>
      <c r="K47" s="266"/>
    </row>
    <row r="48" spans="1:11" ht="15.75" thickBot="1" x14ac:dyDescent="0.3">
      <c r="A48" s="8"/>
      <c r="B48" s="12">
        <v>42826</v>
      </c>
      <c r="C48" s="264"/>
      <c r="D48" s="265"/>
      <c r="E48" s="265"/>
      <c r="F48" s="265"/>
      <c r="G48" s="265"/>
      <c r="H48" s="265"/>
      <c r="I48" s="265"/>
      <c r="J48" s="265"/>
      <c r="K48" s="266"/>
    </row>
    <row r="49" spans="1:11" ht="15.75" thickBot="1" x14ac:dyDescent="0.3">
      <c r="A49" s="8"/>
      <c r="B49" s="12">
        <v>42856</v>
      </c>
      <c r="C49" s="264"/>
      <c r="D49" s="265"/>
      <c r="E49" s="265"/>
      <c r="F49" s="265"/>
      <c r="G49" s="265"/>
      <c r="H49" s="265"/>
      <c r="I49" s="265"/>
      <c r="J49" s="265"/>
      <c r="K49" s="266"/>
    </row>
    <row r="50" spans="1:11" ht="15.75" thickBot="1" x14ac:dyDescent="0.3">
      <c r="A50" s="8"/>
      <c r="B50" s="12">
        <v>42887</v>
      </c>
      <c r="C50" s="264"/>
      <c r="D50" s="265"/>
      <c r="E50" s="265"/>
      <c r="F50" s="265"/>
      <c r="G50" s="265"/>
      <c r="H50" s="265"/>
      <c r="I50" s="265"/>
      <c r="J50" s="265"/>
      <c r="K50" s="266"/>
    </row>
    <row r="51" spans="1:11" ht="15.75" thickBot="1" x14ac:dyDescent="0.3">
      <c r="B51" s="12">
        <v>42917</v>
      </c>
      <c r="C51" s="264"/>
      <c r="D51" s="265"/>
      <c r="E51" s="265"/>
      <c r="F51" s="265"/>
      <c r="G51" s="265"/>
      <c r="H51" s="265"/>
      <c r="I51" s="265"/>
      <c r="J51" s="265"/>
      <c r="K51" s="266"/>
    </row>
    <row r="52" spans="1:11" ht="15.75" thickBot="1" x14ac:dyDescent="0.3">
      <c r="B52" s="12">
        <v>42948</v>
      </c>
      <c r="C52" s="264"/>
      <c r="D52" s="265"/>
      <c r="E52" s="265"/>
      <c r="F52" s="265"/>
      <c r="G52" s="265"/>
      <c r="H52" s="265"/>
      <c r="I52" s="265"/>
      <c r="J52" s="265"/>
      <c r="K52" s="266"/>
    </row>
    <row r="53" spans="1:11" ht="15.75" thickBot="1" x14ac:dyDescent="0.3">
      <c r="B53" s="12">
        <v>42979</v>
      </c>
      <c r="C53" s="264"/>
      <c r="D53" s="265"/>
      <c r="E53" s="265"/>
      <c r="F53" s="265"/>
      <c r="G53" s="265"/>
      <c r="H53" s="265"/>
      <c r="I53" s="265"/>
      <c r="J53" s="265"/>
      <c r="K53" s="266"/>
    </row>
    <row r="54" spans="1:11" ht="15.75" thickBot="1" x14ac:dyDescent="0.3">
      <c r="B54" s="12">
        <v>43009</v>
      </c>
      <c r="C54" s="264"/>
      <c r="D54" s="265"/>
      <c r="E54" s="265"/>
      <c r="F54" s="265"/>
      <c r="G54" s="265"/>
      <c r="H54" s="265"/>
      <c r="I54" s="265"/>
      <c r="J54" s="265"/>
      <c r="K54" s="266"/>
    </row>
    <row r="55" spans="1:11" ht="15.75" thickBot="1" x14ac:dyDescent="0.3">
      <c r="B55" s="12">
        <v>43040</v>
      </c>
      <c r="C55" s="264"/>
      <c r="D55" s="265"/>
      <c r="E55" s="265"/>
      <c r="F55" s="265"/>
      <c r="G55" s="265"/>
      <c r="H55" s="265"/>
      <c r="I55" s="265"/>
      <c r="J55" s="265"/>
      <c r="K55" s="266"/>
    </row>
    <row r="56" spans="1:11" ht="15.75" thickBot="1" x14ac:dyDescent="0.3">
      <c r="B56" s="68">
        <v>43070</v>
      </c>
      <c r="C56" s="264"/>
      <c r="D56" s="265"/>
      <c r="E56" s="265"/>
      <c r="F56" s="265"/>
      <c r="G56" s="265"/>
      <c r="H56" s="265"/>
      <c r="I56" s="265"/>
      <c r="J56" s="265"/>
      <c r="K56" s="266"/>
    </row>
    <row r="57" spans="1:11" ht="15.75" thickBot="1" x14ac:dyDescent="0.3">
      <c r="B57" s="45" t="s">
        <v>46</v>
      </c>
      <c r="C57" s="261" t="s">
        <v>27</v>
      </c>
      <c r="D57" s="262"/>
      <c r="E57" s="262"/>
      <c r="F57" s="262"/>
      <c r="G57" s="263"/>
      <c r="H57" s="45" t="s">
        <v>37</v>
      </c>
      <c r="I57" s="45" t="s">
        <v>28</v>
      </c>
      <c r="J57" s="76" t="s">
        <v>29</v>
      </c>
      <c r="K57" s="45" t="s">
        <v>30</v>
      </c>
    </row>
    <row r="58" spans="1:11" x14ac:dyDescent="0.25">
      <c r="B58" s="46"/>
      <c r="C58" s="270"/>
      <c r="D58" s="271"/>
      <c r="E58" s="271"/>
      <c r="F58" s="271"/>
      <c r="G58" s="272"/>
      <c r="H58" s="55"/>
      <c r="I58" s="58"/>
      <c r="J58" s="52"/>
      <c r="K58" s="49"/>
    </row>
    <row r="59" spans="1:11" x14ac:dyDescent="0.25">
      <c r="B59" s="47"/>
      <c r="C59" s="273"/>
      <c r="D59" s="274"/>
      <c r="E59" s="274"/>
      <c r="F59" s="274"/>
      <c r="G59" s="275"/>
      <c r="H59" s="56"/>
      <c r="I59" s="59"/>
      <c r="J59" s="53"/>
      <c r="K59" s="50"/>
    </row>
    <row r="60" spans="1:11" x14ac:dyDescent="0.25">
      <c r="B60" s="47"/>
      <c r="C60" s="273"/>
      <c r="D60" s="274"/>
      <c r="E60" s="274"/>
      <c r="F60" s="274"/>
      <c r="G60" s="275"/>
      <c r="H60" s="56"/>
      <c r="I60" s="59"/>
      <c r="J60" s="53"/>
      <c r="K60" s="50"/>
    </row>
    <row r="61" spans="1:11" x14ac:dyDescent="0.25">
      <c r="B61" s="47"/>
      <c r="C61" s="273"/>
      <c r="D61" s="274"/>
      <c r="E61" s="274"/>
      <c r="F61" s="274"/>
      <c r="G61" s="275"/>
      <c r="H61" s="56"/>
      <c r="I61" s="59"/>
      <c r="J61" s="53"/>
      <c r="K61" s="50"/>
    </row>
    <row r="62" spans="1:11" x14ac:dyDescent="0.25">
      <c r="B62" s="47"/>
      <c r="C62" s="273"/>
      <c r="D62" s="274"/>
      <c r="E62" s="274"/>
      <c r="F62" s="274"/>
      <c r="G62" s="275"/>
      <c r="H62" s="56"/>
      <c r="I62" s="59"/>
      <c r="J62" s="53"/>
      <c r="K62" s="50"/>
    </row>
    <row r="63" spans="1:11" x14ac:dyDescent="0.25">
      <c r="B63" s="47"/>
      <c r="C63" s="273"/>
      <c r="D63" s="274"/>
      <c r="E63" s="274"/>
      <c r="F63" s="274"/>
      <c r="G63" s="275"/>
      <c r="H63" s="56"/>
      <c r="I63" s="59"/>
      <c r="J63" s="53"/>
      <c r="K63" s="50"/>
    </row>
    <row r="64" spans="1:11" x14ac:dyDescent="0.25">
      <c r="B64" s="47"/>
      <c r="C64" s="273"/>
      <c r="D64" s="274"/>
      <c r="E64" s="274"/>
      <c r="F64" s="274"/>
      <c r="G64" s="275"/>
      <c r="H64" s="56"/>
      <c r="I64" s="59"/>
      <c r="J64" s="53"/>
      <c r="K64" s="50"/>
    </row>
    <row r="65" spans="2:11" x14ac:dyDescent="0.25">
      <c r="B65" s="47"/>
      <c r="C65" s="276"/>
      <c r="D65" s="277"/>
      <c r="E65" s="277"/>
      <c r="F65" s="277"/>
      <c r="G65" s="278"/>
      <c r="H65" s="56"/>
      <c r="I65" s="59"/>
      <c r="J65" s="53"/>
      <c r="K65" s="50"/>
    </row>
    <row r="66" spans="2:11" ht="15.75" thickBot="1" x14ac:dyDescent="0.3">
      <c r="B66" s="48"/>
      <c r="C66" s="267"/>
      <c r="D66" s="268"/>
      <c r="E66" s="268"/>
      <c r="F66" s="268"/>
      <c r="G66" s="269"/>
      <c r="H66" s="57"/>
      <c r="I66" s="60"/>
      <c r="J66" s="54"/>
      <c r="K66" s="51"/>
    </row>
    <row r="67" spans="2:11" x14ac:dyDescent="0.25">
      <c r="F67" s="15"/>
      <c r="G67" s="15"/>
      <c r="H67" s="15"/>
      <c r="I67" s="15"/>
      <c r="J67" s="15"/>
      <c r="K67" s="15"/>
    </row>
    <row r="68" spans="2:11" x14ac:dyDescent="0.25">
      <c r="F68" s="8"/>
      <c r="G68" s="8"/>
      <c r="H68" s="8"/>
      <c r="I68" s="8"/>
    </row>
    <row r="69" spans="2:11" x14ac:dyDescent="0.25">
      <c r="F69" s="8"/>
      <c r="G69" s="8"/>
      <c r="H69" s="8"/>
      <c r="I69" s="8"/>
    </row>
    <row r="70" spans="2:11" x14ac:dyDescent="0.25">
      <c r="F70" s="8"/>
      <c r="G70" s="8"/>
      <c r="H70" s="8"/>
      <c r="I70" s="8"/>
    </row>
    <row r="71" spans="2:11" x14ac:dyDescent="0.25">
      <c r="F71" s="8"/>
      <c r="G71" s="8"/>
      <c r="H71" s="8"/>
      <c r="I71" s="8"/>
    </row>
    <row r="72" spans="2:11" x14ac:dyDescent="0.25">
      <c r="B72" s="15"/>
      <c r="C72" s="15"/>
      <c r="D72" s="15"/>
      <c r="E72" s="15"/>
      <c r="F72" s="8"/>
      <c r="G72" s="8"/>
      <c r="H72" s="8"/>
      <c r="I72" s="8"/>
    </row>
    <row r="73" spans="2:11" x14ac:dyDescent="0.25">
      <c r="D73" s="9"/>
      <c r="E73" s="8"/>
      <c r="F73" s="8"/>
      <c r="G73" s="8"/>
      <c r="H73" s="8"/>
      <c r="I73" s="8"/>
    </row>
    <row r="74" spans="2:11" x14ac:dyDescent="0.25">
      <c r="D74" s="9"/>
      <c r="E74" s="8"/>
      <c r="F74" s="8"/>
      <c r="G74" s="8"/>
      <c r="H74" s="8"/>
      <c r="I74" s="8"/>
    </row>
    <row r="75" spans="2:11" x14ac:dyDescent="0.25">
      <c r="D75" s="9"/>
      <c r="E75" s="8"/>
      <c r="F75" s="8"/>
      <c r="G75" s="8"/>
      <c r="H75" s="8"/>
      <c r="I75" s="8"/>
    </row>
    <row r="76" spans="2:11" x14ac:dyDescent="0.25">
      <c r="D76" s="9"/>
      <c r="E76" s="8"/>
    </row>
    <row r="77" spans="2:11" x14ac:dyDescent="0.25">
      <c r="D77" s="9"/>
      <c r="E77" s="8"/>
    </row>
    <row r="78" spans="2:11" x14ac:dyDescent="0.25">
      <c r="D78" s="8"/>
      <c r="E78" s="8"/>
    </row>
    <row r="79" spans="2:11" x14ac:dyDescent="0.25">
      <c r="D79" s="8"/>
      <c r="E79" s="8"/>
    </row>
    <row r="80" spans="2:11" x14ac:dyDescent="0.25">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CA1692-7777-4128-BC5C-8AE84A230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AE3108-0C14-48C7-9BFF-C75247BA7B7C}">
  <ds:schemaRefs>
    <ds:schemaRef ds:uri="http://schemas.microsoft.com/sharepoint/v3/contenttype/forms"/>
  </ds:schemaRefs>
</ds:datastoreItem>
</file>

<file path=customXml/itemProps3.xml><?xml version="1.0" encoding="utf-8"?>
<ds:datastoreItem xmlns:ds="http://schemas.openxmlformats.org/officeDocument/2006/customXml" ds:itemID="{A86310C7-8A07-430C-802E-80BCA40C761F}">
  <ds:schemaRefs>
    <ds:schemaRef ds:uri="http://purl.org/dc/dcmitype/"/>
    <ds:schemaRef ds:uri="43b5c514-35a4-416e-aff7-df25cf72a503"/>
    <ds:schemaRef ds:uri="http://schemas.openxmlformats.org/package/2006/metadata/core-properties"/>
    <ds:schemaRef ds:uri="http://purl.org/dc/terms/"/>
    <ds:schemaRef ds:uri="ab6efe54-1113-4d03-9a9b-53d2d06840d9"/>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PROPUESTA 2022</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2022-08-23T16:38:21Z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