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autoCompressPictures="0"/>
  <xr:revisionPtr revIDLastSave="1082" documentId="14_{4793F330-82C0-4639-B1BE-DA59611C7F3F}" xr6:coauthVersionLast="47" xr6:coauthVersionMax="47" xr10:uidLastSave="{8C0BDC2C-8486-4D30-BD50-EAB3EC292627}"/>
  <bookViews>
    <workbookView xWindow="-108" yWindow="-108" windowWidth="23256" windowHeight="12456" xr2:uid="{00000000-000D-0000-FFFF-FFFF00000000}"/>
  </bookViews>
  <sheets>
    <sheet name="Tablero de Indicadores" sheetId="8"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_xlnm._FilterDatabase" localSheetId="0" hidden="1">'Tablero de Indicadores'!$A$6:$AY$23</definedName>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c r="AB15" i="11"/>
  <c r="Z15" i="11"/>
  <c r="AF15" i="11"/>
  <c r="AB14" i="11"/>
  <c r="Z14" i="11"/>
  <c r="AE14" i="11"/>
  <c r="AB13" i="11"/>
  <c r="Z13" i="11"/>
  <c r="AF13" i="11"/>
  <c r="AB12" i="11"/>
  <c r="Z12" i="11"/>
  <c r="AF12" i="11"/>
  <c r="AB11" i="11"/>
  <c r="Z11" i="11"/>
  <c r="AE11" i="11"/>
  <c r="AF11" i="11"/>
  <c r="AB10" i="11"/>
  <c r="Z10" i="11"/>
  <c r="AE10" i="11"/>
  <c r="AB9" i="11"/>
  <c r="Z9" i="11"/>
  <c r="AE9" i="11"/>
  <c r="AB8" i="11"/>
  <c r="Z8" i="11"/>
  <c r="AF8" i="11"/>
  <c r="B8" i="11"/>
  <c r="B9" i="11"/>
  <c r="B10" i="11"/>
  <c r="B11" i="11"/>
  <c r="B12" i="11"/>
  <c r="B13" i="11"/>
  <c r="B14" i="11"/>
  <c r="B15" i="11"/>
  <c r="B16" i="11"/>
  <c r="AE12" i="11"/>
  <c r="F39" i="9"/>
  <c r="F38" i="9"/>
  <c r="F37" i="9"/>
  <c r="F36" i="9"/>
  <c r="F35" i="9"/>
  <c r="F34" i="9"/>
  <c r="F33" i="9"/>
  <c r="F32" i="9"/>
  <c r="F31" i="9"/>
  <c r="F30" i="9"/>
  <c r="F29" i="9"/>
  <c r="F28" i="9"/>
  <c r="AE15" i="11"/>
  <c r="AF10" i="11"/>
  <c r="C39" i="9"/>
  <c r="E39" i="9" s="1"/>
  <c r="D35" i="9"/>
  <c r="E35" i="9" s="1"/>
  <c r="AF9" i="11"/>
  <c r="AE8" i="11"/>
  <c r="AD19" i="11"/>
  <c r="AE19" i="11"/>
  <c r="AF16" i="11"/>
  <c r="D33" i="9"/>
  <c r="E33" i="9"/>
  <c r="D32" i="9"/>
  <c r="E32" i="9" s="1"/>
  <c r="G33" i="9" s="1"/>
  <c r="D34" i="9"/>
  <c r="E34" i="9" s="1"/>
  <c r="G35" i="9" s="1"/>
  <c r="D39" i="9"/>
  <c r="D31" i="9"/>
  <c r="E31" i="9" s="1"/>
  <c r="D29" i="9"/>
  <c r="E29" i="9"/>
  <c r="AF17" i="11"/>
  <c r="D30" i="9"/>
  <c r="E30" i="9" s="1"/>
  <c r="D37" i="9"/>
  <c r="E37" i="9" s="1"/>
  <c r="G38" i="9" s="1"/>
  <c r="AE13" i="11"/>
  <c r="AE17" i="11"/>
  <c r="AF14" i="11"/>
  <c r="D38" i="9"/>
  <c r="E38" i="9"/>
  <c r="D28" i="9"/>
  <c r="E28" i="9"/>
  <c r="G29" i="9" s="1"/>
  <c r="D36" i="9"/>
  <c r="E36" i="9" s="1"/>
  <c r="G37" i="9" s="1"/>
  <c r="G32" i="9" l="1"/>
  <c r="G36" i="9"/>
  <c r="G31" i="9"/>
  <c r="G34" i="9"/>
  <c r="G30" i="9"/>
  <c r="G39" i="9"/>
  <c r="E40" i="9"/>
</calcChain>
</file>

<file path=xl/sharedStrings.xml><?xml version="1.0" encoding="utf-8"?>
<sst xmlns="http://schemas.openxmlformats.org/spreadsheetml/2006/main" count="350" uniqueCount="253">
  <si>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</si>
  <si>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</si>
  <si>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</si>
  <si>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</si>
  <si>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</si>
  <si>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</si>
  <si>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</si>
  <si>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</si>
  <si>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</si>
  <si>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</si>
  <si>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</si>
  <si>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</si>
  <si>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</si>
  <si>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</si>
  <si>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</si>
  <si>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</si>
  <si>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</si>
  <si>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</si>
  <si>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</si>
  <si>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</si>
  <si>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</si>
  <si>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</si>
  <si>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</si>
  <si>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</si>
  <si>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</si>
  <si>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</si>
  <si>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</si>
  <si>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</si>
  <si>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</si>
  <si>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</si>
  <si>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</si>
  <si>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</si>
  <si>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</si>
  <si>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</si>
  <si>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</si>
  <si>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</si>
  <si>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</si>
  <si>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</si>
  <si>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</si>
  <si>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</si>
  <si>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</si>
  <si>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</si>
  <si>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</si>
  <si>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</si>
  <si>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</si>
  <si>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</si>
  <si>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</si>
  <si>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</si>
  <si>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</si>
  <si>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</si>
  <si>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</si>
  <si>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</si>
  <si>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</si>
  <si>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</si>
  <si>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</si>
  <si>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</si>
  <si>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</si>
  <si>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</si>
  <si>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</si>
  <si>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</si>
  <si>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</si>
  <si>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</si>
  <si>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</si>
  <si>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</si>
  <si>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</si>
  <si>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</si>
  <si>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</si>
  <si>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</si>
  <si>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</si>
  <si>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</si>
  <si>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</si>
  <si>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</si>
  <si>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</si>
  <si>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</si>
  <si>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</si>
  <si>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</si>
  <si>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</si>
  <si>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</si>
  <si>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</si>
  <si>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</si>
  <si>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</si>
  <si>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</si>
  <si>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</si>
  <si>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</si>
  <si>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</si>
  <si>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</si>
  <si>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</si>
  <si>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</si>
  <si>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</si>
  <si>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</si>
  <si>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</si>
  <si>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</si>
  <si>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</si>
  <si>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</si>
  <si>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</si>
  <si>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</si>
  <si>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</si>
  <si>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</si>
  <si>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</si>
  <si>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</si>
  <si>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</si>
  <si>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</si>
  <si>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</si>
  <si>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</si>
  <si>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</si>
  <si>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</si>
  <si>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</si>
  <si>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</si>
  <si>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</si>
  <si>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</si>
  <si>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</si>
  <si>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</si>
  <si>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</si>
  <si>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</si>
  <si>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</si>
  <si>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</si>
  <si>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</si>
  <si>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</si>
  <si>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</si>
  <si>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</si>
  <si>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</si>
  <si>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</si>
  <si>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</si>
  <si>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</si>
  <si>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</si>
  <si>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Porcentaje de formulación del Centro de Pensamiento y Desarrollo Tecnológico (CPDT)</t>
  </si>
  <si>
    <t>Trimestral</t>
  </si>
  <si>
    <t>Vicerrectoría de Investigación, Extensión y Transferencia</t>
  </si>
  <si>
    <t>Fases de formulación completadas / Fases de formulación establecidas</t>
  </si>
  <si>
    <t>Meta 2021</t>
  </si>
  <si>
    <t>(Número de empresas vinculadas con la ETITC /40) * 100</t>
  </si>
  <si>
    <t>Porcentaje de vinculación de empresas con la ETITC</t>
  </si>
  <si>
    <t>Centro de Extensión y Proyección Social</t>
  </si>
  <si>
    <t>OE-9- La Extensión y la Proyección social como aporte al desarrollo de capacidades.</t>
  </si>
  <si>
    <t>Junio</t>
  </si>
  <si>
    <t>Septiembre</t>
  </si>
  <si>
    <t>Diciembre</t>
  </si>
  <si>
    <t>Fases de formulación del CPDT finalizadas en la vigencia.
Fases de formulación del CPDT previstas para la vigencia.</t>
  </si>
  <si>
    <t>Estudios de prefactibilidad, justificación técnica, diagnóstico de talento humano, recursos financieros y disponibilidad de infraestructura y TIC's.</t>
  </si>
  <si>
    <t>Mide el porcentaje de formulación del Centro de Pensamiento y Desarrollo Tecnológico.</t>
  </si>
  <si>
    <t>Cantidad de empresas del sector privado y/o de carácter internacional vinculadas con la ETITC.</t>
  </si>
  <si>
    <t>Convenios, contratos u otras modalidades de vinculación entre la ETITC y el sector privado.</t>
  </si>
  <si>
    <t>Mide el número de empresas vinculadas a la ETITC, mediante alguna modalidad.</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</si>
  <si>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</si>
  <si>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</si>
  <si>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</si>
  <si>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</si>
  <si>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Ingresos propios recibidos / Ingresos propios esperados</t>
  </si>
  <si>
    <t>(Recursos para gastos de funcionamiento programados / Recursos para gastos de funcionamiento reales de la entidad)</t>
  </si>
  <si>
    <t>Porcentaje de programas de educación superior articulados al modelo de evaluación por resultados de aprendizaje y competencias</t>
  </si>
  <si>
    <t>Seguimiento a egresados del IBTI que ingresan a educación superior</t>
  </si>
  <si>
    <t>Vicerrectoría Académica</t>
  </si>
  <si>
    <t>Direccionamiento Institucional</t>
  </si>
  <si>
    <t>Docencia PES</t>
  </si>
  <si>
    <t>Gestión de Talento Humano</t>
  </si>
  <si>
    <t>Extensión y Proyección Social</t>
  </si>
  <si>
    <t>Docencia IBTI</t>
  </si>
  <si>
    <t>Investigación</t>
  </si>
  <si>
    <t>Gestión Financiera</t>
  </si>
  <si>
    <t>(Número de programas de educación superior articulados al modelo de evaluación por resultados de aprendizaje y competencias / Número de programas de educación superior)*100</t>
  </si>
  <si>
    <t>OE-2- Fortalecer y potenciar el Talento Humano en las plantas de personal docente y administrativa.</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</si>
  <si>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</si>
  <si>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</si>
  <si>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</si>
  <si>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</si>
  <si>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</si>
  <si>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</si>
  <si>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</si>
  <si>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</si>
  <si>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75,4%</t>
  </si>
  <si>
    <t>Ejecución de ingresos</t>
  </si>
  <si>
    <t>(Recursos para gastos de funcionamiento programados / Recursos para gastos de funcionamiento reales de la entidad)*100</t>
  </si>
  <si>
    <t>Recursos monetarios</t>
  </si>
  <si>
    <t>Recursos monetarios necesarios para funcionamiento de la entidad</t>
  </si>
  <si>
    <t>Medir los recursos necesarios para garantizar la operación de la entidad.</t>
  </si>
  <si>
    <t>Recursos propios proyectados y recaudados</t>
  </si>
  <si>
    <t>Medir oportunamente el nivel de recaudo con el fin de revisar el cumplimiento del plan de acción del año</t>
  </si>
  <si>
    <t>Medir las obligaciones presupuestales frente al ingreso propio programado.</t>
  </si>
  <si>
    <t>Oficina Asesora de Planeación</t>
  </si>
  <si>
    <t>Cumplimiento de requisitos para desarrollo del concurso administrativo</t>
  </si>
  <si>
    <t>Cumplimiento de requisitos para desarrollo del concurso docente</t>
  </si>
  <si>
    <t>Requisitos cumplidos / Requisitos totales</t>
  </si>
  <si>
    <t>Requisitos necesarios para desarrollar concurso de méritos para cubrir vacantes definitivas en la planta administrativa, ante la Comisión Nacional del Servicio Civil</t>
  </si>
  <si>
    <t>Estudio de necesidades de planta administrativa, documento técnico.</t>
  </si>
  <si>
    <t>Mide el porcentaje de cumplimiento de requisitos para desarrollar el concurso de méritos para cubrir vacantes definitivas en la planta administrativa, ante la Comisión Nacional del Servicio Civil</t>
  </si>
  <si>
    <t>Requisitos necesarios para desarrollar concurso docente</t>
  </si>
  <si>
    <t>Estudio de necesidades de planta docente, documento técnico.</t>
  </si>
  <si>
    <t>Mide el porcentaje de cumplimiento de requisitos para desarrollar el concurso docente</t>
  </si>
  <si>
    <t>Programas de educación superior, fases del modelo de evaluación por resultados de aprendizaje y competencias</t>
  </si>
  <si>
    <t>Programas de técnica profesional
Programas de tecnología
Programas profesionales en ingenierías</t>
  </si>
  <si>
    <t>Mide el porcentaje de programas de educación superior por ciclo propedéutico, articulados al modelo de evaluación por resultados de aprendizaje y competencias</t>
  </si>
  <si>
    <t>Mide el porcentaje de avance en los 12 factores de acreditación institucional, fijados por el Consejo Nacional de Acreditación</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</si>
  <si>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</si>
  <si>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</si>
  <si>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</si>
  <si>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</si>
  <si>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</si>
  <si>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14,15%</t>
  </si>
  <si>
    <t>Baja</t>
  </si>
  <si>
    <t>Porcentaje de empleabilidad de egresados de educación superior</t>
  </si>
  <si>
    <t>(Número de estudiantes graduados en programas de educación superior / Número de estudiantes graduados en programas de educación superior trabajando formalmente)*100</t>
  </si>
  <si>
    <t>Egresados en programas de educación superior</t>
  </si>
  <si>
    <t>Medir el porcentaje de empleabilidad de los egresados de educación superior</t>
  </si>
  <si>
    <t>Egresados</t>
  </si>
  <si>
    <t>(Número de estudiantes graduados del IBTI / Número de estudiantes graduados del IBTI que ingresan a instituciones de educación superior)*100</t>
  </si>
  <si>
    <t>Egresados del IBTI</t>
  </si>
  <si>
    <t>Estudiantes del IBTI graduados de grado 11º</t>
  </si>
  <si>
    <t>Medir el porcentaje de egresados del IBTI que acceden a programas de educación superior</t>
  </si>
  <si>
    <t>Dirección del IBTI</t>
  </si>
  <si>
    <t>Tesorería /
Oficina Asesora de Planeación</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</si>
  <si>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</si>
  <si>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</si>
  <si>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</si>
  <si>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Programas con registro calificado en la modalidad semipresencial</t>
  </si>
  <si>
    <t>(Programas con registro calificado en la modalidad semipresencial / Programas con registro calificado en la modalidad presencial)*100</t>
  </si>
  <si>
    <t>Programas de educación superior con registro calificado</t>
  </si>
  <si>
    <t>Obligaciones vs Recaudos</t>
  </si>
  <si>
    <t>Medir porcentaje de programas con registro calificado que cambian de modalidad presencial a semipresencial</t>
  </si>
  <si>
    <t>572 asignaturas</t>
  </si>
  <si>
    <t>Asignaturas teóricas, teórico-prácticas y prácticas</t>
  </si>
  <si>
    <t>Asignaturas de programas de pregrado</t>
  </si>
  <si>
    <t>Desviación estándar de los resultados por facultad de las pruebas Saber TyT y Saber Pro, frente a media nacional de instituciones acreditadas</t>
  </si>
  <si>
    <t>Módulo de competencias genérica y módulo de competencias específicas</t>
  </si>
  <si>
    <t>Tendencia Media</t>
  </si>
  <si>
    <t>ICFES</t>
  </si>
  <si>
    <t>Comportamiento de desempeño en Pruebas Saber</t>
  </si>
  <si>
    <t>Igualar la media nacional de instituciones acreditadas</t>
  </si>
  <si>
    <t>Registro y Control</t>
  </si>
  <si>
    <t>Recursos recaudados y compromisos adquiridos.</t>
  </si>
  <si>
    <t>(Obligaciones / Recaudo programado)*100</t>
  </si>
  <si>
    <t>91,67%</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</si>
  <si>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</si>
  <si>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</si>
  <si>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</si>
  <si>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</si>
  <si>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</si>
  <si>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(Número de sylabus actualizados / Número de sylabus vigentes)*100</t>
  </si>
  <si>
    <t>Porcentaje de sylabus revisados y actualizados al modelo de evaluación por resultados de aprendizaje y competencias</t>
  </si>
  <si>
    <t>El resultado del Índice de Desempeño Institucional de la vigencia 2020 fue publicado en el mes de mayo por el Departamento Administrativo de la Función Pública, donde se cumplió y superó la meta establecida inicialmente, logrando 88.9.</t>
  </si>
  <si>
    <t>(Estudiantes matriculados 2020 - Estudiantes matriculados 2021)/Estudiantes matriculados 2020</t>
  </si>
  <si>
    <t>El indicador se calcula contrastando los 5430 estudiantes de programas de educación superior matriculados en la vigencia 2020 y los 5956 en 2021, aumentando la cobertura en un 9,69%.</t>
  </si>
  <si>
    <t xml:space="preserve">Actualmente todos los programas (15 de pregrado) están revisando y ajustando su Proyecto Educativo del Programa PEP al modelo y se estima tener al finalizar el periodo académico del orden del 20% de programas, es decir 3 programas (1 carrera y sus 3 ciclos o niveles) ajustados integralmente. </t>
  </si>
  <si>
    <t>Con corte a 31 de diciembre, la ETITC percibió ingresos propios por el monto de $ 10.382.757.904,92 pesos, distribuidos así:
Enero: $ 1.878.622.599
Febrero: $ 675.831.490
Marzo: $ 572.023.708
Abril: $ 377.772.921
Mayo: $ 943.646.933
Junio: $ 131.275.367
Julio: $ 509.388.270
Agosto: $ 251.096.190
Septiembre: $ 2.881.600.782
Octubre: $ 322.596.463
Noviembre: $ 470.534.366,92
Diciembre: $ 1.368.368.814
La ley 2063 del 28 de noviembre de 2020, "Por la cual se decreta el presupuesto de rentas y recursos de capital y ley de apropiaciones para la vigencia fiscal del 1° de enero al 31 de diciembre de 2021", establece que la ETITC tiene programado un total de $ 10.000.000.000 por concepto de recursos propios.
Por lo anterior, con corte a 31 de diciembre, se evidencia un recaudo del 103,83%.</t>
  </si>
  <si>
    <t>Porcentaje de cumplimiento en las fases del Consejo Nacional de Acreditación</t>
  </si>
  <si>
    <t>(Fases implementados / Total de fases)*100</t>
  </si>
  <si>
    <t>1. Identificación de las necesidades documentales para condiciones iniciales.
2. Matriz de identificación para la implementación del modelo de autoevaluación
3. Cronograma para el proceso de autoevaluación para fines de acreditación.
4. Diseño de la propuesta para implementar.
5. Definición de perfiles y apoyo.
6. Asesoría el el diseño de la ruta de sencibilización 
Una vez adoptado el modelo, se procedió con el diseño del plan de trabajo, así como sus cronogramas de ejecución. A la fecha, se cuenta con capacitación a áreas y matrices que orientan el trabajo la recolección de información.
El ejercicio en 2021 se ha basado en el análisis documental, construcción de evidencias, capacitación, estrategias de sensibilización, invitación de IES amigas, consulta orientadora al MEN, asesoría a la rectoría.</t>
  </si>
  <si>
    <t>Se ha iniciado este proceso, los profesores desde el área académica están trabajando al respecto; sin embargo se solicita reprogramar el indicador para la siguiente vigencia</t>
  </si>
  <si>
    <t>Con base a la encuesta de egresados para el 2º semestre de 2021, se reporta un índice de empleabilidad del 81.6% para los programas de ingenierías, sin embargo, no representa la realidad completa de los egresados, toda vez que no todos respondienron la encuesta.</t>
  </si>
  <si>
    <t>A partir de la ejecución del contrato 156 de 2021, donde se analizaron aspectos: Diagnóstico organizacional, análisis del marco legal de la istitución, aspectos internos y externos de la entidad, así como el trabajo por procesos de la institución. Se proyecta durante el 2022 sesiones en las cuales se tome como insumo el análisis previo para una propesta de de estructura organizacional ante: MEN, DAFP, MinHacienda.
El Cto - 156 de 2021 Finalizo el 6 de noviembre, como resultado de manera general se obtuvo: la entrega de las siguientes propuestas: 
Diagnóstico organizacional 
análisis de factores externos, socilaes, ambientales y económicos.
Mapa de procesos 
Manual de funciones 
Creación a costo cero de 2 cargos: (Vicerrectoria de extensión, cargo asesor para cotrol interno) 
Creación de 85 cargos de planta.
vinculación a procesos misionales: IBTI
Estratégicos: 6: ORII, Sistema de Gestión integrado y Talento Humano, Gestión de comunicación.
De acuerdo al Cto- 126 de 2021, 9 personas cumplen con los requisitos para adelantar el proceso de ascenso; los respectivos datos fueron cargados en el SIMO
También se determino que 40 cargos estarán en concurso abierto, estos datos también estan cargados en el SIMO
Se envio a la CNSC, se envio el manual de funciones, se esta a la espera de la resolución de cobro para dar continuidad al proceso</t>
  </si>
  <si>
    <t>La Vicerrectoría Académica y las Decanaturas elaboraron los perfiles requeridos en la academia para 24 cargos y se presentaron a comité de desarrollo profesoral y al Consejo Académico, ademas el Consejo Directivo expidió el reglamento "Acuerdo 010 del 22 de septiembre de 2021" para el concurso público de mérito para proveer los 24 cargos docentes. Actualmente se adelantan la contratación del proceso con un 3° calificado.
Se presento el proyecto de reglamento al Consejo Directivo el cual expidió los acuerdos 010 del 22 de septiembre y 014 de 28 de octubre de 2021.
Se adelantó la contratación del concurso con un tercero acreditado.</t>
  </si>
  <si>
    <r>
      <t xml:space="preserve">No se presentaron cambios en el último trimestre de la vigencia, se reporta lo mismo con corte a 30 de septiembre, se han tramitado 56 cancelaciones de semestre, distribuidas así:
</t>
    </r>
    <r>
      <rPr>
        <b/>
        <sz val="11"/>
        <color theme="1"/>
        <rFont val="Arial"/>
        <family val="2"/>
      </rPr>
      <t xml:space="preserve">ESCUELA TECNOLOGICA - INSTITUTO TECNICO CENTRAL	 </t>
    </r>
    <r>
      <rPr>
        <sz val="11"/>
        <color theme="1"/>
        <rFont val="Arial"/>
        <family val="2"/>
      </rPr>
      <t xml:space="preserve">
INGENIERIA DE SISTEMAS	2
INGENIERIA ELECTROMECANICA	2
INGENIERIA MECATRONICA	1
TECNICA PROFESIONAL EN DIBUJO MECANICO Y DE HERRAMIENTAS INDUSTRIALES	3
TÉCNICA PROFESIONAL EN PROCESOS DE MANUFACTURA	14
TECNICO PROFESIONAL EN COMPUTACION	3
TÉCNICO PROFESIONAL EN ELECTRÓNICA INDUSTRIAL	8
TECNICO PROFESIONAL EN MANTENIMIENTO INDUSTRIAL	9
TECNOLOGIA EN DESARROLLO DE SOFTWARE	3
TECNOLOGIA EN MONTAJES INDUSTRIALES	2
TECNOLOGÍA EN PRODUCCIÓN INDUSTRIAL	3
</t>
    </r>
    <r>
      <rPr>
        <b/>
        <sz val="11"/>
        <color theme="1"/>
        <rFont val="Arial"/>
        <family val="2"/>
      </rPr>
      <t>ESCUELA TECNOLOGICA INSTITUTO TECNICO CENTRAL SEDE TINTAL</t>
    </r>
    <r>
      <rPr>
        <sz val="11"/>
        <color theme="1"/>
        <rFont val="Arial"/>
        <family val="2"/>
      </rPr>
      <t xml:space="preserve">	 
TECNICO PROFESIONAL EN COMPUTACION	2
TÉCNICO PROFESIONAL EN ELECTRÓNICA INDUSTRIAL	4
Para el periodo reportado se contó con  5956 estudiantes de educación superior, por tanto, el porcentaje de cancelaciones de semestre corresponde a un 0,01%.</t>
    </r>
  </si>
  <si>
    <t>Se han desplegado consultas internas con el profesional de autoevaluación quien conceptúa que lo que se requiere es una modificación lo cual no significa necesariamente solicitar un nuevo registro o cambiar el actual, toda vez que se aprovechara los beneficios de estar el programa acreditado. El profesional de autoevaluación va a elaborar un instructivo para guiar el proceso. 
Pese a lo anterior, desde la Vicerrectoría Académica se solicita modificar el indicador para la vigencia 2022, dado que la formulación del mismo no atiende a las necesidades de la Escuela; Se contempla la posibilidad de realizar algunas asignaturas en modalidad remota de manera que no implique el cambio de la naturaleza de los programas.</t>
  </si>
  <si>
    <t xml:space="preserve">Fases finalizadas del CPDT: Se han desarrollado dos fases con los respectivos componentes
- Alineación de Expectativas: Referenciación, KickOff.
- Diseño preliminar de Requisitos: Taller misión, visión, Diagnóstico, Taller Estratégico, Propuesta de valor, Modelo de negocio, Procesos, Indicadores.
- Recopilación de análisis de información.
- Proceso de autoevaluación.
- Plan de Mejoramiento.
- Capacitación hacía la postulación.
Adicionalmente se abordó la red de alianza para el CPDT. Posibles aliados: 7 de bajo interes y 3 de alto interes.  
Lineas de investigación (definidas a partir de 5 ejes), y se abordó la red de alianza para el CPDT. Posibles aliados: 7 de bajo interes y 3 de alto interés.  
Lineas de investigación (definidas a partir de 5 ejes)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</si>
</sst>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0.0%"/>
    <numFmt numFmtId="166" formatCode="0.000%"/>
    <numFmt numFmtId="167" formatCode="_-* #,##0_-;\-* #,##0_-;_-*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1"/>
      <color rgb="FF000000"/>
      <name val="Calibri"/>
      <family val="2"/>
      <scheme val="minor"/>
    </font>
    <font>
      <sz val="12"/>
      <color rgb="FF000000"/>
      <name val="Calibri"/>
      <family val="2"/>
      <scheme val="minor"/>
    </font>
    <font>
      <sz val="9"/>
      <color rgb="FF000000"/>
      <name val="Arial"/>
      <family val="2"/>
    </font>
    <font>
      <b/>
      <sz val="11"/>
      <color rgb="FF000000"/>
      <name val="Arial"/>
      <family val="2"/>
    </font>
    <font>
      <sz val="8"/>
      <name val="Calibri"/>
      <family val="2"/>
      <scheme val="minor"/>
    </font>
    <font>
      <b/>
      <sz val="11"/>
      <color theme="1"/>
      <name val="Arial"/>
      <family val="2"/>
    </font>
    <font>
      <b/>
      <sz val="11"/>
      <name val="Calibri"/>
      <family val="2"/>
      <scheme val="minor"/>
    </font>
    <font>
      <b/>
      <sz val="11"/>
      <color theme="0"/>
      <name val="Arial"/>
      <family val="2"/>
    </font>
    <font>
      <sz val="11"/>
      <color theme="0"/>
      <name val="Arial"/>
      <family val="2"/>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FFC000"/>
        <bgColor indexed="64"/>
      </patternFill>
    </fill>
    <fill>
      <patternFill patternType="solid">
        <fgColor theme="6" tint="0.39997558519241921"/>
        <bgColor indexed="64"/>
      </patternFill>
    </fill>
    <fill>
      <patternFill patternType="solid">
        <fgColor rgb="FFFFFF66"/>
        <bgColor indexed="64"/>
      </patternFill>
    </fill>
  </fills>
  <borders count="6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style="thin">
        <color indexed="64"/>
      </bottom>
      <diagonal/>
    </border>
    <border>
      <left style="thin">
        <color auto="1"/>
      </left>
      <right style="thin">
        <color auto="1"/>
      </right>
      <top/>
      <bottom style="medium">
        <color auto="1"/>
      </bottom>
      <diagonal/>
    </border>
    <border>
      <left style="thick">
        <color auto="1"/>
      </left>
      <right style="thick">
        <color auto="1"/>
      </right>
      <top style="thick">
        <color auto="1"/>
      </top>
      <bottom style="thick">
        <color auto="1"/>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348">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9" fontId="0" fillId="0" borderId="0" xfId="1" applyFont="1" applyBorder="1" applyAlignment="1">
      <alignment horizontal="center" vertical="center" wrapText="1"/>
    </xf>
    <xf numFmtId="0" fontId="22" fillId="0" borderId="7" xfId="0" applyFont="1" applyBorder="1" applyAlignment="1">
      <alignment vertical="center" wrapText="1"/>
    </xf>
    <xf numFmtId="0" fontId="0" fillId="0" borderId="0" xfId="0" applyFont="1" applyFill="1" applyBorder="1" applyAlignment="1">
      <alignment vertical="center" wrapText="1"/>
    </xf>
    <xf numFmtId="0" fontId="22" fillId="0" borderId="7" xfId="0" applyFont="1" applyFill="1" applyBorder="1" applyAlignment="1">
      <alignment vertical="center" wrapText="1"/>
    </xf>
    <xf numFmtId="0" fontId="23" fillId="0" borderId="7" xfId="0" applyFont="1" applyBorder="1" applyAlignment="1">
      <alignment vertical="center" wrapText="1"/>
    </xf>
    <xf numFmtId="0" fontId="0" fillId="0" borderId="7" xfId="0" applyFont="1" applyFill="1" applyBorder="1" applyAlignment="1">
      <alignment vertical="center" wrapText="1"/>
    </xf>
    <xf numFmtId="9" fontId="3" fillId="0" borderId="7"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wrapText="1"/>
    </xf>
    <xf numFmtId="0" fontId="0" fillId="0" borderId="13" xfId="0" applyFont="1" applyBorder="1" applyAlignment="1">
      <alignment horizontal="center" vertical="center" wrapText="1"/>
    </xf>
    <xf numFmtId="0" fontId="0" fillId="0" borderId="7" xfId="0" applyFont="1" applyFill="1" applyBorder="1" applyAlignment="1">
      <alignment horizontal="center" vertical="center" wrapText="1"/>
    </xf>
    <xf numFmtId="164" fontId="0" fillId="0" borderId="0" xfId="0" applyNumberFormat="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0" fillId="0" borderId="7" xfId="0" applyFont="1" applyBorder="1" applyAlignment="1">
      <alignment vertical="center" wrapText="1"/>
    </xf>
    <xf numFmtId="0" fontId="0" fillId="0" borderId="56" xfId="0" applyFont="1" applyBorder="1" applyAlignment="1">
      <alignment horizontal="left" vertical="center" wrapText="1"/>
    </xf>
    <xf numFmtId="0" fontId="6" fillId="0" borderId="0" xfId="0" applyFont="1" applyFill="1"/>
    <xf numFmtId="0" fontId="0" fillId="0" borderId="7" xfId="0" applyFont="1" applyBorder="1" applyAlignment="1">
      <alignment horizontal="left" vertical="center" wrapText="1"/>
    </xf>
    <xf numFmtId="9" fontId="28" fillId="0" borderId="7" xfId="0"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0" fillId="0" borderId="13" xfId="0" applyFont="1" applyBorder="1" applyAlignment="1">
      <alignment vertical="center" wrapText="1"/>
    </xf>
    <xf numFmtId="0" fontId="22" fillId="0" borderId="13" xfId="0" applyFont="1" applyFill="1" applyBorder="1" applyAlignment="1">
      <alignment vertical="center" wrapText="1"/>
    </xf>
    <xf numFmtId="9" fontId="29" fillId="0" borderId="7" xfId="0" applyNumberFormat="1" applyFont="1" applyFill="1" applyBorder="1" applyAlignment="1">
      <alignment horizontal="center" vertical="center" wrapText="1"/>
    </xf>
    <xf numFmtId="0" fontId="0" fillId="0" borderId="19" xfId="0" applyBorder="1"/>
    <xf numFmtId="9" fontId="28" fillId="3" borderId="7" xfId="0" applyNumberFormat="1" applyFont="1" applyFill="1" applyBorder="1" applyAlignment="1">
      <alignment horizontal="center" vertical="center" wrapText="1"/>
    </xf>
    <xf numFmtId="165" fontId="28" fillId="3" borderId="7" xfId="0" applyNumberFormat="1" applyFont="1" applyFill="1" applyBorder="1" applyAlignment="1">
      <alignment horizontal="center" vertical="center" wrapText="1"/>
    </xf>
    <xf numFmtId="9" fontId="29" fillId="8" borderId="7" xfId="0" applyNumberFormat="1"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5" borderId="10" xfId="0" applyFont="1" applyFill="1" applyBorder="1" applyAlignment="1">
      <alignment horizontal="center" vertical="center" wrapText="1"/>
    </xf>
    <xf numFmtId="165" fontId="30" fillId="5" borderId="10" xfId="0" applyNumberFormat="1" applyFont="1" applyFill="1" applyBorder="1" applyAlignment="1">
      <alignment horizontal="center" vertical="center" wrapText="1"/>
    </xf>
    <xf numFmtId="165" fontId="30" fillId="5" borderId="11" xfId="0" applyNumberFormat="1" applyFont="1" applyFill="1" applyBorder="1" applyAlignment="1">
      <alignment horizontal="center" vertical="center" wrapText="1"/>
    </xf>
    <xf numFmtId="0" fontId="31" fillId="0" borderId="0" xfId="0" applyFont="1"/>
    <xf numFmtId="0" fontId="31" fillId="0" borderId="0" xfId="0" applyFont="1" applyFill="1" applyBorder="1"/>
    <xf numFmtId="0" fontId="31" fillId="0" borderId="0" xfId="0" applyFont="1" applyFill="1" applyBorder="1" applyAlignment="1">
      <alignment horizontal="center" vertical="center" wrapText="1"/>
    </xf>
    <xf numFmtId="165" fontId="6" fillId="0" borderId="26" xfId="0" applyNumberFormat="1" applyFont="1" applyFill="1" applyBorder="1" applyAlignment="1">
      <alignment horizontal="left" vertical="center" wrapText="1"/>
    </xf>
    <xf numFmtId="165" fontId="28" fillId="0" borderId="13" xfId="0" applyNumberFormat="1" applyFont="1" applyFill="1" applyBorder="1" applyAlignment="1">
      <alignment horizontal="center" vertical="center" wrapText="1"/>
    </xf>
    <xf numFmtId="165" fontId="6" fillId="0" borderId="14" xfId="0" applyNumberFormat="1" applyFont="1" applyFill="1" applyBorder="1" applyAlignment="1">
      <alignment horizontal="left" vertical="center" wrapText="1"/>
    </xf>
    <xf numFmtId="43" fontId="6" fillId="0" borderId="0" xfId="39" applyFont="1" applyFill="1" applyBorder="1" applyAlignment="1">
      <alignment horizontal="center" vertical="center" wrapText="1"/>
    </xf>
    <xf numFmtId="10" fontId="28" fillId="0" borderId="7" xfId="0" applyNumberFormat="1" applyFont="1" applyFill="1" applyBorder="1" applyAlignment="1">
      <alignment horizontal="center" vertical="center" wrapText="1"/>
    </xf>
    <xf numFmtId="10" fontId="28" fillId="9" borderId="7" xfId="0" applyNumberFormat="1" applyFont="1" applyFill="1" applyBorder="1" applyAlignment="1">
      <alignment horizontal="center" vertical="center" wrapText="1"/>
    </xf>
    <xf numFmtId="10" fontId="6" fillId="0" borderId="7" xfId="1" applyNumberFormat="1" applyFont="1" applyFill="1" applyBorder="1" applyAlignment="1">
      <alignment horizontal="center" vertical="center" wrapText="1"/>
    </xf>
    <xf numFmtId="10" fontId="28" fillId="0" borderId="7" xfId="1" applyNumberFormat="1" applyFont="1" applyFill="1" applyBorder="1" applyAlignment="1">
      <alignment horizontal="center" vertical="center"/>
    </xf>
    <xf numFmtId="10" fontId="6" fillId="0" borderId="7" xfId="1" applyNumberFormat="1" applyFont="1" applyBorder="1" applyAlignment="1">
      <alignment horizontal="center" vertical="center" wrapText="1"/>
    </xf>
    <xf numFmtId="9" fontId="28" fillId="0" borderId="7" xfId="0" applyNumberFormat="1" applyFont="1" applyFill="1" applyBorder="1" applyAlignment="1">
      <alignment horizontal="center" vertical="center"/>
    </xf>
    <xf numFmtId="10" fontId="6" fillId="8" borderId="7" xfId="1" applyNumberFormat="1" applyFont="1" applyFill="1" applyBorder="1" applyAlignment="1">
      <alignment horizontal="center" vertical="center" wrapText="1"/>
    </xf>
    <xf numFmtId="10" fontId="28" fillId="8" borderId="7" xfId="0" applyNumberFormat="1" applyFont="1" applyFill="1" applyBorder="1" applyAlignment="1">
      <alignment horizontal="center" vertical="center"/>
    </xf>
    <xf numFmtId="10" fontId="28" fillId="11" borderId="7"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6" fillId="0" borderId="0" xfId="1" applyNumberFormat="1" applyFont="1" applyFill="1"/>
    <xf numFmtId="10" fontId="28" fillId="10" borderId="7" xfId="1" applyNumberFormat="1" applyFont="1" applyFill="1" applyBorder="1" applyAlignment="1">
      <alignment horizontal="center" vertical="center" wrapText="1"/>
    </xf>
    <xf numFmtId="10" fontId="28" fillId="11" borderId="7" xfId="1" applyNumberFormat="1" applyFont="1" applyFill="1" applyBorder="1" applyAlignment="1">
      <alignment horizontal="center" vertical="center" wrapText="1"/>
    </xf>
    <xf numFmtId="0" fontId="0" fillId="0" borderId="45" xfId="0" applyFont="1" applyBorder="1" applyAlignment="1">
      <alignment vertical="center" wrapText="1"/>
    </xf>
    <xf numFmtId="0" fontId="0" fillId="0" borderId="58" xfId="0" applyFont="1" applyBorder="1" applyAlignment="1">
      <alignment horizontal="left" vertical="center" wrapText="1"/>
    </xf>
    <xf numFmtId="0" fontId="0" fillId="0" borderId="58" xfId="0" applyFont="1" applyBorder="1" applyAlignment="1">
      <alignment horizontal="center" vertical="center" wrapText="1"/>
    </xf>
    <xf numFmtId="0" fontId="0" fillId="0" borderId="58" xfId="0" applyFont="1" applyBorder="1" applyAlignment="1">
      <alignment vertical="center" wrapText="1"/>
    </xf>
    <xf numFmtId="0" fontId="22" fillId="0" borderId="58" xfId="0" applyFont="1" applyFill="1" applyBorder="1" applyAlignment="1">
      <alignment vertical="center" wrapText="1"/>
    </xf>
    <xf numFmtId="167" fontId="29" fillId="0" borderId="58" xfId="39" applyNumberFormat="1" applyFont="1" applyFill="1" applyBorder="1" applyAlignment="1">
      <alignment horizontal="center" vertical="center" wrapText="1"/>
    </xf>
    <xf numFmtId="167" fontId="28" fillId="0" borderId="58" xfId="39" applyNumberFormat="1" applyFont="1" applyBorder="1" applyAlignment="1">
      <alignment horizontal="center" vertical="center" wrapText="1"/>
    </xf>
    <xf numFmtId="167" fontId="28" fillId="0" borderId="58" xfId="39" applyNumberFormat="1" applyFont="1" applyBorder="1" applyAlignment="1">
      <alignment horizontal="center" vertical="center"/>
    </xf>
    <xf numFmtId="165" fontId="28" fillId="0" borderId="58" xfId="0" applyNumberFormat="1" applyFont="1" applyFill="1" applyBorder="1" applyAlignment="1">
      <alignment horizontal="center" vertical="center" wrapText="1"/>
    </xf>
    <xf numFmtId="165" fontId="6" fillId="0" borderId="46" xfId="0" applyNumberFormat="1" applyFont="1" applyFill="1" applyBorder="1" applyAlignment="1">
      <alignment horizontal="left" vertical="center" wrapText="1"/>
    </xf>
    <xf numFmtId="0" fontId="0" fillId="0" borderId="12" xfId="0" applyFont="1" applyBorder="1" applyAlignment="1">
      <alignment horizontal="left" vertical="center" wrapText="1"/>
    </xf>
    <xf numFmtId="0" fontId="22" fillId="0" borderId="13" xfId="0" applyFont="1" applyBorder="1" applyAlignment="1">
      <alignment vertical="center" wrapText="1"/>
    </xf>
    <xf numFmtId="9" fontId="29" fillId="0" borderId="13" xfId="0" applyNumberFormat="1" applyFont="1" applyFill="1" applyBorder="1" applyAlignment="1">
      <alignment horizontal="center" vertical="center" wrapText="1"/>
    </xf>
    <xf numFmtId="10" fontId="28" fillId="0" borderId="13" xfId="1" applyNumberFormat="1" applyFont="1" applyBorder="1" applyAlignment="1">
      <alignment horizontal="center" vertical="center" wrapText="1"/>
    </xf>
    <xf numFmtId="10" fontId="28" fillId="0" borderId="13" xfId="0" applyNumberFormat="1" applyFont="1" applyBorder="1" applyAlignment="1">
      <alignment horizontal="center" vertical="center"/>
    </xf>
    <xf numFmtId="10" fontId="28" fillId="10" borderId="13" xfId="1" applyNumberFormat="1" applyFont="1" applyFill="1" applyBorder="1" applyAlignment="1">
      <alignment horizontal="center" vertical="center" wrapText="1"/>
    </xf>
    <xf numFmtId="0" fontId="0" fillId="0" borderId="0" xfId="0" applyFont="1" applyFill="1"/>
    <xf numFmtId="0" fontId="0" fillId="0" borderId="13" xfId="0" applyFont="1" applyFill="1" applyBorder="1" applyAlignment="1">
      <alignment horizontal="center" vertical="center" wrapText="1"/>
    </xf>
    <xf numFmtId="0" fontId="0" fillId="0" borderId="58" xfId="0" applyFont="1" applyFill="1" applyBorder="1" applyAlignment="1">
      <alignment horizontal="center" vertical="center" wrapText="1"/>
    </xf>
    <xf numFmtId="10" fontId="30" fillId="5" borderId="7" xfId="0" applyNumberFormat="1" applyFont="1" applyFill="1" applyBorder="1" applyAlignment="1">
      <alignment horizontal="center" vertical="center" wrapText="1"/>
    </xf>
    <xf numFmtId="165" fontId="30" fillId="5" borderId="13" xfId="0" applyNumberFormat="1" applyFont="1" applyFill="1" applyBorder="1" applyAlignment="1">
      <alignment horizontal="center" vertical="center" wrapText="1"/>
    </xf>
    <xf numFmtId="0" fontId="8" fillId="0" borderId="7" xfId="0" applyFont="1" applyBorder="1" applyAlignment="1">
      <alignment horizontal="left" vertical="center"/>
    </xf>
    <xf numFmtId="0" fontId="25" fillId="0" borderId="22"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57" xfId="0" applyFont="1" applyBorder="1" applyAlignment="1" applyProtection="1">
      <alignment horizontal="center" wrapText="1"/>
      <protection locked="0"/>
    </xf>
    <xf numFmtId="0" fontId="26"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28" fillId="0" borderId="59" xfId="0" applyFont="1" applyBorder="1" applyAlignment="1">
      <alignment horizontal="center" vertical="center"/>
    </xf>
    <xf numFmtId="0" fontId="28" fillId="0" borderId="59" xfId="0" applyFont="1" applyBorder="1" applyAlignment="1">
      <alignment horizontal="center" vertical="center"/>
    </xf>
    <xf numFmtId="0" fontId="28" fillId="0" borderId="59" xfId="0" applyFont="1" applyBorder="1" applyAlignment="1">
      <alignment horizontal="center" vertical="center" wrapText="1"/>
    </xf>
    <xf numFmtId="0" fontId="28" fillId="0" borderId="59" xfId="0" applyFont="1" applyBorder="1" applyAlignment="1">
      <alignment horizontal="center" vertical="center" wrapText="1"/>
    </xf>
    <xf numFmtId="165" fontId="28" fillId="12" borderId="7" xfId="0" applyNumberFormat="1" applyFont="1" applyFill="1" applyBorder="1" applyAlignment="1">
      <alignment horizontal="center" vertical="center" wrapText="1"/>
    </xf>
    <xf numFmtId="165" fontId="6" fillId="0" borderId="26" xfId="0" applyNumberFormat="1" applyFont="1" applyBorder="1" applyAlignment="1">
      <alignment horizontal="lef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Normal" xfId="0" builtinId="0"/>
    <cellStyle name="Normal 2" xfId="2" xr:uid="{00000000-0005-0000-0000-000027000000}"/>
    <cellStyle name="Porcentaje" xfId="1" builtinId="5"/>
    <cellStyle name="Porcentual 2" xfId="3" xr:uid="{00000000-0005-0000-0000-000029000000}"/>
  </cellStyles>
  <dxfs count="26">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FFFF66"/>
      <color rgb="FFEF82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1255889</xdr:colOff>
      <xdr:row>0</xdr:row>
      <xdr:rowOff>0</xdr:rowOff>
    </xdr:from>
    <xdr:to>
      <xdr:col>0</xdr:col>
      <xdr:colOff>2015984</xdr:colOff>
      <xdr:row>2</xdr:row>
      <xdr:rowOff>226060</xdr:rowOff>
    </xdr:to>
    <xdr:pic>
      <xdr:nvPicPr>
        <xdr:cNvPr id="4" name="Imagen 3">
          <a:extLst>
            <a:ext uri="{FF2B5EF4-FFF2-40B4-BE49-F238E27FC236}">
              <a16:creationId xmlns:a16="http://schemas.microsoft.com/office/drawing/2014/main" id="{6DA03864-DB95-C94F-BECB-896FD81B2F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889" y="0"/>
          <a:ext cx="760095" cy="7268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showGridLines="0" tabSelected="1" zoomScale="85" zoomScaleNormal="85" zoomScalePageLayoutView="90" workbookViewId="0">
      <selection sqref="A1:A4"/>
    </sheetView>
  </sheetViews>
  <sheetFormatPr baseColWidth="10" defaultColWidth="10.77734375" defaultRowHeight="14.4" x14ac:dyDescent="0.3"/>
  <cols>
    <col min="1" max="1" width="47" style="167" customWidth="1"/>
    <col min="2" max="2" width="16.77734375" style="167" customWidth="1"/>
    <col min="3" max="3" width="29" style="242" customWidth="1"/>
    <col min="4" max="4" width="24.77734375" style="167" customWidth="1"/>
    <col min="5" max="5" width="41.6640625" style="167" customWidth="1"/>
    <col min="6" max="6" width="30" style="167" customWidth="1"/>
    <col min="7" max="7" width="30.6640625" style="167" hidden="1" customWidth="1"/>
    <col min="8" max="8" width="9.44140625" style="167" hidden="1" customWidth="1"/>
    <col min="9" max="9" width="18.33203125" style="72" hidden="1" customWidth="1"/>
    <col min="10" max="11" width="18" style="167" hidden="1" customWidth="1"/>
    <col min="12" max="12" width="18.33203125" style="167" hidden="1" customWidth="1"/>
    <col min="13" max="13" width="10.109375" style="167" bestFit="1" customWidth="1"/>
    <col min="14" max="17" width="15.6640625" style="167" customWidth="1"/>
    <col min="18" max="18" width="53.44140625" style="178" bestFit="1" customWidth="1"/>
    <col min="19" max="19" width="16.77734375" style="167" customWidth="1"/>
    <col min="20" max="20" width="19.33203125" style="167" bestFit="1" customWidth="1"/>
    <col min="21" max="21" width="21.33203125" style="167" bestFit="1" customWidth="1"/>
    <col min="22" max="22" width="16.44140625" style="167" bestFit="1" customWidth="1"/>
    <col min="23" max="23" width="18.21875" style="167" bestFit="1" customWidth="1"/>
    <col min="24" max="24" width="6.109375" style="167" bestFit="1" customWidth="1"/>
    <col min="25" max="25" width="6.5546875" style="167" bestFit="1" customWidth="1"/>
    <col min="26" max="26" width="6.44140625" style="167" bestFit="1" customWidth="1"/>
    <col min="27" max="27" width="5.77734375" style="167" bestFit="1" customWidth="1"/>
    <col min="28" max="28" width="8.44140625" style="167" bestFit="1" customWidth="1"/>
    <col min="29" max="29" width="11.77734375" style="167" customWidth="1"/>
    <col min="30" max="30" width="9.109375" style="167" bestFit="1" customWidth="1"/>
    <col min="31" max="31" width="11.77734375" style="167" customWidth="1"/>
    <col min="32" max="32" width="10.44140625" style="167" bestFit="1" customWidth="1"/>
    <col min="33" max="45" width="10.77734375" style="167"/>
    <col min="46" max="51" width="9.44140625" style="167" customWidth="1"/>
    <col min="52" max="16384" width="10.77734375" style="167"/>
  </cols>
  <sheetData>
    <row r="1" spans="1:34" customFormat="1" ht="20.25" customHeight="1" x14ac:dyDescent="0.3">
      <c r="A1" s="248" t="s">
        <v>112</v>
      </c>
      <c r="B1" s="251" t="s">
        <v>0</v>
      </c>
      <c r="C1" s="251"/>
      <c r="D1" s="251"/>
      <c r="E1" s="251"/>
      <c r="F1" s="251"/>
      <c r="G1" s="251"/>
      <c r="H1" s="251"/>
      <c r="I1" s="251"/>
      <c r="J1" s="251"/>
      <c r="K1" s="251"/>
      <c r="L1" s="251"/>
      <c r="M1" s="251"/>
      <c r="N1" s="251"/>
      <c r="O1" s="251"/>
      <c r="P1" s="251"/>
      <c r="Q1" s="251"/>
      <c r="R1" s="247" t="s">
        <v>113</v>
      </c>
      <c r="S1" s="247"/>
      <c r="T1" s="198"/>
    </row>
    <row r="2" spans="1:34" customFormat="1" ht="20.25" customHeight="1" x14ac:dyDescent="0.3">
      <c r="A2" s="249"/>
      <c r="B2" s="251"/>
      <c r="C2" s="251"/>
      <c r="D2" s="251"/>
      <c r="E2" s="251"/>
      <c r="F2" s="251"/>
      <c r="G2" s="251"/>
      <c r="H2" s="251"/>
      <c r="I2" s="251"/>
      <c r="J2" s="251"/>
      <c r="K2" s="251"/>
      <c r="L2" s="251"/>
      <c r="M2" s="251"/>
      <c r="N2" s="251"/>
      <c r="O2" s="251"/>
      <c r="P2" s="251"/>
      <c r="Q2" s="251"/>
      <c r="R2" s="247" t="s">
        <v>115</v>
      </c>
      <c r="S2" s="247"/>
      <c r="T2" s="198"/>
    </row>
    <row r="3" spans="1:34" customFormat="1" ht="22.05" customHeight="1" x14ac:dyDescent="0.3">
      <c r="A3" s="249"/>
      <c r="B3" s="251"/>
      <c r="C3" s="251"/>
      <c r="D3" s="251"/>
      <c r="E3" s="251"/>
      <c r="F3" s="251"/>
      <c r="G3" s="251"/>
      <c r="H3" s="251"/>
      <c r="I3" s="251"/>
      <c r="J3" s="251"/>
      <c r="K3" s="251"/>
      <c r="L3" s="251"/>
      <c r="M3" s="251"/>
      <c r="N3" s="251"/>
      <c r="O3" s="251"/>
      <c r="P3" s="251"/>
      <c r="Q3" s="251"/>
      <c r="R3" s="247" t="s">
        <v>124</v>
      </c>
      <c r="S3" s="247"/>
      <c r="T3" s="198"/>
    </row>
    <row r="4" spans="1:34" customFormat="1" ht="20.25" customHeight="1" x14ac:dyDescent="0.3">
      <c r="A4" s="250"/>
      <c r="B4" s="251"/>
      <c r="C4" s="251"/>
      <c r="D4" s="251"/>
      <c r="E4" s="251"/>
      <c r="F4" s="251"/>
      <c r="G4" s="251"/>
      <c r="H4" s="251"/>
      <c r="I4" s="251"/>
      <c r="J4" s="251"/>
      <c r="K4" s="251"/>
      <c r="L4" s="251"/>
      <c r="M4" s="251"/>
      <c r="N4" s="251"/>
      <c r="O4" s="251"/>
      <c r="P4" s="251"/>
      <c r="Q4" s="251"/>
      <c r="R4" s="247" t="s">
        <v>114</v>
      </c>
      <c r="S4" s="247"/>
      <c r="T4" s="198"/>
    </row>
    <row r="5" spans="1:34" ht="15" thickBot="1" x14ac:dyDescent="0.35">
      <c r="E5" s="188">
        <v>1</v>
      </c>
      <c r="F5" s="188">
        <v>1</v>
      </c>
      <c r="K5" s="188">
        <v>1</v>
      </c>
    </row>
    <row r="6" spans="1:34" s="206" customFormat="1" ht="46.8" customHeight="1" x14ac:dyDescent="0.25">
      <c r="A6" s="202" t="s">
        <v>109</v>
      </c>
      <c r="B6" s="203" t="s">
        <v>1</v>
      </c>
      <c r="C6" s="203" t="s">
        <v>2</v>
      </c>
      <c r="D6" s="203" t="s">
        <v>116</v>
      </c>
      <c r="E6" s="203" t="s">
        <v>117</v>
      </c>
      <c r="F6" s="203" t="s">
        <v>118</v>
      </c>
      <c r="G6" s="203" t="s">
        <v>61</v>
      </c>
      <c r="H6" s="203" t="s">
        <v>6</v>
      </c>
      <c r="I6" s="203" t="s">
        <v>4</v>
      </c>
      <c r="J6" s="204" t="s">
        <v>107</v>
      </c>
      <c r="K6" s="204" t="s">
        <v>8</v>
      </c>
      <c r="L6" s="204" t="s">
        <v>106</v>
      </c>
      <c r="M6" s="204" t="s">
        <v>129</v>
      </c>
      <c r="N6" s="204" t="s">
        <v>111</v>
      </c>
      <c r="O6" s="204" t="s">
        <v>134</v>
      </c>
      <c r="P6" s="204" t="s">
        <v>135</v>
      </c>
      <c r="Q6" s="204" t="s">
        <v>136</v>
      </c>
      <c r="R6" s="205" t="s">
        <v>108</v>
      </c>
      <c r="T6" s="208"/>
      <c r="U6" s="208"/>
      <c r="V6" s="208"/>
      <c r="W6" s="208"/>
      <c r="X6" s="208"/>
      <c r="Y6" s="208"/>
      <c r="Z6" s="208"/>
      <c r="AA6" s="208"/>
      <c r="AB6" s="208"/>
      <c r="AC6" s="208"/>
      <c r="AD6" s="208"/>
      <c r="AE6" s="208"/>
      <c r="AF6" s="208"/>
      <c r="AG6" s="207"/>
      <c r="AH6" s="207"/>
    </row>
    <row r="7" spans="1:34" s="191" customFormat="1" ht="298.2" customHeight="1" x14ac:dyDescent="0.25">
      <c r="A7" s="190" t="s">
        <v>143</v>
      </c>
      <c r="B7" s="192" t="s">
        <v>152</v>
      </c>
      <c r="C7" s="180" t="s">
        <v>144</v>
      </c>
      <c r="D7" s="177" t="s">
        <v>244</v>
      </c>
      <c r="E7" s="177" t="s">
        <v>243</v>
      </c>
      <c r="F7" s="192" t="s">
        <v>212</v>
      </c>
      <c r="G7" s="177" t="s">
        <v>191</v>
      </c>
      <c r="H7" s="173" t="s">
        <v>91</v>
      </c>
      <c r="I7" s="193">
        <v>1</v>
      </c>
      <c r="J7" s="177" t="s">
        <v>126</v>
      </c>
      <c r="K7" s="177" t="s">
        <v>178</v>
      </c>
      <c r="L7" s="194">
        <v>0.2</v>
      </c>
      <c r="M7" s="194">
        <v>0.5</v>
      </c>
      <c r="N7" s="194">
        <v>0.2</v>
      </c>
      <c r="O7" s="194">
        <v>0.2</v>
      </c>
      <c r="P7" s="224">
        <v>0.38</v>
      </c>
      <c r="Q7" s="194">
        <v>0.75</v>
      </c>
      <c r="R7" s="209" t="s">
        <v>245</v>
      </c>
      <c r="T7" s="187"/>
      <c r="U7" s="187"/>
      <c r="V7" s="187"/>
      <c r="W7" s="187"/>
      <c r="X7" s="187"/>
      <c r="Y7" s="187"/>
      <c r="Z7" s="187"/>
      <c r="AA7" s="187"/>
      <c r="AB7" s="187"/>
      <c r="AC7" s="187"/>
      <c r="AD7" s="187"/>
      <c r="AE7" s="187"/>
      <c r="AF7" s="187"/>
      <c r="AG7" s="186"/>
      <c r="AH7" s="186"/>
    </row>
    <row r="8" spans="1:34" s="191" customFormat="1" ht="87" customHeight="1" x14ac:dyDescent="0.25">
      <c r="A8" s="190" t="s">
        <v>143</v>
      </c>
      <c r="B8" s="192" t="s">
        <v>153</v>
      </c>
      <c r="C8" s="180" t="s">
        <v>237</v>
      </c>
      <c r="D8" s="177" t="s">
        <v>236</v>
      </c>
      <c r="E8" s="177" t="s">
        <v>218</v>
      </c>
      <c r="F8" s="177" t="s">
        <v>219</v>
      </c>
      <c r="G8" s="177" t="s">
        <v>220</v>
      </c>
      <c r="H8" s="173" t="s">
        <v>91</v>
      </c>
      <c r="I8" s="193">
        <v>1</v>
      </c>
      <c r="J8" s="177" t="s">
        <v>99</v>
      </c>
      <c r="K8" s="177" t="s">
        <v>151</v>
      </c>
      <c r="L8" s="194">
        <v>0</v>
      </c>
      <c r="M8" s="194">
        <v>0.5</v>
      </c>
      <c r="N8" s="194">
        <v>0</v>
      </c>
      <c r="O8" s="194">
        <v>0.25</v>
      </c>
      <c r="P8" s="194">
        <v>0.25</v>
      </c>
      <c r="Q8" s="194">
        <v>0.25</v>
      </c>
      <c r="R8" s="209" t="s">
        <v>246</v>
      </c>
      <c r="S8" s="223"/>
      <c r="T8" s="187"/>
      <c r="U8" s="187"/>
      <c r="V8" s="187"/>
      <c r="W8" s="187"/>
      <c r="X8" s="187"/>
      <c r="Y8" s="187"/>
      <c r="Z8" s="187"/>
      <c r="AA8" s="187"/>
      <c r="AB8" s="187"/>
      <c r="AC8" s="187"/>
      <c r="AD8" s="187"/>
      <c r="AE8" s="187"/>
      <c r="AF8" s="187"/>
      <c r="AG8" s="186"/>
      <c r="AH8" s="186"/>
    </row>
    <row r="9" spans="1:34" s="191" customFormat="1" ht="120" customHeight="1" x14ac:dyDescent="0.25">
      <c r="A9" s="190" t="s">
        <v>143</v>
      </c>
      <c r="B9" s="192" t="s">
        <v>153</v>
      </c>
      <c r="C9" s="180" t="s">
        <v>149</v>
      </c>
      <c r="D9" s="177" t="s">
        <v>159</v>
      </c>
      <c r="E9" s="177" t="s">
        <v>188</v>
      </c>
      <c r="F9" s="177" t="s">
        <v>189</v>
      </c>
      <c r="G9" s="177" t="s">
        <v>190</v>
      </c>
      <c r="H9" s="173" t="s">
        <v>91</v>
      </c>
      <c r="I9" s="193">
        <v>1</v>
      </c>
      <c r="J9" s="177" t="s">
        <v>99</v>
      </c>
      <c r="K9" s="177" t="s">
        <v>151</v>
      </c>
      <c r="L9" s="194">
        <v>0</v>
      </c>
      <c r="M9" s="194">
        <v>0.3</v>
      </c>
      <c r="N9" s="194">
        <v>0</v>
      </c>
      <c r="O9" s="194">
        <v>0.1</v>
      </c>
      <c r="P9" s="224">
        <v>0.15</v>
      </c>
      <c r="Q9" s="346">
        <v>0.2</v>
      </c>
      <c r="R9" s="209" t="s">
        <v>241</v>
      </c>
      <c r="T9" s="222"/>
      <c r="U9" s="187"/>
      <c r="V9" s="187"/>
      <c r="W9" s="187"/>
      <c r="X9" s="187"/>
      <c r="Y9" s="187"/>
      <c r="Z9" s="187"/>
      <c r="AA9" s="187"/>
      <c r="AB9" s="187"/>
      <c r="AC9" s="187"/>
      <c r="AD9" s="187"/>
      <c r="AE9" s="187"/>
      <c r="AF9" s="187"/>
      <c r="AG9" s="186"/>
      <c r="AH9" s="186"/>
    </row>
    <row r="10" spans="1:34" s="191" customFormat="1" ht="86.4" hidden="1" x14ac:dyDescent="0.25">
      <c r="A10" s="190" t="s">
        <v>143</v>
      </c>
      <c r="B10" s="192" t="s">
        <v>153</v>
      </c>
      <c r="C10" s="180" t="s">
        <v>225</v>
      </c>
      <c r="D10" s="177" t="s">
        <v>221</v>
      </c>
      <c r="E10" s="177" t="s">
        <v>222</v>
      </c>
      <c r="F10" s="177"/>
      <c r="G10" s="177"/>
      <c r="H10" s="173" t="s">
        <v>223</v>
      </c>
      <c r="I10" s="193" t="s">
        <v>226</v>
      </c>
      <c r="J10" s="177" t="s">
        <v>99</v>
      </c>
      <c r="K10" s="177" t="s">
        <v>224</v>
      </c>
      <c r="L10" s="200"/>
      <c r="M10" s="200"/>
      <c r="N10" s="194">
        <v>0</v>
      </c>
      <c r="O10" s="194"/>
      <c r="P10" s="194"/>
      <c r="Q10" s="194"/>
      <c r="R10" s="209"/>
      <c r="T10" s="187"/>
      <c r="U10" s="187"/>
      <c r="V10" s="187"/>
      <c r="W10" s="187"/>
      <c r="X10" s="187"/>
      <c r="Y10" s="187"/>
      <c r="Z10" s="187"/>
      <c r="AA10" s="187"/>
      <c r="AB10" s="187"/>
      <c r="AC10" s="187"/>
      <c r="AD10" s="187"/>
      <c r="AE10" s="187"/>
      <c r="AF10" s="187"/>
      <c r="AG10" s="186"/>
      <c r="AH10" s="186"/>
    </row>
    <row r="11" spans="1:34" s="191" customFormat="1" ht="92.4" customHeight="1" x14ac:dyDescent="0.25">
      <c r="A11" s="190" t="s">
        <v>143</v>
      </c>
      <c r="B11" s="192" t="s">
        <v>155</v>
      </c>
      <c r="C11" s="180" t="s">
        <v>199</v>
      </c>
      <c r="D11" s="177" t="s">
        <v>200</v>
      </c>
      <c r="E11" s="177" t="s">
        <v>201</v>
      </c>
      <c r="F11" s="177" t="s">
        <v>189</v>
      </c>
      <c r="G11" s="177" t="s">
        <v>202</v>
      </c>
      <c r="H11" s="173" t="s">
        <v>91</v>
      </c>
      <c r="I11" s="193">
        <v>0.95</v>
      </c>
      <c r="J11" s="180" t="s">
        <v>99</v>
      </c>
      <c r="K11" s="180" t="s">
        <v>203</v>
      </c>
      <c r="L11" s="194" t="s">
        <v>230</v>
      </c>
      <c r="M11" s="194">
        <v>0.93</v>
      </c>
      <c r="N11" s="224">
        <v>0.91669999999999996</v>
      </c>
      <c r="O11" s="225">
        <v>0.94520000000000004</v>
      </c>
      <c r="P11" s="225">
        <v>0.94520000000000004</v>
      </c>
      <c r="Q11" s="194">
        <v>0.81599999999999995</v>
      </c>
      <c r="R11" s="347" t="s">
        <v>247</v>
      </c>
      <c r="T11" s="187"/>
      <c r="U11" s="187"/>
      <c r="V11" s="187"/>
      <c r="W11" s="187"/>
      <c r="X11" s="187"/>
      <c r="Y11" s="187"/>
      <c r="Z11" s="187"/>
      <c r="AA11" s="187"/>
      <c r="AB11" s="187"/>
      <c r="AC11" s="187"/>
      <c r="AD11" s="187"/>
      <c r="AE11" s="187"/>
      <c r="AF11" s="187"/>
      <c r="AG11" s="186"/>
      <c r="AH11" s="186"/>
    </row>
    <row r="12" spans="1:34" s="191" customFormat="1" ht="69.599999999999994" customHeight="1" x14ac:dyDescent="0.25">
      <c r="A12" s="190" t="s">
        <v>143</v>
      </c>
      <c r="B12" s="192" t="s">
        <v>152</v>
      </c>
      <c r="C12" s="180" t="s">
        <v>145</v>
      </c>
      <c r="D12" s="171" t="s">
        <v>146</v>
      </c>
      <c r="E12" s="177" t="s">
        <v>164</v>
      </c>
      <c r="F12" s="177" t="s">
        <v>166</v>
      </c>
      <c r="G12" s="177" t="s">
        <v>165</v>
      </c>
      <c r="H12" s="173" t="s">
        <v>91</v>
      </c>
      <c r="I12" s="197">
        <v>0.9</v>
      </c>
      <c r="J12" s="177" t="s">
        <v>167</v>
      </c>
      <c r="K12" s="177" t="s">
        <v>168</v>
      </c>
      <c r="L12" s="194" t="s">
        <v>169</v>
      </c>
      <c r="M12" s="194">
        <v>0.86</v>
      </c>
      <c r="N12" s="224">
        <v>0.754</v>
      </c>
      <c r="O12" s="225">
        <v>0.88900000000000001</v>
      </c>
      <c r="P12" s="225">
        <v>0.88900000000000001</v>
      </c>
      <c r="Q12" s="225">
        <v>0.88900000000000001</v>
      </c>
      <c r="R12" s="209" t="s">
        <v>238</v>
      </c>
      <c r="T12" s="222"/>
      <c r="U12" s="187"/>
      <c r="V12" s="187"/>
      <c r="W12" s="187"/>
      <c r="X12" s="187"/>
      <c r="Y12" s="187"/>
      <c r="Z12" s="187"/>
      <c r="AA12" s="187"/>
      <c r="AB12" s="187"/>
      <c r="AC12" s="187"/>
      <c r="AD12" s="187"/>
      <c r="AE12" s="187"/>
      <c r="AF12" s="187"/>
      <c r="AG12" s="186"/>
      <c r="AH12" s="186"/>
    </row>
    <row r="13" spans="1:34" s="191" customFormat="1" ht="69.599999999999994" hidden="1" customHeight="1" x14ac:dyDescent="0.25">
      <c r="A13" s="190" t="s">
        <v>143</v>
      </c>
      <c r="B13" s="189" t="s">
        <v>158</v>
      </c>
      <c r="C13" s="180" t="s">
        <v>216</v>
      </c>
      <c r="D13" s="177" t="s">
        <v>229</v>
      </c>
      <c r="E13" s="177" t="s">
        <v>172</v>
      </c>
      <c r="F13" s="177" t="s">
        <v>228</v>
      </c>
      <c r="G13" s="177" t="s">
        <v>177</v>
      </c>
      <c r="H13" s="175" t="s">
        <v>91</v>
      </c>
      <c r="I13" s="176">
        <v>0.9</v>
      </c>
      <c r="J13" s="177" t="s">
        <v>126</v>
      </c>
      <c r="K13" s="177" t="s">
        <v>210</v>
      </c>
      <c r="L13" s="215" t="s">
        <v>211</v>
      </c>
      <c r="M13" s="216">
        <v>1</v>
      </c>
      <c r="N13" s="194"/>
      <c r="O13" s="194"/>
      <c r="P13" s="194"/>
      <c r="Q13" s="194"/>
      <c r="R13" s="209"/>
      <c r="T13" s="187"/>
      <c r="U13" s="187"/>
      <c r="V13" s="187"/>
      <c r="W13" s="187"/>
      <c r="X13" s="187"/>
      <c r="Y13" s="187"/>
      <c r="Z13" s="187"/>
      <c r="AA13" s="187"/>
      <c r="AB13" s="187"/>
      <c r="AC13" s="187"/>
      <c r="AD13" s="187"/>
      <c r="AE13" s="187"/>
      <c r="AF13" s="187"/>
      <c r="AG13" s="186"/>
      <c r="AH13" s="186"/>
    </row>
    <row r="14" spans="1:34" s="191" customFormat="1" ht="361.2" customHeight="1" x14ac:dyDescent="0.25">
      <c r="A14" s="190" t="s">
        <v>143</v>
      </c>
      <c r="B14" s="189" t="s">
        <v>158</v>
      </c>
      <c r="C14" s="180" t="s">
        <v>170</v>
      </c>
      <c r="D14" s="174" t="s">
        <v>147</v>
      </c>
      <c r="E14" s="177" t="s">
        <v>172</v>
      </c>
      <c r="F14" s="177" t="s">
        <v>175</v>
      </c>
      <c r="G14" s="177" t="s">
        <v>176</v>
      </c>
      <c r="H14" s="175" t="s">
        <v>91</v>
      </c>
      <c r="I14" s="176">
        <v>0.98</v>
      </c>
      <c r="J14" s="177" t="s">
        <v>126</v>
      </c>
      <c r="K14" s="177" t="s">
        <v>209</v>
      </c>
      <c r="L14" s="217">
        <v>0.82269999999999999</v>
      </c>
      <c r="M14" s="218">
        <v>0.98</v>
      </c>
      <c r="N14" s="213">
        <v>0.31264777980000003</v>
      </c>
      <c r="O14" s="224">
        <v>0.45789999999999997</v>
      </c>
      <c r="P14" s="225">
        <v>0.82210000000000005</v>
      </c>
      <c r="Q14" s="245">
        <v>1.0383</v>
      </c>
      <c r="R14" s="209" t="s">
        <v>242</v>
      </c>
      <c r="T14" s="212"/>
      <c r="U14" s="212"/>
      <c r="V14" s="222"/>
      <c r="W14" s="212"/>
      <c r="X14" s="212"/>
      <c r="Y14" s="212"/>
      <c r="Z14" s="187"/>
      <c r="AA14" s="187"/>
      <c r="AB14" s="187"/>
      <c r="AC14" s="187"/>
      <c r="AD14" s="187"/>
      <c r="AE14" s="187"/>
      <c r="AF14" s="187"/>
      <c r="AG14" s="186"/>
      <c r="AH14" s="186"/>
    </row>
    <row r="15" spans="1:34" s="191" customFormat="1" ht="110.4" hidden="1" customHeight="1" x14ac:dyDescent="0.25">
      <c r="A15" s="190" t="s">
        <v>143</v>
      </c>
      <c r="B15" s="189" t="s">
        <v>158</v>
      </c>
      <c r="C15" s="180" t="s">
        <v>148</v>
      </c>
      <c r="D15" s="174" t="s">
        <v>171</v>
      </c>
      <c r="E15" s="177" t="s">
        <v>172</v>
      </c>
      <c r="F15" s="177" t="s">
        <v>173</v>
      </c>
      <c r="G15" s="177" t="s">
        <v>174</v>
      </c>
      <c r="H15" s="173" t="s">
        <v>91</v>
      </c>
      <c r="I15" s="201">
        <v>1</v>
      </c>
      <c r="J15" s="177" t="s">
        <v>126</v>
      </c>
      <c r="K15" s="177" t="s">
        <v>178</v>
      </c>
      <c r="L15" s="219">
        <v>1</v>
      </c>
      <c r="M15" s="220">
        <v>1</v>
      </c>
      <c r="N15" s="194"/>
      <c r="O15" s="194"/>
      <c r="P15" s="194"/>
      <c r="Q15" s="194"/>
      <c r="R15" s="209"/>
      <c r="T15" s="212"/>
      <c r="U15" s="187"/>
      <c r="V15" s="187"/>
      <c r="W15" s="187"/>
      <c r="X15" s="187"/>
      <c r="Y15" s="187"/>
      <c r="Z15" s="187"/>
      <c r="AA15" s="187"/>
      <c r="AB15" s="187"/>
      <c r="AC15" s="187"/>
      <c r="AD15" s="187"/>
      <c r="AE15" s="187"/>
      <c r="AF15" s="187"/>
      <c r="AG15" s="186"/>
      <c r="AH15" s="186"/>
    </row>
    <row r="16" spans="1:34" s="191" customFormat="1" ht="409.6" x14ac:dyDescent="0.25">
      <c r="A16" s="190" t="s">
        <v>160</v>
      </c>
      <c r="B16" s="192" t="s">
        <v>154</v>
      </c>
      <c r="C16" s="180" t="s">
        <v>179</v>
      </c>
      <c r="D16" s="177" t="s">
        <v>181</v>
      </c>
      <c r="E16" s="177" t="s">
        <v>182</v>
      </c>
      <c r="F16" s="177" t="s">
        <v>183</v>
      </c>
      <c r="G16" s="177" t="s">
        <v>184</v>
      </c>
      <c r="H16" s="173" t="s">
        <v>91</v>
      </c>
      <c r="I16" s="193">
        <v>1</v>
      </c>
      <c r="J16" s="177" t="s">
        <v>126</v>
      </c>
      <c r="K16" s="177" t="s">
        <v>154</v>
      </c>
      <c r="L16" s="194">
        <v>0.2</v>
      </c>
      <c r="M16" s="194">
        <v>1</v>
      </c>
      <c r="N16" s="194">
        <v>0.2</v>
      </c>
      <c r="O16" s="224">
        <v>0.4</v>
      </c>
      <c r="P16" s="224">
        <v>0.55000000000000004</v>
      </c>
      <c r="Q16" s="194">
        <v>0.85</v>
      </c>
      <c r="R16" s="209" t="s">
        <v>248</v>
      </c>
      <c r="T16" s="187"/>
      <c r="U16" s="187"/>
      <c r="V16" s="187"/>
      <c r="W16" s="187"/>
      <c r="X16" s="187"/>
      <c r="Y16" s="187"/>
      <c r="Z16" s="187"/>
      <c r="AA16" s="187"/>
      <c r="AB16" s="187"/>
      <c r="AC16" s="187"/>
      <c r="AD16" s="187"/>
      <c r="AE16" s="187"/>
      <c r="AF16" s="187"/>
      <c r="AG16" s="186"/>
      <c r="AH16" s="186"/>
    </row>
    <row r="17" spans="1:35" s="191" customFormat="1" ht="147.6" customHeight="1" x14ac:dyDescent="0.25">
      <c r="A17" s="190" t="s">
        <v>160</v>
      </c>
      <c r="B17" s="192" t="s">
        <v>154</v>
      </c>
      <c r="C17" s="180" t="s">
        <v>180</v>
      </c>
      <c r="D17" s="177" t="s">
        <v>181</v>
      </c>
      <c r="E17" s="177" t="s">
        <v>185</v>
      </c>
      <c r="F17" s="177" t="s">
        <v>186</v>
      </c>
      <c r="G17" s="177" t="s">
        <v>187</v>
      </c>
      <c r="H17" s="173" t="s">
        <v>91</v>
      </c>
      <c r="I17" s="193">
        <v>1</v>
      </c>
      <c r="J17" s="177" t="s">
        <v>126</v>
      </c>
      <c r="K17" s="177" t="s">
        <v>154</v>
      </c>
      <c r="L17" s="194">
        <v>0</v>
      </c>
      <c r="M17" s="194">
        <v>1</v>
      </c>
      <c r="N17" s="194">
        <v>0.1</v>
      </c>
      <c r="O17" s="224">
        <v>0.3</v>
      </c>
      <c r="P17" s="224">
        <v>0.5</v>
      </c>
      <c r="Q17" s="194">
        <v>0.9</v>
      </c>
      <c r="R17" s="209" t="s">
        <v>249</v>
      </c>
      <c r="T17" s="187"/>
      <c r="U17" s="187"/>
      <c r="V17" s="187"/>
      <c r="W17" s="187"/>
      <c r="X17" s="187"/>
      <c r="Y17" s="187"/>
      <c r="Z17" s="187"/>
      <c r="AA17" s="187"/>
      <c r="AB17" s="187"/>
      <c r="AC17" s="187"/>
      <c r="AD17" s="187"/>
      <c r="AE17" s="187"/>
      <c r="AF17" s="187"/>
      <c r="AG17" s="186"/>
      <c r="AH17" s="186"/>
    </row>
    <row r="18" spans="1:35" s="191" customFormat="1" ht="91.2" customHeight="1" x14ac:dyDescent="0.25">
      <c r="A18" s="190" t="s">
        <v>162</v>
      </c>
      <c r="B18" s="192" t="s">
        <v>152</v>
      </c>
      <c r="C18" s="180" t="s">
        <v>192</v>
      </c>
      <c r="D18" s="177" t="s">
        <v>239</v>
      </c>
      <c r="E18" s="177" t="s">
        <v>193</v>
      </c>
      <c r="F18" s="177" t="s">
        <v>194</v>
      </c>
      <c r="G18" s="177" t="s">
        <v>195</v>
      </c>
      <c r="H18" s="173" t="s">
        <v>91</v>
      </c>
      <c r="I18" s="193">
        <v>0.1</v>
      </c>
      <c r="J18" s="177" t="s">
        <v>99</v>
      </c>
      <c r="K18" s="177" t="s">
        <v>196</v>
      </c>
      <c r="L18" s="194" t="s">
        <v>197</v>
      </c>
      <c r="M18" s="194">
        <v>2.5000000000000001E-2</v>
      </c>
      <c r="N18" s="214">
        <v>7.3000000000000001E-3</v>
      </c>
      <c r="O18" s="214">
        <v>7.3000000000000001E-3</v>
      </c>
      <c r="P18" s="245">
        <v>9.69E-2</v>
      </c>
      <c r="Q18" s="245">
        <v>9.69E-2</v>
      </c>
      <c r="R18" s="209" t="s">
        <v>240</v>
      </c>
      <c r="T18" s="187"/>
      <c r="U18" s="187"/>
      <c r="V18" s="187"/>
      <c r="W18" s="187"/>
      <c r="X18" s="187"/>
      <c r="Y18" s="187"/>
      <c r="Z18" s="187"/>
      <c r="AA18" s="187"/>
      <c r="AB18" s="187"/>
      <c r="AC18" s="187"/>
      <c r="AD18" s="187"/>
      <c r="AE18" s="187"/>
      <c r="AF18" s="187"/>
      <c r="AG18" s="186"/>
      <c r="AH18" s="186"/>
    </row>
    <row r="19" spans="1:35" s="191" customFormat="1" ht="91.2" hidden="1" customHeight="1" x14ac:dyDescent="0.25">
      <c r="A19" s="190" t="s">
        <v>162</v>
      </c>
      <c r="B19" s="192" t="s">
        <v>156</v>
      </c>
      <c r="C19" s="180" t="s">
        <v>150</v>
      </c>
      <c r="D19" s="177" t="s">
        <v>204</v>
      </c>
      <c r="E19" s="177" t="s">
        <v>205</v>
      </c>
      <c r="F19" s="177" t="s">
        <v>206</v>
      </c>
      <c r="G19" s="177" t="s">
        <v>207</v>
      </c>
      <c r="H19" s="173" t="s">
        <v>91</v>
      </c>
      <c r="I19" s="199"/>
      <c r="J19" s="177" t="s">
        <v>167</v>
      </c>
      <c r="K19" s="177" t="s">
        <v>208</v>
      </c>
      <c r="L19" s="200"/>
      <c r="M19" s="200"/>
      <c r="N19" s="194"/>
      <c r="O19" s="194"/>
      <c r="P19" s="194"/>
      <c r="Q19" s="194"/>
      <c r="R19" s="209"/>
      <c r="T19" s="187"/>
      <c r="U19" s="187"/>
      <c r="V19" s="187"/>
      <c r="W19" s="187"/>
      <c r="X19" s="187"/>
      <c r="Y19" s="187"/>
      <c r="Z19" s="187"/>
      <c r="AA19" s="187"/>
      <c r="AB19" s="187"/>
      <c r="AC19" s="187"/>
      <c r="AD19" s="187"/>
      <c r="AE19" s="187"/>
      <c r="AF19" s="187"/>
      <c r="AG19" s="186"/>
      <c r="AH19" s="186"/>
    </row>
    <row r="20" spans="1:35" s="191" customFormat="1" ht="173.4" customHeight="1" x14ac:dyDescent="0.25">
      <c r="A20" s="190" t="s">
        <v>162</v>
      </c>
      <c r="B20" s="192" t="s">
        <v>153</v>
      </c>
      <c r="C20" s="180" t="s">
        <v>213</v>
      </c>
      <c r="D20" s="177" t="s">
        <v>214</v>
      </c>
      <c r="E20" s="177" t="s">
        <v>215</v>
      </c>
      <c r="F20" s="177" t="s">
        <v>189</v>
      </c>
      <c r="G20" s="177" t="s">
        <v>217</v>
      </c>
      <c r="H20" s="173" t="s">
        <v>91</v>
      </c>
      <c r="I20" s="193">
        <v>0.5</v>
      </c>
      <c r="J20" s="177" t="s">
        <v>99</v>
      </c>
      <c r="K20" s="177" t="s">
        <v>151</v>
      </c>
      <c r="L20" s="194">
        <v>0</v>
      </c>
      <c r="M20" s="194">
        <v>0.05</v>
      </c>
      <c r="N20" s="214">
        <v>0</v>
      </c>
      <c r="O20" s="214">
        <v>0</v>
      </c>
      <c r="P20" s="213">
        <v>0.02</v>
      </c>
      <c r="Q20" s="213">
        <v>0.02</v>
      </c>
      <c r="R20" s="209" t="s">
        <v>251</v>
      </c>
      <c r="T20" s="187"/>
      <c r="U20" s="187"/>
      <c r="V20" s="187"/>
      <c r="W20" s="187"/>
      <c r="X20" s="187"/>
      <c r="Y20" s="187"/>
      <c r="Z20" s="187"/>
      <c r="AA20" s="187"/>
      <c r="AB20" s="187"/>
      <c r="AC20" s="187"/>
      <c r="AD20" s="187"/>
      <c r="AE20" s="187"/>
      <c r="AF20" s="187"/>
      <c r="AG20" s="186"/>
      <c r="AH20" s="186"/>
    </row>
    <row r="21" spans="1:35" s="191" customFormat="1" ht="409.6" x14ac:dyDescent="0.25">
      <c r="A21" s="190" t="s">
        <v>163</v>
      </c>
      <c r="B21" s="192" t="s">
        <v>71</v>
      </c>
      <c r="C21" s="180" t="s">
        <v>231</v>
      </c>
      <c r="D21" s="180" t="s">
        <v>232</v>
      </c>
      <c r="E21" s="192" t="s">
        <v>233</v>
      </c>
      <c r="F21" s="177" t="s">
        <v>189</v>
      </c>
      <c r="G21" s="177" t="s">
        <v>234</v>
      </c>
      <c r="H21" s="173" t="s">
        <v>198</v>
      </c>
      <c r="I21" s="213">
        <v>8.0000000000000002E-3</v>
      </c>
      <c r="J21" s="177" t="s">
        <v>167</v>
      </c>
      <c r="K21" s="177" t="s">
        <v>227</v>
      </c>
      <c r="L21" s="194" t="s">
        <v>235</v>
      </c>
      <c r="M21" s="194">
        <v>0.01</v>
      </c>
      <c r="N21" s="221">
        <v>7.3000000000000001E-3</v>
      </c>
      <c r="O21" s="221">
        <v>9.4999999999999998E-3</v>
      </c>
      <c r="P21" s="245">
        <v>1E-4</v>
      </c>
      <c r="Q21" s="245">
        <v>1E-4</v>
      </c>
      <c r="R21" s="209" t="s">
        <v>250</v>
      </c>
      <c r="S21" s="223"/>
      <c r="T21" s="187"/>
      <c r="U21" s="187"/>
      <c r="V21" s="187"/>
      <c r="W21" s="187"/>
      <c r="X21" s="187"/>
      <c r="Y21" s="187"/>
      <c r="Z21" s="187"/>
      <c r="AA21" s="187"/>
      <c r="AB21" s="187"/>
      <c r="AC21" s="187"/>
      <c r="AD21" s="187"/>
      <c r="AE21" s="187"/>
      <c r="AF21" s="187"/>
      <c r="AG21" s="186"/>
      <c r="AH21" s="186"/>
    </row>
    <row r="22" spans="1:35" ht="283.2" customHeight="1" thickBot="1" x14ac:dyDescent="0.35">
      <c r="A22" s="236" t="s">
        <v>161</v>
      </c>
      <c r="B22" s="195" t="s">
        <v>157</v>
      </c>
      <c r="C22" s="243" t="s">
        <v>125</v>
      </c>
      <c r="D22" s="237" t="s">
        <v>128</v>
      </c>
      <c r="E22" s="179" t="s">
        <v>137</v>
      </c>
      <c r="F22" s="179" t="s">
        <v>138</v>
      </c>
      <c r="G22" s="179" t="s">
        <v>139</v>
      </c>
      <c r="H22" s="196" t="s">
        <v>91</v>
      </c>
      <c r="I22" s="238">
        <v>1</v>
      </c>
      <c r="J22" s="179" t="s">
        <v>126</v>
      </c>
      <c r="K22" s="179" t="s">
        <v>127</v>
      </c>
      <c r="L22" s="239">
        <v>0</v>
      </c>
      <c r="M22" s="240">
        <v>0.5</v>
      </c>
      <c r="N22" s="210">
        <v>0.2</v>
      </c>
      <c r="O22" s="241">
        <v>0.35</v>
      </c>
      <c r="P22" s="246">
        <v>0.62</v>
      </c>
      <c r="Q22" s="246">
        <v>0.7</v>
      </c>
      <c r="R22" s="211" t="s">
        <v>252</v>
      </c>
      <c r="T22" s="172"/>
      <c r="U22" s="172"/>
      <c r="V22" s="172"/>
      <c r="W22" s="172"/>
      <c r="X22" s="172"/>
      <c r="Y22" s="172"/>
      <c r="Z22" s="172"/>
      <c r="AA22" s="172"/>
      <c r="AB22" s="172"/>
      <c r="AC22" s="172"/>
      <c r="AD22" s="172"/>
      <c r="AE22" s="172"/>
      <c r="AF22" s="169"/>
      <c r="AG22" s="169"/>
      <c r="AH22" s="169"/>
    </row>
    <row r="23" spans="1:35" ht="62.4" hidden="1" customHeight="1" thickBot="1" x14ac:dyDescent="0.35">
      <c r="A23" s="226" t="s">
        <v>133</v>
      </c>
      <c r="B23" s="227" t="s">
        <v>155</v>
      </c>
      <c r="C23" s="244" t="s">
        <v>131</v>
      </c>
      <c r="D23" s="229" t="s">
        <v>130</v>
      </c>
      <c r="E23" s="228" t="s">
        <v>140</v>
      </c>
      <c r="F23" s="228" t="s">
        <v>141</v>
      </c>
      <c r="G23" s="228" t="s">
        <v>142</v>
      </c>
      <c r="H23" s="230" t="s">
        <v>91</v>
      </c>
      <c r="I23" s="231">
        <v>40</v>
      </c>
      <c r="J23" s="228" t="s">
        <v>126</v>
      </c>
      <c r="K23" s="228" t="s">
        <v>132</v>
      </c>
      <c r="L23" s="232">
        <v>20</v>
      </c>
      <c r="M23" s="233">
        <v>25</v>
      </c>
      <c r="N23" s="234"/>
      <c r="O23" s="234"/>
      <c r="P23" s="234"/>
      <c r="Q23" s="234"/>
      <c r="R23" s="235"/>
      <c r="T23" s="172"/>
      <c r="U23" s="172"/>
      <c r="V23" s="172"/>
      <c r="W23" s="172"/>
      <c r="X23" s="172"/>
      <c r="Y23" s="172"/>
      <c r="Z23" s="172"/>
      <c r="AA23" s="172"/>
      <c r="AB23" s="172"/>
      <c r="AC23" s="172"/>
      <c r="AD23" s="172"/>
      <c r="AE23" s="172"/>
      <c r="AF23" s="169"/>
      <c r="AG23" s="169"/>
      <c r="AH23" s="169"/>
    </row>
    <row r="24" spans="1:35" ht="15" thickBot="1" x14ac:dyDescent="0.35">
      <c r="J24" s="170"/>
      <c r="K24" s="170"/>
      <c r="M24" s="168"/>
      <c r="N24" s="168"/>
      <c r="O24" s="168"/>
      <c r="P24" s="168"/>
      <c r="T24" s="169"/>
      <c r="U24" s="169"/>
      <c r="V24" s="169"/>
      <c r="W24" s="169"/>
      <c r="X24" s="169"/>
      <c r="Y24" s="169"/>
      <c r="Z24" s="169"/>
      <c r="AA24" s="169"/>
      <c r="AB24" s="169"/>
      <c r="AC24" s="169"/>
      <c r="AD24" s="169"/>
      <c r="AE24" s="169"/>
      <c r="AF24" s="169"/>
      <c r="AG24" s="169"/>
      <c r="AH24" s="169"/>
      <c r="AI24" s="169"/>
    </row>
    <row r="25" spans="1:35" s="185" customFormat="1" ht="24" customHeight="1" thickTop="1" thickBot="1" x14ac:dyDescent="0.3">
      <c r="A25" s="342" t="s">
        <v>121</v>
      </c>
      <c r="B25" s="342"/>
      <c r="C25" s="342"/>
      <c r="D25" s="343" t="s">
        <v>119</v>
      </c>
      <c r="E25" s="344" t="s">
        <v>122</v>
      </c>
      <c r="F25" s="344"/>
      <c r="G25" s="344"/>
      <c r="H25" s="344"/>
      <c r="I25" s="344"/>
      <c r="J25" s="345" t="s">
        <v>120</v>
      </c>
      <c r="K25" s="344" t="s">
        <v>123</v>
      </c>
      <c r="L25" s="344"/>
      <c r="M25" s="344"/>
      <c r="N25" s="344"/>
      <c r="O25" s="344"/>
      <c r="P25" s="344"/>
      <c r="Q25" s="344"/>
      <c r="R25" s="345">
        <v>1</v>
      </c>
      <c r="T25" s="186"/>
      <c r="U25" s="186"/>
      <c r="V25" s="186"/>
      <c r="W25" s="186"/>
      <c r="X25" s="186"/>
      <c r="Y25" s="186"/>
      <c r="Z25" s="186"/>
      <c r="AA25" s="186"/>
      <c r="AB25" s="186"/>
      <c r="AC25" s="186"/>
      <c r="AD25" s="186"/>
      <c r="AE25" s="186"/>
      <c r="AF25" s="186"/>
      <c r="AG25" s="186"/>
      <c r="AH25" s="186"/>
      <c r="AI25" s="186"/>
    </row>
    <row r="26" spans="1:35" ht="38.25" customHeight="1" thickTop="1" x14ac:dyDescent="0.3">
      <c r="D26" s="181"/>
      <c r="E26" s="181"/>
      <c r="F26" s="181"/>
      <c r="G26" s="181"/>
    </row>
  </sheetData>
  <mergeCells count="9">
    <mergeCell ref="A25:C25"/>
    <mergeCell ref="E25:I25"/>
    <mergeCell ref="K25:Q25"/>
    <mergeCell ref="R1:S1"/>
    <mergeCell ref="R2:S2"/>
    <mergeCell ref="R3:S3"/>
    <mergeCell ref="R4:S4"/>
    <mergeCell ref="A1:A4"/>
    <mergeCell ref="B1:Q4"/>
  </mergeCells>
  <phoneticPr fontId="27" type="noConversion"/>
  <conditionalFormatting sqref="N8:Q8 Q11 N10:Q10 N9:O9">
    <cfRule type="colorScale" priority="13">
      <colorScale>
        <cfvo type="percent" val="&quot;0&lt;=69&quot;"/>
        <cfvo type="percent" val="&quot;70&lt;=89&quot;"/>
        <cfvo type="percent" val="&quot;90&lt;=100&quot;"/>
        <color rgb="FFF8696B"/>
        <color rgb="FFFFEB84"/>
        <color rgb="FF63BE7B"/>
      </colorScale>
    </cfRule>
    <cfRule type="colorScale" priority="14">
      <colorScale>
        <cfvo type="num" val="50"/>
        <cfvo type="percentile" val="8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N13:Q13 N14 N23:Q23 N22 N15:Q15 N16:N17 Q11 N18:O18 N7:O7 Q7 N8:Q8 N10:Q10 N9:O9 Q16:Q17 N19:Q21">
    <cfRule type="cellIs" dxfId="25" priority="10" operator="between">
      <formula>0.85</formula>
      <formula>1</formula>
    </cfRule>
    <cfRule type="cellIs" dxfId="24" priority="11" operator="between">
      <formula>0.7</formula>
      <formula>0.84</formula>
    </cfRule>
    <cfRule type="cellIs" dxfId="23" priority="12" operator="between">
      <formula>1%</formula>
      <formula>69%</formula>
    </cfRule>
  </conditionalFormatting>
  <conditionalFormatting sqref="O7">
    <cfRule type="cellIs" dxfId="22" priority="7" operator="between">
      <formula>0.85</formula>
      <formula>1</formula>
    </cfRule>
    <cfRule type="cellIs" dxfId="21" priority="8" operator="between">
      <formula>0.7</formula>
      <formula>0.84</formula>
    </cfRule>
    <cfRule type="cellIs" dxfId="20" priority="9" operator="between">
      <formula>1%</formula>
      <formula>69%</formula>
    </cfRule>
  </conditionalFormatting>
  <dataValidations count="1">
    <dataValidation type="list" allowBlank="1" showInputMessage="1" showErrorMessage="1" sqref="H7:H23" xr:uid="{00000000-0002-0000-0000-000000000000}">
      <formula1>"Sube,Baja,Tendencia Media"</formula1>
    </dataValidation>
  </dataValidations>
  <pageMargins left="0.75" right="0" top="1" bottom="0" header="0" footer="0"/>
  <pageSetup paperSize="5" scale="40" orientation="landscape" verticalDpi="4294967292" copies="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83">
        <v>1</v>
      </c>
      <c r="F9" s="184">
        <v>0.9</v>
      </c>
      <c r="G9" s="182" t="s">
        <v>110</v>
      </c>
    </row>
    <row r="10" spans="5:7" ht="250.2" thickBot="1" x14ac:dyDescent="0.35">
      <c r="E10" s="183">
        <v>1</v>
      </c>
      <c r="F10" s="184">
        <v>0.9</v>
      </c>
      <c r="G10" s="18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7773437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77734375" bestFit="1" customWidth="1"/>
    <col min="46" max="46" width="7.44140625" bestFit="1" customWidth="1"/>
    <col min="47" max="47" width="6" bestFit="1" customWidth="1"/>
    <col min="48" max="49" width="6.44140625" bestFit="1" customWidth="1"/>
    <col min="50" max="50" width="5.77734375" bestFit="1" customWidth="1"/>
    <col min="51" max="51" width="8.44140625" bestFit="1" customWidth="1"/>
    <col min="52" max="52" width="11.77734375" customWidth="1"/>
    <col min="53" max="53" width="9.109375" bestFit="1" customWidth="1"/>
    <col min="54" max="54" width="11.77734375" customWidth="1"/>
    <col min="55" max="55" width="10.44140625" bestFit="1" customWidth="1"/>
    <col min="69" max="74" width="9.44140625" customWidth="1"/>
  </cols>
  <sheetData>
    <row r="1" spans="1:58" ht="15" customHeight="1" x14ac:dyDescent="0.3">
      <c r="A1" s="256" t="s">
        <v>47</v>
      </c>
      <c r="B1" s="256"/>
      <c r="C1" s="257"/>
      <c r="D1" s="258" t="s">
        <v>55</v>
      </c>
      <c r="E1" s="259"/>
      <c r="F1" s="259"/>
      <c r="G1" s="259"/>
      <c r="H1" s="259"/>
      <c r="I1" s="259"/>
      <c r="J1" s="259"/>
      <c r="K1" s="259"/>
      <c r="L1" s="259"/>
      <c r="M1" s="259"/>
      <c r="N1" s="259"/>
      <c r="O1" s="259"/>
      <c r="P1" s="259"/>
      <c r="Q1" s="259"/>
      <c r="R1" s="259"/>
      <c r="S1" s="259"/>
      <c r="T1" s="259"/>
      <c r="U1" s="259"/>
      <c r="V1" s="259"/>
      <c r="W1" s="259"/>
      <c r="X1" s="259"/>
      <c r="Y1" s="259"/>
      <c r="Z1" s="259"/>
      <c r="AA1" s="259"/>
      <c r="AB1" s="259"/>
      <c r="AC1" s="260"/>
      <c r="AD1" s="267" t="s">
        <v>31</v>
      </c>
      <c r="AE1" s="267"/>
    </row>
    <row r="2" spans="1:58" ht="15" customHeight="1" x14ac:dyDescent="0.3">
      <c r="A2" s="257"/>
      <c r="B2" s="257"/>
      <c r="C2" s="257"/>
      <c r="D2" s="261"/>
      <c r="E2" s="262"/>
      <c r="F2" s="262"/>
      <c r="G2" s="262"/>
      <c r="H2" s="262"/>
      <c r="I2" s="262"/>
      <c r="J2" s="262"/>
      <c r="K2" s="262"/>
      <c r="L2" s="262"/>
      <c r="M2" s="262"/>
      <c r="N2" s="262"/>
      <c r="O2" s="262"/>
      <c r="P2" s="262"/>
      <c r="Q2" s="262"/>
      <c r="R2" s="262"/>
      <c r="S2" s="262"/>
      <c r="T2" s="262"/>
      <c r="U2" s="262"/>
      <c r="V2" s="262"/>
      <c r="W2" s="262"/>
      <c r="X2" s="262"/>
      <c r="Y2" s="262"/>
      <c r="Z2" s="262"/>
      <c r="AA2" s="262"/>
      <c r="AB2" s="262"/>
      <c r="AC2" s="263"/>
      <c r="AD2" s="267"/>
      <c r="AE2" s="267"/>
    </row>
    <row r="3" spans="1:58" ht="15" customHeight="1" x14ac:dyDescent="0.3">
      <c r="A3" s="257"/>
      <c r="B3" s="257"/>
      <c r="C3" s="257"/>
      <c r="D3" s="264"/>
      <c r="E3" s="265"/>
      <c r="F3" s="265"/>
      <c r="G3" s="265"/>
      <c r="H3" s="265"/>
      <c r="I3" s="265"/>
      <c r="J3" s="265"/>
      <c r="K3" s="265"/>
      <c r="L3" s="265"/>
      <c r="M3" s="265"/>
      <c r="N3" s="265"/>
      <c r="O3" s="265"/>
      <c r="P3" s="265"/>
      <c r="Q3" s="265"/>
      <c r="R3" s="265"/>
      <c r="S3" s="265"/>
      <c r="T3" s="265"/>
      <c r="U3" s="265"/>
      <c r="V3" s="265"/>
      <c r="W3" s="265"/>
      <c r="X3" s="265"/>
      <c r="Y3" s="265"/>
      <c r="Z3" s="265"/>
      <c r="AA3" s="265"/>
      <c r="AB3" s="265"/>
      <c r="AC3" s="266"/>
      <c r="AD3" s="267"/>
      <c r="AE3" s="267"/>
    </row>
    <row r="4" spans="1:58" ht="15" customHeight="1" x14ac:dyDescent="0.3">
      <c r="A4" s="257"/>
      <c r="B4" s="257"/>
      <c r="C4" s="257"/>
      <c r="D4" s="268" t="s">
        <v>44</v>
      </c>
      <c r="E4" s="269"/>
      <c r="F4" s="269"/>
      <c r="G4" s="269"/>
      <c r="H4" s="269"/>
      <c r="I4" s="269"/>
      <c r="J4" s="269"/>
      <c r="K4" s="269"/>
      <c r="L4" s="269"/>
      <c r="M4" s="269"/>
      <c r="N4" s="269"/>
      <c r="O4" s="269"/>
      <c r="P4" s="269"/>
      <c r="Q4" s="269"/>
      <c r="R4" s="269"/>
      <c r="S4" s="269"/>
      <c r="T4" s="269"/>
      <c r="U4" s="269"/>
      <c r="V4" s="269"/>
      <c r="W4" s="269"/>
      <c r="X4" s="269"/>
      <c r="Y4" s="269"/>
      <c r="Z4" s="269"/>
      <c r="AA4" s="269"/>
      <c r="AB4" s="269"/>
      <c r="AC4" s="270"/>
      <c r="AD4" s="274" t="s">
        <v>32</v>
      </c>
      <c r="AE4" s="274"/>
      <c r="AQ4" s="64"/>
      <c r="AR4" s="64"/>
      <c r="AS4" s="64"/>
      <c r="AT4" s="64"/>
      <c r="AU4" s="64"/>
      <c r="AV4" s="64"/>
      <c r="AW4" s="64"/>
      <c r="AX4" s="64"/>
      <c r="AY4" s="64"/>
      <c r="AZ4" s="64"/>
      <c r="BA4" s="64"/>
      <c r="BB4" s="64"/>
      <c r="BC4" s="64"/>
      <c r="BD4" s="64"/>
      <c r="BE4" s="64"/>
      <c r="BF4" s="64"/>
    </row>
    <row r="5" spans="1:58" ht="15" customHeight="1" x14ac:dyDescent="0.3">
      <c r="A5" s="257"/>
      <c r="B5" s="257"/>
      <c r="C5" s="257"/>
      <c r="D5" s="271"/>
      <c r="E5" s="272"/>
      <c r="F5" s="272"/>
      <c r="G5" s="272"/>
      <c r="H5" s="272"/>
      <c r="I5" s="272"/>
      <c r="J5" s="272"/>
      <c r="K5" s="272"/>
      <c r="L5" s="272"/>
      <c r="M5" s="272"/>
      <c r="N5" s="272"/>
      <c r="O5" s="272"/>
      <c r="P5" s="272"/>
      <c r="Q5" s="272"/>
      <c r="R5" s="272"/>
      <c r="S5" s="272"/>
      <c r="T5" s="272"/>
      <c r="U5" s="272"/>
      <c r="V5" s="272"/>
      <c r="W5" s="272"/>
      <c r="X5" s="272"/>
      <c r="Y5" s="272"/>
      <c r="Z5" s="272"/>
      <c r="AA5" s="272"/>
      <c r="AB5" s="272"/>
      <c r="AC5" s="273"/>
      <c r="AD5" s="275">
        <v>42731</v>
      </c>
      <c r="AE5" s="275"/>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253"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254"/>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255"/>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252"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252"/>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252"/>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252"/>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252"/>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252"/>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19" priority="5" operator="greaterThanOrEqual">
      <formula>0.85</formula>
    </cfRule>
    <cfRule type="cellIs" dxfId="18" priority="6" operator="between">
      <formula>0.65</formula>
      <formula>0.84</formula>
    </cfRule>
    <cfRule type="cellIs" dxfId="17" priority="7" operator="equal">
      <formula>"0.65"</formula>
    </cfRule>
    <cfRule type="cellIs" dxfId="16" priority="8" operator="lessThan">
      <formula>0.64</formula>
    </cfRule>
  </conditionalFormatting>
  <conditionalFormatting sqref="AF17">
    <cfRule type="cellIs" dxfId="15" priority="1" operator="greaterThanOrEqual">
      <formula>0.85</formula>
    </cfRule>
    <cfRule type="cellIs" dxfId="14" priority="2" operator="between">
      <formula>0.65</formula>
      <formula>"0.84"</formula>
    </cfRule>
    <cfRule type="cellIs" dxfId="13" priority="3" operator="equal">
      <formula>"0.65"</formula>
    </cfRule>
    <cfRule type="cellIs" dxfId="12" priority="4" operator="lessThan">
      <formula>0.65</formula>
    </cfRule>
  </conditionalFormatting>
  <dataValidations count="2">
    <dataValidation type="list" allowBlank="1" showInputMessage="1" showErrorMessage="1" sqref="AC8:AC16" xr:uid="{00000000-0002-0000-0400-000000000000}">
      <formula1>"Si,No"</formula1>
    </dataValidation>
    <dataValidation type="list" allowBlank="1" showInputMessage="1" showErrorMessage="1" sqref="J8:J16" xr:uid="{00000000-0002-0000-04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319" t="s">
        <v>47</v>
      </c>
      <c r="C1" s="320"/>
      <c r="D1" s="323" t="s">
        <v>0</v>
      </c>
      <c r="E1" s="324"/>
      <c r="F1" s="324"/>
      <c r="G1" s="324"/>
      <c r="H1" s="324"/>
      <c r="I1" s="325"/>
      <c r="J1" s="332" t="s">
        <v>31</v>
      </c>
      <c r="K1" s="333"/>
    </row>
    <row r="2" spans="2:12" ht="15" customHeight="1" x14ac:dyDescent="0.3">
      <c r="B2" s="321"/>
      <c r="C2" s="322"/>
      <c r="D2" s="326"/>
      <c r="E2" s="327"/>
      <c r="F2" s="327"/>
      <c r="G2" s="327"/>
      <c r="H2" s="327"/>
      <c r="I2" s="328"/>
      <c r="J2" s="334"/>
      <c r="K2" s="335"/>
    </row>
    <row r="3" spans="2:12" ht="15" customHeight="1" x14ac:dyDescent="0.3">
      <c r="B3" s="321"/>
      <c r="C3" s="322"/>
      <c r="D3" s="329"/>
      <c r="E3" s="330"/>
      <c r="F3" s="330"/>
      <c r="G3" s="330"/>
      <c r="H3" s="330"/>
      <c r="I3" s="331"/>
      <c r="J3" s="334"/>
      <c r="K3" s="335"/>
    </row>
    <row r="4" spans="2:12" ht="15" customHeight="1" x14ac:dyDescent="0.3">
      <c r="B4" s="321"/>
      <c r="C4" s="322"/>
      <c r="D4" s="336" t="s">
        <v>44</v>
      </c>
      <c r="E4" s="336"/>
      <c r="F4" s="336"/>
      <c r="G4" s="336"/>
      <c r="H4" s="336"/>
      <c r="I4" s="336"/>
      <c r="J4" s="338" t="s">
        <v>32</v>
      </c>
      <c r="K4" s="339"/>
    </row>
    <row r="5" spans="2:12" ht="15.75" customHeight="1" thickBot="1" x14ac:dyDescent="0.35">
      <c r="B5" s="321"/>
      <c r="C5" s="322"/>
      <c r="D5" s="337"/>
      <c r="E5" s="337"/>
      <c r="F5" s="337"/>
      <c r="G5" s="337"/>
      <c r="H5" s="337"/>
      <c r="I5" s="337"/>
      <c r="J5" s="340">
        <v>42664</v>
      </c>
      <c r="K5" s="341"/>
    </row>
    <row r="6" spans="2:12" ht="15" thickBot="1" x14ac:dyDescent="0.35">
      <c r="B6" s="276"/>
      <c r="C6" s="277"/>
      <c r="D6" s="277"/>
      <c r="E6" s="277"/>
      <c r="F6" s="277"/>
      <c r="G6" s="277"/>
      <c r="H6" s="277"/>
      <c r="I6" s="278"/>
      <c r="J6" s="296"/>
      <c r="K6" s="297"/>
      <c r="L6" s="4"/>
    </row>
    <row r="7" spans="2:12" ht="34.200000000000003" x14ac:dyDescent="0.3">
      <c r="B7" s="298" t="s">
        <v>33</v>
      </c>
      <c r="C7" s="301" t="s">
        <v>81</v>
      </c>
      <c r="D7" s="298" t="s">
        <v>34</v>
      </c>
      <c r="E7" s="82" t="s">
        <v>60</v>
      </c>
      <c r="F7" s="298" t="s">
        <v>51</v>
      </c>
      <c r="G7" s="301" t="s">
        <v>50</v>
      </c>
      <c r="H7" s="298" t="s">
        <v>35</v>
      </c>
      <c r="I7" s="83" t="s">
        <v>62</v>
      </c>
      <c r="J7" s="298" t="s">
        <v>36</v>
      </c>
      <c r="K7" s="88"/>
      <c r="L7" s="5"/>
    </row>
    <row r="8" spans="2:12" ht="57" x14ac:dyDescent="0.3">
      <c r="B8" s="299"/>
      <c r="C8" s="302"/>
      <c r="D8" s="299"/>
      <c r="E8" s="82" t="s">
        <v>74</v>
      </c>
      <c r="F8" s="299"/>
      <c r="G8" s="302"/>
      <c r="H8" s="299"/>
      <c r="I8" s="83" t="s">
        <v>73</v>
      </c>
      <c r="J8" s="299"/>
      <c r="K8" s="88"/>
      <c r="L8" s="5"/>
    </row>
    <row r="9" spans="2:12" ht="34.200000000000003" x14ac:dyDescent="0.3">
      <c r="B9" s="299"/>
      <c r="C9" s="302"/>
      <c r="D9" s="299"/>
      <c r="E9" s="82" t="s">
        <v>67</v>
      </c>
      <c r="F9" s="299"/>
      <c r="G9" s="302"/>
      <c r="H9" s="299"/>
      <c r="I9" s="83" t="s">
        <v>65</v>
      </c>
      <c r="J9" s="299"/>
      <c r="K9" s="88"/>
      <c r="L9" s="5"/>
    </row>
    <row r="10" spans="2:12" ht="45.6" x14ac:dyDescent="0.3">
      <c r="B10" s="299"/>
      <c r="C10" s="302"/>
      <c r="D10" s="299"/>
      <c r="E10" s="82" t="s">
        <v>68</v>
      </c>
      <c r="F10" s="299"/>
      <c r="G10" s="302"/>
      <c r="H10" s="299"/>
      <c r="I10" s="83" t="s">
        <v>66</v>
      </c>
      <c r="J10" s="299"/>
      <c r="K10" s="88"/>
      <c r="L10" s="5"/>
    </row>
    <row r="11" spans="2:12" ht="34.200000000000003" x14ac:dyDescent="0.3">
      <c r="B11" s="299"/>
      <c r="C11" s="302"/>
      <c r="D11" s="299"/>
      <c r="E11" s="82" t="s">
        <v>75</v>
      </c>
      <c r="F11" s="299"/>
      <c r="G11" s="302"/>
      <c r="H11" s="299"/>
      <c r="I11" s="83" t="s">
        <v>76</v>
      </c>
      <c r="J11" s="299"/>
      <c r="K11" s="88"/>
      <c r="L11" s="5"/>
    </row>
    <row r="12" spans="2:12" ht="34.799999999999997" thickBot="1" x14ac:dyDescent="0.35">
      <c r="B12" s="300"/>
      <c r="C12" s="303"/>
      <c r="D12" s="299"/>
      <c r="E12" s="82" t="s">
        <v>69</v>
      </c>
      <c r="F12" s="299"/>
      <c r="G12" s="302"/>
      <c r="H12" s="299"/>
      <c r="I12" s="83" t="s">
        <v>63</v>
      </c>
      <c r="J12" s="299"/>
      <c r="K12" s="88"/>
      <c r="L12" s="6"/>
    </row>
    <row r="13" spans="2:12" ht="23.4" thickBot="1" x14ac:dyDescent="0.35">
      <c r="B13" s="85" t="s">
        <v>37</v>
      </c>
      <c r="C13" s="84"/>
      <c r="D13" s="299"/>
      <c r="E13" s="82" t="s">
        <v>70</v>
      </c>
      <c r="F13" s="299"/>
      <c r="G13" s="302"/>
      <c r="H13" s="299"/>
      <c r="I13" s="83" t="s">
        <v>64</v>
      </c>
      <c r="J13" s="299"/>
      <c r="K13" s="88"/>
      <c r="L13" s="6"/>
    </row>
    <row r="14" spans="2:12" ht="48" customHeight="1" thickBot="1" x14ac:dyDescent="0.35">
      <c r="B14" s="85" t="s">
        <v>38</v>
      </c>
      <c r="C14" s="84"/>
      <c r="D14" s="299"/>
      <c r="E14" s="82" t="s">
        <v>80</v>
      </c>
      <c r="F14" s="299"/>
      <c r="G14" s="302"/>
      <c r="H14" s="299"/>
      <c r="I14" s="83" t="s">
        <v>78</v>
      </c>
      <c r="J14" s="299"/>
      <c r="K14" s="88"/>
      <c r="L14" s="6"/>
    </row>
    <row r="15" spans="2:12" ht="43.05" customHeight="1" thickBot="1" x14ac:dyDescent="0.35">
      <c r="B15" s="86" t="s">
        <v>39</v>
      </c>
      <c r="C15" s="87">
        <v>42734</v>
      </c>
      <c r="D15" s="300"/>
      <c r="E15" s="82" t="s">
        <v>79</v>
      </c>
      <c r="F15" s="300"/>
      <c r="G15" s="304"/>
      <c r="H15" s="300"/>
      <c r="I15" s="83" t="s">
        <v>77</v>
      </c>
      <c r="J15" s="300"/>
      <c r="K15" s="89"/>
      <c r="L15" s="6"/>
    </row>
    <row r="16" spans="2:12" ht="15" thickBot="1" x14ac:dyDescent="0.35">
      <c r="B16" s="308"/>
      <c r="C16" s="309"/>
      <c r="D16" s="309"/>
      <c r="E16" s="310"/>
      <c r="F16" s="311"/>
      <c r="G16" s="310"/>
      <c r="H16" s="311"/>
      <c r="I16" s="310"/>
      <c r="J16" s="311"/>
      <c r="K16" s="312"/>
    </row>
    <row r="17" spans="2:11" x14ac:dyDescent="0.3">
      <c r="B17" s="313" t="s">
        <v>40</v>
      </c>
      <c r="C17" s="42" t="s">
        <v>82</v>
      </c>
      <c r="D17" s="33">
        <v>0.1</v>
      </c>
      <c r="E17" s="313" t="s">
        <v>41</v>
      </c>
      <c r="F17" s="34"/>
      <c r="G17" s="316" t="s">
        <v>42</v>
      </c>
      <c r="H17" s="35"/>
      <c r="I17" s="316" t="s">
        <v>45</v>
      </c>
      <c r="J17" s="90"/>
      <c r="K17" s="94" t="s">
        <v>43</v>
      </c>
    </row>
    <row r="18" spans="2:11" x14ac:dyDescent="0.3">
      <c r="B18" s="314"/>
      <c r="C18" s="43" t="s">
        <v>83</v>
      </c>
      <c r="D18" s="36">
        <v>0.1</v>
      </c>
      <c r="E18" s="314"/>
      <c r="F18" s="37"/>
      <c r="G18" s="317"/>
      <c r="H18" s="38"/>
      <c r="I18" s="317"/>
      <c r="J18" s="91"/>
      <c r="K18" s="95" t="s">
        <v>43</v>
      </c>
    </row>
    <row r="19" spans="2:11" x14ac:dyDescent="0.3">
      <c r="B19" s="314"/>
      <c r="C19" s="43" t="s">
        <v>84</v>
      </c>
      <c r="D19" s="36">
        <v>0.1</v>
      </c>
      <c r="E19" s="314"/>
      <c r="F19" s="37"/>
      <c r="G19" s="317"/>
      <c r="H19" s="38"/>
      <c r="I19" s="317"/>
      <c r="J19" s="91"/>
      <c r="K19" s="95" t="s">
        <v>43</v>
      </c>
    </row>
    <row r="20" spans="2:11" x14ac:dyDescent="0.3">
      <c r="B20" s="314"/>
      <c r="C20" s="43" t="s">
        <v>85</v>
      </c>
      <c r="D20" s="36">
        <v>0.1</v>
      </c>
      <c r="E20" s="314"/>
      <c r="F20" s="37"/>
      <c r="G20" s="317"/>
      <c r="H20" s="38"/>
      <c r="I20" s="317"/>
      <c r="J20" s="91"/>
      <c r="K20" s="95" t="s">
        <v>43</v>
      </c>
    </row>
    <row r="21" spans="2:11" x14ac:dyDescent="0.3">
      <c r="B21" s="314"/>
      <c r="C21" s="43" t="s">
        <v>86</v>
      </c>
      <c r="D21" s="36">
        <v>0.1</v>
      </c>
      <c r="E21" s="314"/>
      <c r="F21" s="37"/>
      <c r="G21" s="317"/>
      <c r="H21" s="38"/>
      <c r="I21" s="317"/>
      <c r="J21" s="91"/>
      <c r="K21" s="95" t="s">
        <v>43</v>
      </c>
    </row>
    <row r="22" spans="2:11" x14ac:dyDescent="0.3">
      <c r="B22" s="314"/>
      <c r="C22" s="43" t="s">
        <v>87</v>
      </c>
      <c r="D22" s="36">
        <v>0.1</v>
      </c>
      <c r="E22" s="314"/>
      <c r="F22" s="37"/>
      <c r="G22" s="317"/>
      <c r="H22" s="38"/>
      <c r="I22" s="317"/>
      <c r="J22" s="91"/>
      <c r="K22" s="95" t="s">
        <v>43</v>
      </c>
    </row>
    <row r="23" spans="2:11" x14ac:dyDescent="0.3">
      <c r="B23" s="314"/>
      <c r="C23" s="43" t="s">
        <v>88</v>
      </c>
      <c r="D23" s="36">
        <v>0.1</v>
      </c>
      <c r="E23" s="314"/>
      <c r="F23" s="37"/>
      <c r="G23" s="317"/>
      <c r="H23" s="38"/>
      <c r="I23" s="317"/>
      <c r="J23" s="91"/>
      <c r="K23" s="95" t="s">
        <v>43</v>
      </c>
    </row>
    <row r="24" spans="2:11" x14ac:dyDescent="0.3">
      <c r="B24" s="314"/>
      <c r="C24" s="43" t="s">
        <v>89</v>
      </c>
      <c r="D24" s="36">
        <v>0.1</v>
      </c>
      <c r="E24" s="314"/>
      <c r="F24" s="37"/>
      <c r="G24" s="317"/>
      <c r="H24" s="38"/>
      <c r="I24" s="317"/>
      <c r="J24" s="91"/>
      <c r="K24" s="95" t="s">
        <v>43</v>
      </c>
    </row>
    <row r="25" spans="2:11" ht="15" thickBot="1" x14ac:dyDescent="0.35">
      <c r="B25" s="315"/>
      <c r="C25" s="44" t="s">
        <v>90</v>
      </c>
      <c r="D25" s="39">
        <v>0.1</v>
      </c>
      <c r="E25" s="315"/>
      <c r="F25" s="40"/>
      <c r="G25" s="318"/>
      <c r="H25" s="41"/>
      <c r="I25" s="318"/>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t="e">
        <f>'Tablero de Indicadores'!#REF!</f>
        <v>#REF!</v>
      </c>
      <c r="E28" s="102" t="str">
        <f>IF(ISERROR(C28/D28)=TRUE,"Sin datos",C28/D28)</f>
        <v>Sin datos</v>
      </c>
      <c r="F28" s="3">
        <f>$D$17</f>
        <v>0.1</v>
      </c>
      <c r="G28" s="62" t="s">
        <v>58</v>
      </c>
    </row>
    <row r="29" spans="2:11" x14ac:dyDescent="0.3">
      <c r="B29" s="12">
        <v>42767</v>
      </c>
      <c r="C29" s="11">
        <v>80</v>
      </c>
      <c r="D29" s="10" t="e">
        <f>'Tablero de Indicadores'!#REF!</f>
        <v>#REF!</v>
      </c>
      <c r="E29" s="102" t="str">
        <f t="shared" ref="E29:E39" si="0">IF(ISERROR(C29/D29)=TRUE,"Sin datos",C29/D29)</f>
        <v>Sin datos</v>
      </c>
      <c r="F29" s="3">
        <f t="shared" ref="F29:F39" si="1">$D$17</f>
        <v>0.1</v>
      </c>
      <c r="G29" s="62" t="e">
        <f>+IF(SLOPE(E28:E29,B28:B29)&gt;0,"Al alza",IF(SLOPE(E28:E29,B28:B29)&lt;0,"A la baja","sin cambio"))</f>
        <v>#DIV/0!</v>
      </c>
    </row>
    <row r="30" spans="2:11" x14ac:dyDescent="0.3">
      <c r="B30" s="12">
        <v>42795</v>
      </c>
      <c r="C30" s="11">
        <v>50</v>
      </c>
      <c r="D30" s="10" t="e">
        <f>'Tablero de Indicadores'!#REF!</f>
        <v>#REF!</v>
      </c>
      <c r="E30" s="102" t="str">
        <f t="shared" si="0"/>
        <v>Sin datos</v>
      </c>
      <c r="F30" s="3">
        <f t="shared" si="1"/>
        <v>0.1</v>
      </c>
      <c r="G30" s="62" t="e">
        <f t="shared" ref="G30:G39" si="2">+IF(SLOPE(E29:E30,B29:B30)&gt;0,"Al alza",IF(SLOPE(E29:E30,B29:B30)&lt;0,"A la baja","sin cambio"))</f>
        <v>#DIV/0!</v>
      </c>
    </row>
    <row r="31" spans="2:11" x14ac:dyDescent="0.3">
      <c r="B31" s="12">
        <v>42826</v>
      </c>
      <c r="C31" s="11">
        <v>30</v>
      </c>
      <c r="D31" s="10" t="e">
        <f>'Tablero de Indicadores'!#REF!</f>
        <v>#REF!</v>
      </c>
      <c r="E31" s="102" t="str">
        <f t="shared" si="0"/>
        <v>Sin datos</v>
      </c>
      <c r="F31" s="3">
        <f t="shared" si="1"/>
        <v>0.1</v>
      </c>
      <c r="G31" s="62" t="e">
        <f t="shared" si="2"/>
        <v>#DIV/0!</v>
      </c>
    </row>
    <row r="32" spans="2:11" x14ac:dyDescent="0.3">
      <c r="B32" s="12">
        <v>42856</v>
      </c>
      <c r="C32" s="11">
        <v>60</v>
      </c>
      <c r="D32" s="10" t="e">
        <f>'Tablero de Indicadores'!#REF!</f>
        <v>#REF!</v>
      </c>
      <c r="E32" s="102" t="str">
        <f t="shared" si="0"/>
        <v>Sin datos</v>
      </c>
      <c r="F32" s="3">
        <f t="shared" si="1"/>
        <v>0.1</v>
      </c>
      <c r="G32" s="62" t="e">
        <f t="shared" si="2"/>
        <v>#DIV/0!</v>
      </c>
    </row>
    <row r="33" spans="1:11" x14ac:dyDescent="0.3">
      <c r="B33" s="12">
        <v>42887</v>
      </c>
      <c r="C33" s="11">
        <v>100</v>
      </c>
      <c r="D33" s="10" t="e">
        <f>'Tablero de Indicadores'!#REF!</f>
        <v>#REF!</v>
      </c>
      <c r="E33" s="102" t="str">
        <f t="shared" si="0"/>
        <v>Sin datos</v>
      </c>
      <c r="F33" s="3">
        <f t="shared" si="1"/>
        <v>0.1</v>
      </c>
      <c r="G33" s="62" t="e">
        <f t="shared" si="2"/>
        <v>#DIV/0!</v>
      </c>
    </row>
    <row r="34" spans="1:11" x14ac:dyDescent="0.3">
      <c r="B34" s="12">
        <v>42917</v>
      </c>
      <c r="C34" s="11">
        <v>30</v>
      </c>
      <c r="D34" s="10" t="e">
        <f>'Tablero de Indicadores'!#REF!</f>
        <v>#REF!</v>
      </c>
      <c r="E34" s="102" t="str">
        <f t="shared" si="0"/>
        <v>Sin datos</v>
      </c>
      <c r="F34" s="3">
        <f t="shared" si="1"/>
        <v>0.1</v>
      </c>
      <c r="G34" s="62" t="e">
        <f t="shared" si="2"/>
        <v>#DIV/0!</v>
      </c>
    </row>
    <row r="35" spans="1:11" x14ac:dyDescent="0.3">
      <c r="B35" s="12">
        <v>42948</v>
      </c>
      <c r="C35" s="11">
        <v>90</v>
      </c>
      <c r="D35" s="10" t="e">
        <f>'Tablero de Indicadores'!#REF!</f>
        <v>#REF!</v>
      </c>
      <c r="E35" s="102" t="str">
        <f t="shared" si="0"/>
        <v>Sin datos</v>
      </c>
      <c r="F35" s="3">
        <f t="shared" si="1"/>
        <v>0.1</v>
      </c>
      <c r="G35" s="62" t="e">
        <f t="shared" si="2"/>
        <v>#DIV/0!</v>
      </c>
    </row>
    <row r="36" spans="1:11" x14ac:dyDescent="0.3">
      <c r="B36" s="12">
        <v>42979</v>
      </c>
      <c r="C36" s="11">
        <v>80</v>
      </c>
      <c r="D36" s="10" t="e">
        <f>'Tablero de Indicadores'!#REF!</f>
        <v>#REF!</v>
      </c>
      <c r="E36" s="102" t="str">
        <f t="shared" si="0"/>
        <v>Sin datos</v>
      </c>
      <c r="F36" s="3">
        <f t="shared" si="1"/>
        <v>0.1</v>
      </c>
      <c r="G36" s="62" t="e">
        <f t="shared" si="2"/>
        <v>#DIV/0!</v>
      </c>
    </row>
    <row r="37" spans="1:11" x14ac:dyDescent="0.3">
      <c r="B37" s="12">
        <v>43009</v>
      </c>
      <c r="C37" s="11">
        <v>100</v>
      </c>
      <c r="D37" s="10" t="e">
        <f>'Tablero de Indicadores'!#REF!</f>
        <v>#REF!</v>
      </c>
      <c r="E37" s="102" t="str">
        <f t="shared" si="0"/>
        <v>Sin datos</v>
      </c>
      <c r="F37" s="3">
        <f t="shared" si="1"/>
        <v>0.1</v>
      </c>
      <c r="G37" s="62" t="e">
        <f t="shared" si="2"/>
        <v>#DIV/0!</v>
      </c>
    </row>
    <row r="38" spans="1:11" x14ac:dyDescent="0.3">
      <c r="B38" s="12">
        <v>43040</v>
      </c>
      <c r="C38" s="11">
        <v>102</v>
      </c>
      <c r="D38" s="10" t="e">
        <f>'Tablero de Indicadores'!#REF!</f>
        <v>#REF!</v>
      </c>
      <c r="E38" s="102" t="str">
        <f t="shared" si="0"/>
        <v>Sin datos</v>
      </c>
      <c r="F38" s="3">
        <f t="shared" si="1"/>
        <v>0.1</v>
      </c>
      <c r="G38" s="62" t="e">
        <f t="shared" si="2"/>
        <v>#DIV/0!</v>
      </c>
    </row>
    <row r="39" spans="1:11" ht="15" thickBot="1" x14ac:dyDescent="0.35">
      <c r="B39" s="68">
        <v>43070</v>
      </c>
      <c r="C39" s="11">
        <f>COUNTIF(('Tablero de Indicadores'!$L$22:$L$23),1)</f>
        <v>0</v>
      </c>
      <c r="D39" s="10" t="e">
        <f>'Tablero de Indicadores'!#REF!</f>
        <v>#REF!</v>
      </c>
      <c r="E39" s="102" t="str">
        <f t="shared" si="0"/>
        <v>Sin datos</v>
      </c>
      <c r="F39" s="3">
        <f t="shared" si="1"/>
        <v>0.1</v>
      </c>
      <c r="G39" s="62" t="e">
        <f t="shared" si="2"/>
        <v>#DIV/0!</v>
      </c>
      <c r="H39" s="15"/>
      <c r="I39" s="15"/>
      <c r="J39" s="15"/>
      <c r="K39" s="15"/>
    </row>
    <row r="40" spans="1:11" ht="15.75" customHeight="1" thickBot="1" x14ac:dyDescent="0.35">
      <c r="B40" s="305" t="s">
        <v>59</v>
      </c>
      <c r="C40" s="306"/>
      <c r="D40" s="307"/>
      <c r="E40" s="69" t="e">
        <f>+IF(SLOPE(E28:E39,B28:B39)&gt;0,"Al alza",IF(SLOPE(E28:E39,B28:B39)&lt;0,"A la baja","Sin cambio"))</f>
        <v>#DIV/0!</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294"/>
      <c r="B44" s="276" t="s">
        <v>48</v>
      </c>
      <c r="C44" s="277"/>
      <c r="D44" s="277"/>
      <c r="E44" s="277"/>
      <c r="F44" s="277"/>
      <c r="G44" s="277"/>
      <c r="H44" s="277"/>
      <c r="I44" s="277"/>
      <c r="J44" s="277"/>
      <c r="K44" s="278"/>
    </row>
    <row r="45" spans="1:11" ht="15" thickBot="1" x14ac:dyDescent="0.35">
      <c r="A45" s="295"/>
      <c r="B45" s="12">
        <v>42736</v>
      </c>
      <c r="C45" s="279"/>
      <c r="D45" s="280"/>
      <c r="E45" s="280"/>
      <c r="F45" s="280"/>
      <c r="G45" s="280"/>
      <c r="H45" s="280"/>
      <c r="I45" s="280"/>
      <c r="J45" s="280"/>
      <c r="K45" s="281"/>
    </row>
    <row r="46" spans="1:11" ht="15" thickBot="1" x14ac:dyDescent="0.35">
      <c r="A46" s="7"/>
      <c r="B46" s="12">
        <v>42767</v>
      </c>
      <c r="C46" s="279"/>
      <c r="D46" s="280"/>
      <c r="E46" s="280"/>
      <c r="F46" s="280"/>
      <c r="G46" s="280"/>
      <c r="H46" s="280"/>
      <c r="I46" s="280"/>
      <c r="J46" s="280"/>
      <c r="K46" s="281"/>
    </row>
    <row r="47" spans="1:11" ht="15" thickBot="1" x14ac:dyDescent="0.35">
      <c r="A47" s="8"/>
      <c r="B47" s="12">
        <v>42795</v>
      </c>
      <c r="C47" s="279"/>
      <c r="D47" s="280"/>
      <c r="E47" s="280"/>
      <c r="F47" s="280"/>
      <c r="G47" s="280"/>
      <c r="H47" s="280"/>
      <c r="I47" s="280"/>
      <c r="J47" s="280"/>
      <c r="K47" s="281"/>
    </row>
    <row r="48" spans="1:11" ht="15" thickBot="1" x14ac:dyDescent="0.35">
      <c r="A48" s="8"/>
      <c r="B48" s="12">
        <v>42826</v>
      </c>
      <c r="C48" s="279"/>
      <c r="D48" s="280"/>
      <c r="E48" s="280"/>
      <c r="F48" s="280"/>
      <c r="G48" s="280"/>
      <c r="H48" s="280"/>
      <c r="I48" s="280"/>
      <c r="J48" s="280"/>
      <c r="K48" s="281"/>
    </row>
    <row r="49" spans="1:11" ht="15" thickBot="1" x14ac:dyDescent="0.35">
      <c r="A49" s="8"/>
      <c r="B49" s="12">
        <v>42856</v>
      </c>
      <c r="C49" s="279"/>
      <c r="D49" s="280"/>
      <c r="E49" s="280"/>
      <c r="F49" s="280"/>
      <c r="G49" s="280"/>
      <c r="H49" s="280"/>
      <c r="I49" s="280"/>
      <c r="J49" s="280"/>
      <c r="K49" s="281"/>
    </row>
    <row r="50" spans="1:11" ht="15" thickBot="1" x14ac:dyDescent="0.35">
      <c r="A50" s="8"/>
      <c r="B50" s="12">
        <v>42887</v>
      </c>
      <c r="C50" s="279"/>
      <c r="D50" s="280"/>
      <c r="E50" s="280"/>
      <c r="F50" s="280"/>
      <c r="G50" s="280"/>
      <c r="H50" s="280"/>
      <c r="I50" s="280"/>
      <c r="J50" s="280"/>
      <c r="K50" s="281"/>
    </row>
    <row r="51" spans="1:11" ht="15" thickBot="1" x14ac:dyDescent="0.35">
      <c r="B51" s="12">
        <v>42917</v>
      </c>
      <c r="C51" s="279"/>
      <c r="D51" s="280"/>
      <c r="E51" s="280"/>
      <c r="F51" s="280"/>
      <c r="G51" s="280"/>
      <c r="H51" s="280"/>
      <c r="I51" s="280"/>
      <c r="J51" s="280"/>
      <c r="K51" s="281"/>
    </row>
    <row r="52" spans="1:11" ht="15" thickBot="1" x14ac:dyDescent="0.35">
      <c r="B52" s="12">
        <v>42948</v>
      </c>
      <c r="C52" s="279"/>
      <c r="D52" s="280"/>
      <c r="E52" s="280"/>
      <c r="F52" s="280"/>
      <c r="G52" s="280"/>
      <c r="H52" s="280"/>
      <c r="I52" s="280"/>
      <c r="J52" s="280"/>
      <c r="K52" s="281"/>
    </row>
    <row r="53" spans="1:11" ht="15" thickBot="1" x14ac:dyDescent="0.35">
      <c r="B53" s="12">
        <v>42979</v>
      </c>
      <c r="C53" s="279"/>
      <c r="D53" s="280"/>
      <c r="E53" s="280"/>
      <c r="F53" s="280"/>
      <c r="G53" s="280"/>
      <c r="H53" s="280"/>
      <c r="I53" s="280"/>
      <c r="J53" s="280"/>
      <c r="K53" s="281"/>
    </row>
    <row r="54" spans="1:11" ht="15" thickBot="1" x14ac:dyDescent="0.35">
      <c r="B54" s="12">
        <v>43009</v>
      </c>
      <c r="C54" s="279"/>
      <c r="D54" s="280"/>
      <c r="E54" s="280"/>
      <c r="F54" s="280"/>
      <c r="G54" s="280"/>
      <c r="H54" s="280"/>
      <c r="I54" s="280"/>
      <c r="J54" s="280"/>
      <c r="K54" s="281"/>
    </row>
    <row r="55" spans="1:11" ht="15" thickBot="1" x14ac:dyDescent="0.35">
      <c r="B55" s="12">
        <v>43040</v>
      </c>
      <c r="C55" s="279"/>
      <c r="D55" s="280"/>
      <c r="E55" s="280"/>
      <c r="F55" s="280"/>
      <c r="G55" s="280"/>
      <c r="H55" s="280"/>
      <c r="I55" s="280"/>
      <c r="J55" s="280"/>
      <c r="K55" s="281"/>
    </row>
    <row r="56" spans="1:11" ht="15" thickBot="1" x14ac:dyDescent="0.35">
      <c r="B56" s="68">
        <v>43070</v>
      </c>
      <c r="C56" s="279"/>
      <c r="D56" s="280"/>
      <c r="E56" s="280"/>
      <c r="F56" s="280"/>
      <c r="G56" s="280"/>
      <c r="H56" s="280"/>
      <c r="I56" s="280"/>
      <c r="J56" s="280"/>
      <c r="K56" s="281"/>
    </row>
    <row r="57" spans="1:11" ht="15" thickBot="1" x14ac:dyDescent="0.35">
      <c r="B57" s="45" t="s">
        <v>46</v>
      </c>
      <c r="C57" s="276" t="s">
        <v>27</v>
      </c>
      <c r="D57" s="277"/>
      <c r="E57" s="277"/>
      <c r="F57" s="277"/>
      <c r="G57" s="278"/>
      <c r="H57" s="45" t="s">
        <v>37</v>
      </c>
      <c r="I57" s="45" t="s">
        <v>28</v>
      </c>
      <c r="J57" s="76" t="s">
        <v>29</v>
      </c>
      <c r="K57" s="45" t="s">
        <v>30</v>
      </c>
    </row>
    <row r="58" spans="1:11" x14ac:dyDescent="0.3">
      <c r="B58" s="46"/>
      <c r="C58" s="285"/>
      <c r="D58" s="286"/>
      <c r="E58" s="286"/>
      <c r="F58" s="286"/>
      <c r="G58" s="287"/>
      <c r="H58" s="55"/>
      <c r="I58" s="58"/>
      <c r="J58" s="52"/>
      <c r="K58" s="49"/>
    </row>
    <row r="59" spans="1:11" x14ac:dyDescent="0.3">
      <c r="B59" s="47"/>
      <c r="C59" s="288"/>
      <c r="D59" s="289"/>
      <c r="E59" s="289"/>
      <c r="F59" s="289"/>
      <c r="G59" s="290"/>
      <c r="H59" s="56"/>
      <c r="I59" s="59"/>
      <c r="J59" s="53"/>
      <c r="K59" s="50"/>
    </row>
    <row r="60" spans="1:11" x14ac:dyDescent="0.3">
      <c r="B60" s="47"/>
      <c r="C60" s="288"/>
      <c r="D60" s="289"/>
      <c r="E60" s="289"/>
      <c r="F60" s="289"/>
      <c r="G60" s="290"/>
      <c r="H60" s="56"/>
      <c r="I60" s="59"/>
      <c r="J60" s="53"/>
      <c r="K60" s="50"/>
    </row>
    <row r="61" spans="1:11" x14ac:dyDescent="0.3">
      <c r="B61" s="47"/>
      <c r="C61" s="288"/>
      <c r="D61" s="289"/>
      <c r="E61" s="289"/>
      <c r="F61" s="289"/>
      <c r="G61" s="290"/>
      <c r="H61" s="56"/>
      <c r="I61" s="59"/>
      <c r="J61" s="53"/>
      <c r="K61" s="50"/>
    </row>
    <row r="62" spans="1:11" x14ac:dyDescent="0.3">
      <c r="B62" s="47"/>
      <c r="C62" s="288"/>
      <c r="D62" s="289"/>
      <c r="E62" s="289"/>
      <c r="F62" s="289"/>
      <c r="G62" s="290"/>
      <c r="H62" s="56"/>
      <c r="I62" s="59"/>
      <c r="J62" s="53"/>
      <c r="K62" s="50"/>
    </row>
    <row r="63" spans="1:11" x14ac:dyDescent="0.3">
      <c r="B63" s="47"/>
      <c r="C63" s="288"/>
      <c r="D63" s="289"/>
      <c r="E63" s="289"/>
      <c r="F63" s="289"/>
      <c r="G63" s="290"/>
      <c r="H63" s="56"/>
      <c r="I63" s="59"/>
      <c r="J63" s="53"/>
      <c r="K63" s="50"/>
    </row>
    <row r="64" spans="1:11" x14ac:dyDescent="0.3">
      <c r="B64" s="47"/>
      <c r="C64" s="288"/>
      <c r="D64" s="289"/>
      <c r="E64" s="289"/>
      <c r="F64" s="289"/>
      <c r="G64" s="290"/>
      <c r="H64" s="56"/>
      <c r="I64" s="59"/>
      <c r="J64" s="53"/>
      <c r="K64" s="50"/>
    </row>
    <row r="65" spans="2:11" x14ac:dyDescent="0.3">
      <c r="B65" s="47"/>
      <c r="C65" s="291"/>
      <c r="D65" s="292"/>
      <c r="E65" s="292"/>
      <c r="F65" s="292"/>
      <c r="G65" s="293"/>
      <c r="H65" s="56"/>
      <c r="I65" s="59"/>
      <c r="J65" s="53"/>
      <c r="K65" s="50"/>
    </row>
    <row r="66" spans="2:11" ht="15" thickBot="1" x14ac:dyDescent="0.35">
      <c r="B66" s="48"/>
      <c r="C66" s="282"/>
      <c r="D66" s="283"/>
      <c r="E66" s="283"/>
      <c r="F66" s="283"/>
      <c r="G66" s="284"/>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726CED12EE6C4DA72313C57F0D11B6" ma:contentTypeVersion="13" ma:contentTypeDescription="Create a new document." ma:contentTypeScope="" ma:versionID="5b84e9f4043e43034093e05401e848e9">
  <xsd:schema xmlns:xsd="http://www.w3.org/2001/XMLSchema" xmlns:xs="http://www.w3.org/2001/XMLSchema" xmlns:p="http://schemas.microsoft.com/office/2006/metadata/properties" xmlns:ns3="969894f1-c9c0-4d50-8a0a-9ccee5b03c2f" xmlns:ns4="926a8a4a-afcc-43ec-bde3-e1208bc272bd" targetNamespace="http://schemas.microsoft.com/office/2006/metadata/properties" ma:root="true" ma:fieldsID="f2b66fcb1641a0f701c61922cbcc4c04" ns3:_="" ns4:_="">
    <xsd:import namespace="969894f1-c9c0-4d50-8a0a-9ccee5b03c2f"/>
    <xsd:import namespace="926a8a4a-afcc-43ec-bde3-e1208bc272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894f1-c9c0-4d50-8a0a-9ccee5b03c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8a4a-afcc-43ec-bde3-e1208bc272b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310C7-8A07-430C-802E-80BCA40C76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DA7569C-F3CE-4FEB-A6DF-428431C17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894f1-c9c0-4d50-8a0a-9ccee5b03c2f"/>
    <ds:schemaRef ds:uri="926a8a4a-afcc-43ec-bde3-e1208bc27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Tablero de Indicadores</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2022-02-14T15:12:38Z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0x01010043726CED12EE6C4DA72313C57F0D11B6</vt:lpwstr>
  </property>
</Properties>
</file>