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7E8738F2-FD09-C048-B6F6-DCE29E65FAC3}" xr6:coauthVersionLast="36" xr6:coauthVersionMax="36" xr10:uidLastSave="{00000000-0000-0000-0000-000000000000}"/>
  <bookViews>
    <workbookView xWindow="20" yWindow="460" windowWidth="25560" windowHeight="14320"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externalReferences>
    <externalReference r:id="rId10"/>
    <externalReference r:id="rId11"/>
  </externalReferenc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7" i="1" l="1"/>
  <c r="AC26" i="1"/>
  <c r="W26" i="1"/>
  <c r="H26" i="1"/>
  <c r="B316" i="4" l="1"/>
  <c r="B315" i="4"/>
  <c r="H289" i="4"/>
  <c r="H288" i="4"/>
  <c r="B289" i="4"/>
  <c r="B288" i="4"/>
  <c r="B314" i="4"/>
  <c r="B287" i="4"/>
  <c r="E334" i="4"/>
  <c r="K307" i="4"/>
  <c r="E307" i="4"/>
  <c r="B263" i="4" l="1"/>
  <c r="B262" i="4"/>
  <c r="B261" i="4"/>
  <c r="E281" i="4"/>
  <c r="B237" i="4" l="1"/>
  <c r="Q255" i="4"/>
  <c r="K255" i="4"/>
  <c r="E255" i="4"/>
  <c r="W255" i="4"/>
  <c r="B211" i="4" l="1"/>
  <c r="B210" i="4"/>
  <c r="B209" i="4"/>
  <c r="E229" i="4"/>
  <c r="B185" i="4" l="1"/>
  <c r="B184" i="4"/>
  <c r="B183" i="4"/>
  <c r="E203" i="4"/>
  <c r="B159" i="4" l="1"/>
  <c r="B158" i="4"/>
  <c r="B157" i="4"/>
  <c r="E174" i="4"/>
  <c r="E172" i="4"/>
  <c r="E168" i="4"/>
  <c r="E166" i="4"/>
  <c r="E177" i="4" s="1"/>
  <c r="B133" i="4" l="1"/>
  <c r="B132" i="4"/>
  <c r="B131" i="4"/>
  <c r="E151" i="4"/>
  <c r="E125" i="4" l="1"/>
  <c r="B107" i="4"/>
  <c r="B106" i="4"/>
  <c r="B105" i="4"/>
  <c r="K99" i="4"/>
  <c r="E99" i="4"/>
  <c r="H81" i="4"/>
  <c r="B81" i="4"/>
  <c r="H80" i="4"/>
  <c r="B80" i="4"/>
  <c r="B79" i="4"/>
  <c r="E73" i="4" l="1"/>
  <c r="B55" i="4"/>
  <c r="B54" i="4"/>
  <c r="B53" i="4"/>
  <c r="L47" i="4"/>
  <c r="E47" i="4"/>
  <c r="I29" i="4"/>
  <c r="B29" i="4"/>
  <c r="I28" i="4"/>
  <c r="B28" i="4"/>
  <c r="B27" i="4"/>
  <c r="E21" i="4"/>
  <c r="B3" i="4"/>
  <c r="B2" i="4"/>
  <c r="B1" i="4"/>
  <c r="W23" i="1" l="1"/>
  <c r="W25" i="1"/>
  <c r="W24" i="1"/>
  <c r="W13" i="1"/>
  <c r="W12" i="1"/>
  <c r="W11" i="1"/>
  <c r="W10" i="1"/>
  <c r="W9" i="1"/>
  <c r="W8" i="1"/>
  <c r="W14" i="1"/>
  <c r="W15" i="1"/>
  <c r="W16" i="1"/>
  <c r="W17" i="1"/>
  <c r="W18" i="1"/>
  <c r="W19" i="1"/>
  <c r="W20" i="1"/>
  <c r="W21" i="1"/>
  <c r="W22" i="1"/>
  <c r="W28" i="1"/>
  <c r="P12" i="8" l="1"/>
  <c r="P11" i="8"/>
  <c r="P10" i="8"/>
  <c r="P9" i="8"/>
  <c r="P8" i="8"/>
  <c r="P7" i="8"/>
  <c r="P6" i="8"/>
  <c r="P5" i="8"/>
  <c r="P4" i="8"/>
  <c r="D175" i="1" l="1"/>
  <c r="D174" i="1"/>
  <c r="D173" i="1"/>
  <c r="D172" i="1"/>
  <c r="D171" i="1"/>
  <c r="D170" i="1"/>
  <c r="D169" i="1"/>
  <c r="D168" i="1"/>
  <c r="D167" i="1"/>
  <c r="D166" i="1"/>
  <c r="D165" i="1"/>
  <c r="D164" i="1"/>
  <c r="D163" i="1"/>
  <c r="D162" i="1"/>
  <c r="D161" i="1"/>
  <c r="D160" i="1"/>
  <c r="D159" i="1"/>
  <c r="D158" i="1"/>
  <c r="D157" i="1"/>
  <c r="D156" i="1"/>
  <c r="D155" i="1"/>
  <c r="D154" i="1"/>
  <c r="D153" i="1"/>
  <c r="D152" i="1"/>
  <c r="D151" i="1"/>
  <c r="AC23" i="1" l="1"/>
  <c r="H11" i="1"/>
  <c r="H23" i="1"/>
  <c r="AC11" i="1"/>
  <c r="H8" i="1"/>
  <c r="AC15" i="1"/>
  <c r="H17" i="1"/>
  <c r="AC27" i="1"/>
  <c r="AC14" i="1"/>
  <c r="H16" i="1"/>
  <c r="AC18" i="1"/>
  <c r="H15" i="1"/>
  <c r="H27" i="1"/>
  <c r="H14" i="1"/>
  <c r="AC16" i="1"/>
  <c r="AC19" i="1"/>
  <c r="AC8" i="1"/>
  <c r="AC17" i="1"/>
  <c r="H18" i="1"/>
  <c r="H31" i="3"/>
  <c r="H172" i="1" l="1"/>
  <c r="H173" i="1"/>
</calcChain>
</file>

<file path=xl/sharedStrings.xml><?xml version="1.0" encoding="utf-8"?>
<sst xmlns="http://schemas.openxmlformats.org/spreadsheetml/2006/main" count="1857" uniqueCount="589">
  <si>
    <t>Operativo</t>
  </si>
  <si>
    <t>Estratégico</t>
  </si>
  <si>
    <t>Preventivo</t>
  </si>
  <si>
    <t>Evitar el riesgo</t>
  </si>
  <si>
    <t>Compartir el riesgo</t>
  </si>
  <si>
    <t>Cumplimiento</t>
  </si>
  <si>
    <t>MODERADO</t>
  </si>
  <si>
    <t>Escuela Tecnológica
Instituto Técnico Central</t>
  </si>
  <si>
    <t>PÁGINA:    1 de 1</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</si>
  <si>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</si>
  <si>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</si>
  <si>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</si>
  <si>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</si>
  <si>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</si>
  <si>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</si>
  <si>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</si>
  <si>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</si>
  <si>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</si>
  <si>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</si>
  <si>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</si>
  <si>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</si>
  <si>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</si>
  <si>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</si>
  <si>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</si>
  <si>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</si>
  <si>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</si>
  <si>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</si>
  <si>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</si>
  <si>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</si>
  <si>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</si>
  <si>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</si>
  <si>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</si>
  <si>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</si>
  <si>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</si>
  <si>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</si>
  <si>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</si>
  <si>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</si>
  <si>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</si>
  <si>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</si>
  <si>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</si>
  <si>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</si>
  <si>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</si>
  <si>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</si>
  <si>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</si>
  <si>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</si>
  <si>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</si>
  <si>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</si>
  <si>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</si>
  <si>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</si>
  <si>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</si>
  <si>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</si>
  <si>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</si>
  <si>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</si>
  <si>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</si>
  <si>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</si>
  <si>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</si>
  <si>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</si>
  <si>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</si>
  <si>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</si>
  <si>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</si>
  <si>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</si>
  <si>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</si>
  <si>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</si>
  <si>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</si>
  <si>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</si>
  <si>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</si>
  <si>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</si>
  <si>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</si>
  <si>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</si>
  <si>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</si>
  <si>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</si>
  <si>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</si>
  <si>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</si>
  <si>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</si>
  <si>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</si>
  <si>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</si>
  <si>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</si>
  <si>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</si>
  <si>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</si>
  <si>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</si>
  <si>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</si>
  <si>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</si>
  <si>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</si>
  <si>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</si>
  <si>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</si>
  <si>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</si>
  <si>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</si>
  <si>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</si>
  <si>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</si>
  <si>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</si>
  <si>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</si>
  <si>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</si>
  <si>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</si>
  <si>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</si>
  <si>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</si>
  <si>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</si>
  <si>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</si>
  <si>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</si>
  <si>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</si>
  <si>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</si>
  <si>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</si>
  <si>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</si>
  <si>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</si>
  <si>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</si>
  <si>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</si>
  <si>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</si>
  <si>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</si>
  <si>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</si>
  <si>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</si>
  <si>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</si>
  <si>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</si>
  <si>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</si>
  <si>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</si>
  <si>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</si>
  <si>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</si>
  <si>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</si>
  <si>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</si>
  <si>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</si>
  <si>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</si>
  <si>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</si>
  <si>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</si>
  <si>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</si>
  <si>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</si>
  <si>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</si>
  <si>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</si>
  <si>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</si>
  <si>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</si>
  <si>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</si>
  <si>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</si>
  <si>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</si>
  <si>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</si>
  <si>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</si>
  <si>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</si>
  <si>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</si>
  <si>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</si>
  <si>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</si>
  <si>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</si>
  <si>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</si>
  <si>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</si>
  <si>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</si>
  <si>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</si>
  <si>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</si>
  <si>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</si>
  <si>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</si>
  <si>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</si>
  <si>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</si>
  <si>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</si>
  <si>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</si>
  <si>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</si>
  <si>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</si>
  <si>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</si>
  <si>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</si>
  <si>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</si>
  <si>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</si>
  <si>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</si>
  <si>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</si>
  <si>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</si>
  <si>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</si>
  <si>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</si>
  <si>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</si>
  <si>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</si>
  <si>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</si>
  <si>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</si>
  <si>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</si>
  <si>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</si>
  <si>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</si>
  <si>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</si>
  <si>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</si>
  <si>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</si>
  <si>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</si>
  <si>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</si>
  <si>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</si>
  <si>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</si>
  <si>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</si>
  <si>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</si>
  <si>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</si>
  <si>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</si>
  <si>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</si>
  <si>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</si>
  <si>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</si>
  <si>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</si>
  <si>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</si>
  <si>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</si>
  <si>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</si>
  <si>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</si>
  <si>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</si>
  <si>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</si>
  <si>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</si>
  <si>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</si>
  <si>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</si>
  <si>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</si>
  <si>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</si>
  <si>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</si>
  <si>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</si>
  <si>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</si>
  <si>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</si>
  <si>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</si>
  <si>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</si>
  <si>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</si>
  <si>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</si>
  <si>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</si>
  <si>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</si>
  <si>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</si>
  <si>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</si>
  <si>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</si>
  <si>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</si>
  <si>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</si>
  <si>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</si>
  <si>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</si>
  <si>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</si>
  <si>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</si>
  <si>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</si>
  <si>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</si>
  <si>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</si>
  <si>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</si>
  <si>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</si>
  <si>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</si>
  <si>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</si>
  <si>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</si>
  <si>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</si>
  <si>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</si>
  <si>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</si>
  <si>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</si>
  <si>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</si>
  <si>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</si>
  <si>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</si>
  <si>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</si>
  <si>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</si>
  <si>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</si>
  <si>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</si>
  <si>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</si>
  <si>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</si>
  <si>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</si>
  <si>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</si>
  <si>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</si>
  <si>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CONTROL 2</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</si>
  <si>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</si>
  <si>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</si>
  <si>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</si>
  <si>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</si>
  <si>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</si>
  <si>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</si>
  <si>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</si>
  <si>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</si>
  <si>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</si>
  <si>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</si>
  <si>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</si>
  <si>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</si>
  <si>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</si>
  <si>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</si>
  <si>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</si>
  <si>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</si>
  <si>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</si>
  <si>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CAUSA 2</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</si>
  <si>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</si>
  <si>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</si>
  <si>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</si>
  <si>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</si>
  <si>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</si>
  <si>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</si>
  <si>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</si>
  <si>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</si>
  <si>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</si>
  <si>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</si>
  <si>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</si>
  <si>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</si>
  <si>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</si>
  <si>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</si>
  <si>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</si>
  <si>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</si>
  <si>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</si>
  <si>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</si>
  <si>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</si>
  <si>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</si>
  <si>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</si>
  <si>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</si>
  <si>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</si>
  <si>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</si>
  <si>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</si>
  <si>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</si>
  <si>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</si>
  <si>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</si>
  <si>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</si>
  <si>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</si>
  <si>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</si>
  <si>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</si>
  <si>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</si>
  <si>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</si>
  <si>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</si>
  <si>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</si>
  <si>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</si>
  <si>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</si>
  <si>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</si>
  <si>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</si>
  <si>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</si>
  <si>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</si>
  <si>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</si>
  <si>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</si>
  <si>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</si>
  <si>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</si>
  <si>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</si>
  <si>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</si>
  <si>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</si>
  <si>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</si>
  <si>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</si>
  <si>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</si>
  <si>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</si>
  <si>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</si>
  <si>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</si>
  <si>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</si>
  <si>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</si>
  <si>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</si>
  <si>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</si>
  <si>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</si>
  <si>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</si>
  <si>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</si>
  <si>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</si>
  <si>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</si>
  <si>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</si>
  <si>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</si>
  <si>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</si>
  <si>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</si>
  <si>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</si>
  <si>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</si>
  <si>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</si>
  <si>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</si>
  <si>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</si>
  <si>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</si>
  <si>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</si>
  <si>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</si>
  <si>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</si>
  <si>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</si>
  <si>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</si>
  <si>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</si>
  <si>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</si>
  <si>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</si>
  <si>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</si>
  <si>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</si>
  <si>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</si>
  <si>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</si>
  <si>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</si>
  <si>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</si>
  <si>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</si>
  <si>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</si>
  <si>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</si>
  <si>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</si>
  <si>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</si>
  <si>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FACTOR QUE GENERA EL RIESGO</t>
  </si>
  <si>
    <t>DESCRIPCIÓN DEL RIESGO</t>
  </si>
  <si>
    <t>VERSIÓN:  6</t>
  </si>
  <si>
    <t>VIGENCIA: MARZO 6 DE 2020</t>
  </si>
  <si>
    <t>Vulnerabilidad ética de los instructores o del funcionario competente para la toma de decisiones o inicio de acciones disciplinarias</t>
  </si>
  <si>
    <t>DIRECTAMENTE</t>
  </si>
  <si>
    <t xml:space="preserve">Dádivas
</t>
  </si>
  <si>
    <t>Profesional de asuntos disciplinarios
Secretaría General</t>
  </si>
  <si>
    <t>Mensual
Permanente</t>
  </si>
  <si>
    <t>Impunidad
Sanciones disciplinarias por acción u omisión
Deterioro imagen institucional</t>
  </si>
  <si>
    <t xml:space="preserve">Posibilidad de recibir o solicitar dádivas a nombre propio o de un tercero para omitir o prorrogar acciones disciplinarias 
</t>
  </si>
  <si>
    <t>x</t>
  </si>
  <si>
    <t>Información</t>
  </si>
  <si>
    <t>X</t>
  </si>
  <si>
    <t>RIESGO 2</t>
  </si>
  <si>
    <t>RIESGO 3</t>
  </si>
  <si>
    <t>RIESGO 4</t>
  </si>
  <si>
    <t>RIESGO 5</t>
  </si>
  <si>
    <t>RIESGO 6</t>
  </si>
  <si>
    <t>LIDER DEL PROCESO</t>
  </si>
  <si>
    <r>
      <t>Fecha:</t>
    </r>
    <r>
      <rPr>
        <sz val="10"/>
        <rFont val="Arial"/>
        <family val="2"/>
      </rPr>
      <t xml:space="preserve"> 2020 </t>
    </r>
  </si>
  <si>
    <t>Conflicto de Intereses</t>
  </si>
  <si>
    <t>Intereses particulares que hacen que se seleccione un determinado candidato obviando el perfil y  algunos requisitos  para la vinculacion, imposición de candidatos por parte de persona con poder</t>
  </si>
  <si>
    <t>Manejo inadecuado de los procesos de selección y vinculación del personal de planta</t>
  </si>
  <si>
    <t>1. Deficiencias en los procesos de selección y vinculación
2. Incumplimiento del código de Integridad 
3. Vinculación del personal no idóneo
4. Sanciones Legales</t>
  </si>
  <si>
    <t>Tráfico de Influencias y Exceso de Poder</t>
  </si>
  <si>
    <t>Cumplimiento del Procedimiento de selección y vinculación</t>
  </si>
  <si>
    <t>Verificación en la plataforma link del registro de conflictos de Interés de los funcionarios de Libre Nombramiento y Remoción.</t>
  </si>
  <si>
    <t>Socializar el código de Integrídad de la Entidad y jornadas de sensibilización sobre conflictos de intereses</t>
  </si>
  <si>
    <t>Cumplimiento del Manual de Funciones</t>
  </si>
  <si>
    <t>Documentos que evidencien la vinculación de acuerdo al procedimiento</t>
  </si>
  <si>
    <t>Prof. Gestión de Talento Humano
Profesional de selección y vinculación</t>
  </si>
  <si>
    <t>Cada vez que se realice una nueva vinculación</t>
  </si>
  <si>
    <t>Eficacia:
(# de candidatos que no cumplen perfil / # candidatos viculados ) * 100.
Efectividad:
No de casos sobre acciones impuestas en contra, por vinculación indebida.</t>
  </si>
  <si>
    <t>Registro en la Plataforma en el link de la función Pública sobre conflicto de intereses</t>
  </si>
  <si>
    <t>Cada vez que se vincula un funcionario</t>
  </si>
  <si>
    <t xml:space="preserve">Listados de Asistencia y/o Soportes de participación </t>
  </si>
  <si>
    <t>Cada vez que realice capacitación en tema</t>
  </si>
  <si>
    <t>Documentos que evidencien la vinculación de acuerdo al manual de funciones</t>
  </si>
  <si>
    <t>De acuerdo a vinculación</t>
  </si>
  <si>
    <t>Para el primer semeste de 2020 se han vinculado 66 personas a 30 de Junio y a todas se les realizó la vinculación de acuerdo a lo estipulado en el procedimiento.</t>
  </si>
  <si>
    <t>A la fecha se han a vinculado 10 funcionarios de libre nombramiento y remoción y 4 han hecho el registro de conflicto de intereses en la plataforma.</t>
  </si>
  <si>
    <t>A la fecha no se ha realizado capacitación sobre el tema, se tiene previsto iniciar con capacitaciones parciales desde el mes de julio sobre el tema de conflicto de intereses</t>
  </si>
  <si>
    <t>Para el primer semeste de 2020 se han vinculado  11 personas y ha todas se les realizó la vinculación de acuerdo a lo estipulado en el manual de funciones</t>
  </si>
  <si>
    <t>MAPA Y PLAN DE TRATAMIENTO DE RIESGOS DE CORRUPCIÓN 2020</t>
  </si>
  <si>
    <t>Favorecimiento a terceros</t>
  </si>
  <si>
    <t>Direccionamiento de la contratación a favor de terceros</t>
  </si>
  <si>
    <t>Falta de publicación en tiempo real de los procesos contractuales.</t>
  </si>
  <si>
    <t>Aperturas de procesos disciplinarias, fiscales y penales.</t>
  </si>
  <si>
    <t>Publicación de los procesos contractuales con base a la circular del Secop II</t>
  </si>
  <si>
    <t>Flujo de aprobación del comité de contratación en el Secop II</t>
  </si>
  <si>
    <t>Profesionales del proceso de adquisiciones</t>
  </si>
  <si>
    <t>De acuerdo a necesidad de contratación</t>
  </si>
  <si>
    <t>Eficacia:  cumplimiento de actividades / actividades programadas *100
Efectividad: 100% de los contratos con el llenos de los requisitos.</t>
  </si>
  <si>
    <t>Se han publicado los proceso en el tiempo real y aquellos procesos que resultaron con novedades se tomaron las acciones correspondientes de acuerdo a la Ley 80</t>
  </si>
  <si>
    <t>Posibilidad de utilizar información en beneficio propio o de un tercero</t>
  </si>
  <si>
    <t>Uso indebido de la información facilitándola a personal no autorizado</t>
  </si>
  <si>
    <t>Denuncias penales
Incumplimiento de la ley 1712 de 2014 
Perdida de información relevante para la entidad 
Investigaciones disciplinarias</t>
  </si>
  <si>
    <t>Sensibilización al equipo de trabajo de responsabilidades y cumplimiento de politica de seguridad de la información</t>
  </si>
  <si>
    <t>Correo u oficio a los colaboradores del área de Atención al Ciudadano y Gestión Documental donde se notifique la responsabilidad de la información que tiene a su cargo.</t>
  </si>
  <si>
    <t>Profesional Universitario de Gestión Documental y Atención al Ciudadano</t>
  </si>
  <si>
    <t>Cada que vez que ingrese una persona nueva al proceso</t>
  </si>
  <si>
    <t>La responsabilidad de la información que tiene cada funcionario se les recordó en un oficio entregadao en el mes de febrero y se encuentra en físico en el área de archivo.</t>
  </si>
  <si>
    <t>Eficacia: Cumplimiento de actividades / actividades programadas *100 
Efectividad: 0 investigaciones por uso indebido de la información.</t>
  </si>
  <si>
    <t>Eficacia:  cumplimiento de actividades / actividades programdas *100
Efectividad: Ausencia de procesos disciplinarios por evasión u omisión al profesional de asuntos disciplinarios</t>
  </si>
  <si>
    <t>Clientelismo</t>
  </si>
  <si>
    <t>Posiblidad de ocurrencia de favorecer a un tercero, sin la debida justificación</t>
  </si>
  <si>
    <t>Competencia para dar posesión a cargos en provisionalidad, libre nombramiento y remoción, o mediante contrato de prestación de servicios a personal que no cuente con los conocimientos o experiencia suficiente.</t>
  </si>
  <si>
    <t>Personal sin el cumplimiento de requisitos para ejecución de funciones o actividades. 
Toma de decisiones ineficiente. 
Afectación en la gestión institucional.
Investigaciones disciplinarias</t>
  </si>
  <si>
    <t>Posesionar o contratar únicamente a los aspirantes que el área de talento humano reporte que cumplen con los requisitos y realizarlo de acuerdo a lo estipulado en el procedimiento GTH-PC-01 para selección, vinculación y retiro de personal.</t>
  </si>
  <si>
    <t>Evidencia del proceso de selección y vinculación.</t>
  </si>
  <si>
    <t>Rector, Asesor de Rectoría y Talento Humano</t>
  </si>
  <si>
    <t>Cada vez que se supla una vacante en la ETITC</t>
  </si>
  <si>
    <t>El personal que ha vinculado la rectoría cumplió con los requisitos establecidos en procedimiento de selección y vinculación.  A la fecha se han vinculado 38 personas, 9 servidores públicos y 29 contratistas</t>
  </si>
  <si>
    <t>"Eficacia: Vacantes suplidas / Procesos de selección y vinculación realizados*100 
Efectividad: No se presenta clientelismo en la ETITC; todos los funcionarios y contratistas vinculados cumplen los requisitos de estudios y experiencia para suplir las vacantes."</t>
  </si>
  <si>
    <t xml:space="preserve">Calificaciones	</t>
  </si>
  <si>
    <t>Probabiliad de realizar modificación no autorizada de calificaciones a Estudiantes</t>
  </si>
  <si>
    <t>Falta de ética (sensibilización) por parte del usuario que carga la información de notas en la plataforma Academusoft o la que haga sus veces.</t>
  </si>
  <si>
    <t>Pérdida de imagen institucional. Sanciones disciplinarias Falta de apropiación del usuario frente al sistema generando vulnerabilidad de los datos en la plataforma Academusoft</t>
  </si>
  <si>
    <t>Capacitar al usuario que carga la informacion de notas en la plataforma Academusoft sobre la importancia de la ética profesional.</t>
  </si>
  <si>
    <t>"Vicerrectoría Académica Registro Académico"</t>
  </si>
  <si>
    <t>Semestral</t>
  </si>
  <si>
    <t>Asistencia de profesores a capacitaciones de ética profesional 
Asistencia de profesores capacitados o que participaron en jornadas de socialización durante las jornadas de inducción a inicio de cada semestre.</t>
  </si>
  <si>
    <t xml:space="preserve">Eficacia No. de profesores capacitados/profesores activos * 100 </t>
  </si>
  <si>
    <t>La oficina de registro y control envió un instructivo técnico para la utilización de la plataforma.</t>
  </si>
  <si>
    <t>Admisiones y Matrículas</t>
  </si>
  <si>
    <t xml:space="preserve">Admitir estudiantes que no cumplen con los requisitos establecidos en el procedimiento de Admisiones y Matrículas </t>
  </si>
  <si>
    <t>Manejo del proceso de Admisiones y matriculas por parte de funcionarios que no forman del proceso o no lo tiene incluido en sus funciones y responsabilidades</t>
  </si>
  <si>
    <t>Viciar el debido proceso de Admisiones y Matrículas.
Falta de credibilidad de la Institución frente al proceso de Admisiones y Matrículas"</t>
  </si>
  <si>
    <t>El proceso será adelantado por el equipo del Bachillerato dirigido por el Director y se realizará pubicación de resultados con los respectivos puntajes en cada étapa</t>
  </si>
  <si>
    <t>Listado publicados con los respectivos puntajes</t>
  </si>
  <si>
    <t>Director del Bahillerato Tecnico Industrial</t>
  </si>
  <si>
    <t>Octubre de 2020</t>
  </si>
  <si>
    <t>Eficacia: cumplimiento de actividades / actividades programadas *100</t>
  </si>
  <si>
    <t xml:space="preserve">No se ha ejecutado acciones de control  debido a que el proceso de medición inicia en el mes de agosto. </t>
  </si>
  <si>
    <t>Información registrada en GrupLac y Cvlac indebidamente soportada para favorecimiento de terceros</t>
  </si>
  <si>
    <t>No seguir el procedimiento en términos de existencia y calidad de productos establecidos por MinCiencias</t>
  </si>
  <si>
    <t>Pérdida de la imagen institucional Demandas contra el Estado Pérdida de confianza en lo público Investigaciones penales, disciplinarias y fiscales</t>
  </si>
  <si>
    <t>Verificar los soportes de productos registrados en el GrupLac de MinCiencias</t>
  </si>
  <si>
    <t>Archivos Guardados en Base de datos de Soportes Validados</t>
  </si>
  <si>
    <t>Profesional apoyo Investigación</t>
  </si>
  <si>
    <t>Eficacia: Índice de cumplimiento actividades = (# de actividades cumplidas/ # de actividades programadas) x 100 
Efectividad: 100 % de la información registrada en GrupLac y Cvlac con soportes reales y establecidos en el procedimiento de Minciencias"</t>
  </si>
  <si>
    <t>Planes de seguimiento a grupos GIOPI, TECHNE y GISIE. Reuniones virtuales de apoyo a los grupos de investigaciòn Verificaciòn de soportes de productos de investigaciòn entregados en el I semestre de 2020</t>
  </si>
  <si>
    <t>Certificados</t>
  </si>
  <si>
    <t>Emitir certificado a personas que no cumplan con los requisitos (permanencia, calificaciones)</t>
  </si>
  <si>
    <t>Falta de verificación de requisitos para expedición de certificado.</t>
  </si>
  <si>
    <t>Pérdida de imagen institucional Sancions disciplinarias</t>
  </si>
  <si>
    <t>Verificar cumplimiento de requisitos y documentos soporte para la expedición de diplomas y certificados.</t>
  </si>
  <si>
    <t>Listas de estudiantes que cursaron Listas de estudiantes que aprobaron</t>
  </si>
  <si>
    <t>Lider del proceso Profesional Centro de Lenguas</t>
  </si>
  <si>
    <t xml:space="preserve">Se realizó verificación de los estudianes que terminaron curso de electricidad industrial, está pendiente la expedición del diploma por motivos de covid-19 </t>
  </si>
  <si>
    <t>Posibilidad de recibir o solicitar cualquir dádiva o beneficio a nombre propio o de terceros al formular proyectos direccionados que no respondan a ninguna necesidad.</t>
  </si>
  <si>
    <t>Crear necesidades que no concuerdan con la realidad.</t>
  </si>
  <si>
    <t>Las necesidades para justificar un proyecto deben estar definidas con los soportes correspondientes.</t>
  </si>
  <si>
    <t>Posibilidad de recibir dádivas o beneficios a nombre propio o de terceros por la asignación y distribución de los recursos  financieros.</t>
  </si>
  <si>
    <t>Discreción de Planeación de distribuir los recursos para cada proyecto y/o dependencia.</t>
  </si>
  <si>
    <t>Posibilidad de recibir dádivas o beneficios a nombre propio o de terceros para la apropiación o destinación de los recursos asignados a la caja menor por fuera de los rubros definidos por la Entidad.</t>
  </si>
  <si>
    <t xml:space="preserve">No contar con un procedimiento definido para el manejo de los rubros de caja menor. </t>
  </si>
  <si>
    <t>Incluir soportes alterados. 
Presentar soportes que no se ajustan a los rubros definidos por la Entidad.</t>
  </si>
  <si>
    <t>Incumplimiento de los requisitos para poder definir una necesidad.</t>
  </si>
  <si>
    <t>Plan de acción y socialización del mismo</t>
  </si>
  <si>
    <t>Cuando se presenten</t>
  </si>
  <si>
    <t>Diciembre</t>
  </si>
  <si>
    <t>Oficina de Planeación</t>
  </si>
  <si>
    <t>Soportes validados</t>
  </si>
  <si>
    <t>Eficacia: Ejecución de la caja menor de acuerdo al prodecimiento definido.</t>
  </si>
  <si>
    <t>Posibilidad de recibir o solicitar cualquier dádiva o beneficio a nombre propio o de terceros al manipular/ incluir / extraer documentos a cualquier expediente en custodia de archivo central.</t>
  </si>
  <si>
    <t>Posibilidad de acceso a los archivos de personal distinto a quienes tiene a su cargo el manejo del archivo central.</t>
  </si>
  <si>
    <t>Restricción de entrada solo de personal autorizado, teniendo los archivos bajo llave. 
Los únicos que manipularán los documentos del archivo son  aquellos pertenecientes al proceso, responsables y unicos autorizados a entrar en el lugar de custodia.</t>
  </si>
  <si>
    <t>Omitir los procedimientos definidos para el préstamo o consulta de los documentos.</t>
  </si>
  <si>
    <t>Cumplir el procedimiento para el préstamo o la consulta de documentos, diligenciando los respectivos formatos</t>
  </si>
  <si>
    <t>Afectación en la gestión institucional.
Investigaciones disciplinarias
Pérdida o daño de informaicón histórica</t>
  </si>
  <si>
    <t>Formatos diligenciados</t>
  </si>
  <si>
    <t>NA</t>
  </si>
  <si>
    <t>Profesional de Gestión Documental</t>
  </si>
  <si>
    <t>Cada vez que se preste un documento</t>
  </si>
  <si>
    <t>Documentación bajo llave</t>
  </si>
  <si>
    <t>Eficacia:  cumplimiento de actividades / actividades programadas *100
Efectividad: No se presenta pérdida de la información que se encuentra en el archivo central</t>
  </si>
  <si>
    <t>Desde el primer seguimiento realizado, no se han realizado nuevos nombramientos ni se han vinculado nuevos contratistas a la ETITC.</t>
  </si>
  <si>
    <t>Se solicito a los profesores el cumplimiento de registros de notas, se ha hecho una cartilla guía como capacitación sobre la plataforma, su buen uso.</t>
  </si>
  <si>
    <t>¿Las observaciones , desviaciones o diferencias identificadas como resultados de la ejecución del control son investigadas y resueltas de manera oportuna?.</t>
  </si>
  <si>
    <t>El proceso de inscripción empezó el día 10 de agosto al 11 de septiembre, los listados con respectivos puntajes serán publicados a partir del 6 de octubre, igualmente se actualizo el DIB-PC-01 ADMISIÓN DE ASPIRANTES Y MATRÍCULA PARA ESTUDIANTES DEL BACHILLERATO TÉCNICO INDUSTRIAL</t>
  </si>
  <si>
    <t>La Vicerrectoría cuenta con el registro de calidad y en existencia, que se refiere al correcto registro de información registrada en GrupLac.
En el One Drive se encuentran los soportes del registro, de igual manera en SNIES se carga la información de los productos.</t>
  </si>
  <si>
    <t>RIESGO 7</t>
  </si>
  <si>
    <t>A la fecha, no se han expedido certificados.
El curso de preingeniero no expide certificado.
Finalizó un curso de Electricidad, están elaborados los certificados, y se está pendiente la firma y posterior entrega a los asistentes. Se evidenciaron los certificados sin firma y los listados de asistentes aprobados y reprobados del curso.
De igual manera se evidenció que los certificados correspondan a los asistentes aprobados del curso.
Para el curso de Lean, el Rector envió su firma electrónica para firma de certificados a la empresa correspondiente.</t>
  </si>
  <si>
    <t>RIESGO 8</t>
  </si>
  <si>
    <t>RIESGO 9</t>
  </si>
  <si>
    <t>Se realiza continuidad y de los mismos docentes de catedra se genera nueva resolución para el segundo semestre, se realiza proceso de selección para administración financiera entrevista se cumple con estricto procedimiento se avaluó con las dependencias encargadas, se tiene un proceso de selección en marcha para cargo de auxiliar administrativo, el cual esta publicado en el link de la entidad "Trabaje con Nosotros" el cual está en seguimiento.</t>
  </si>
  <si>
    <t>Frente a conflicto de intereses, hojas de vida, acuerdos de gestión, se realizó capacitación el día 10 de agosto y se evidencia soportes en el cual se les informa el deber de cumplir estos requisitos. 
Desde el proceso de selección vinculación y capacitación se brinda acompañamiento respectivo.</t>
  </si>
  <si>
    <t>Se realizará inducción código de integridad a partir del 1 de septiembre de 2020 virtualmente, para manejar este tema con cada uno de los funcionarios.</t>
  </si>
  <si>
    <t>La vinculacion se realiza de acuerdo a lo establecido en el procedimiento de selección y vinculacion (GTH-PC-01)</t>
  </si>
  <si>
    <t xml:space="preserve">Trafico de influencia, exceso de poder </t>
  </si>
  <si>
    <t>Verificación en la plataforma del SIGEP el registro de conflictos de Interés de los funcionarios de Libre Nombramiento y Remoción</t>
  </si>
  <si>
    <t xml:space="preserve">Socializar el código de Integrídad de la Entidad </t>
  </si>
  <si>
    <t>RIESGO 10</t>
  </si>
  <si>
    <t>Se han publicado los procesos en el tiempo real y aquellos procesos que resultaron con novedades se tomaron las acciones correspondientes de acuerdo a la Ley 80</t>
  </si>
  <si>
    <t>RIESGO 11</t>
  </si>
  <si>
    <t>DIRECCIONAMIENTO INSTITUCIONAL</t>
  </si>
  <si>
    <t>DOCENCIA PES</t>
  </si>
  <si>
    <t>DOCENCIA BACHILLERATO</t>
  </si>
  <si>
    <t>INVESTIGACIÓN</t>
  </si>
  <si>
    <t>EXTENSIÓN</t>
  </si>
  <si>
    <t>GESTIÓN CONTROL DISCIPLINARIO</t>
  </si>
  <si>
    <t>GESTIÓN DE TALENTO HUMANO</t>
  </si>
  <si>
    <t xml:space="preserve"> GESTIÓN DE ADQUISICIONES</t>
  </si>
  <si>
    <t>GESTIÓN DOCUMENTAL</t>
  </si>
  <si>
    <t>Gestionar el recibo, entrega de correspondencia, la administración, custodia, consulta de los documentos bajo los criterios de calidad y oportunidad para la conservación y preservación de la memoria institucional</t>
  </si>
  <si>
    <t xml:space="preserve">Apoyar la  adquisición de bienes y servicios requeridos por la Escuela Tecnológica Instituto Técnico Central. </t>
  </si>
  <si>
    <t>Planear, organizar, desarrollar y coordinar la gestión del Talento humano para contribuir al mejoramiento de competencias, habilidades, conocimiento y calidad de vida de los servidores públicos de la ETITC</t>
  </si>
  <si>
    <t>Llevar a cabo de manera adecuada las actuaciones disciplinarias al interior de la entidad, con la finalidad de promover los principios de la función pública en los servidores de la ETITC previstos en la Ley 734 de 2002 y Ley 1952 de 2019</t>
  </si>
  <si>
    <t xml:space="preserve">Contribuir con la extensión y proyección social de la ETITC a travès de programas de capacitación y asesoría y la interrelación con el sector productivo y egresados </t>
  </si>
  <si>
    <t>Apoyar la investigación en la ETITC, mediante el fomento a las Actividades de Ciencia Tecnología e innovación ACTI, la generación del conocimiento y la gestión de la transferencia del conocimiento, para insertarse en el Sistema Nacional de Ciencia, Tecnología e Innovación.</t>
  </si>
  <si>
    <t>Ofrecer una educación integral con calidad y excelencia, a través de la implementación de estrategias y metodologías de aprendizaje técnico-técnico-académicas, que promuevan la construcción del conociminto y el talento humano.</t>
  </si>
  <si>
    <t>Formar personas integrales, creativas y competentes en los niveles técnico, tecnológico y de ingeniería, capaces de solucionar problemas a través de la investigación.</t>
  </si>
  <si>
    <t>Definir planes, programas y proyectos que garanticen el cumplimiento de la misión, políticas y objetivos de la Escuela Tecnológica Instituto Técnico Central enmarcados en la normatividad vigente y en la planeación estratégica con miras de fortalecer el crecimiento de la institución a nivel nacional e internacional, favoreciendo la calidad y la formación integral e intercultural de nuestros educandos.</t>
  </si>
  <si>
    <t>RIESGO 12</t>
  </si>
  <si>
    <t>RIESGO 13</t>
  </si>
  <si>
    <t>A 30 de junio se han prestado 50 expedientes los cuales están siendo utilizados para dar respuesta a colpensiones en términos de bonos pensionales, se deja evidencia en el registro de los respectivos formatos. A la fecha no se ha hecho devolución de expendientes por la situación actual de la emergencia sanitaria.</t>
  </si>
  <si>
    <t>Al área de archivo central únicamente ingresa el personal vinculado al proceso y que se encuentren autorizados.  A partir de la emergencia sanitaria para prestar expedientes únicamente lo ha realizado un funcionario autorizado de acuerdo al protocolo de bioseguridad de la institución.</t>
  </si>
  <si>
    <t>A 30 de agosto se prestaron 4 expedientes más los cuales están siendo utilizados para dar respuesta a colpensiones en términos de bonos pensionales, se deja evidencia en el registro de los respectivos formatos. A la fecha no se ha hecho devolución de expendientes por la situación actual de la emergencia sanitaria.</t>
  </si>
  <si>
    <t>A partir de la emergencia sanitaria para prestar expedientes únicamente lo ha realizado un funcionario autorizado de acuerdo al protocolo de bioseguridad de la institución.</t>
  </si>
  <si>
    <t>Afectación en la gestión institucional.
Investigaciones disciplinarias y fiscales</t>
  </si>
  <si>
    <t>Afectación en la gestión institucional.
Investigaciones disciplinariasy fiscales</t>
  </si>
  <si>
    <t>Los proyectos aprobados, que responden a las necesidades priorizadas por planeación, tienen que estar soportados en la planeación estratégica de la entidad y deberán ser socializadon en plenaria con la alta dirección.</t>
  </si>
  <si>
    <t>El presupuesto asignado para cada dependencia deberá asignarse según el Plan de Acción de cada una y el Plan de Necesidades Institucional
Cada proyecto debe tener el presupuesto para su ejecución y este será el recurso asignado.</t>
  </si>
  <si>
    <t>Elaborar la resolución en el que se definan los lineamientos en cuanto a gastos, soportes y montos de transacciones.</t>
  </si>
  <si>
    <t>Validación de los soportes de causación por parte del asesor de rectoría</t>
  </si>
  <si>
    <t>Proyectos registrados en SUIFP</t>
  </si>
  <si>
    <t>Plan de acción 
Plan de Necesidades</t>
  </si>
  <si>
    <t>Resolución emitida</t>
  </si>
  <si>
    <t>Rectoría</t>
  </si>
  <si>
    <t>Asesor de Rectoría</t>
  </si>
  <si>
    <t>De acuerdo a la disponibilidad de recursos</t>
  </si>
  <si>
    <t>Eficacia: Proyectos en ejeccuión  vs. Proyectos registrados en plataforma
Efectividad:  No se presentan proyectos direccionados y todos responden a una necesidad propia de la Escuela.</t>
  </si>
  <si>
    <t xml:space="preserve">Eficacia: Ejecución de presupuesto vs. Plan de acción y plan de necesidades
</t>
  </si>
  <si>
    <t>Actualmente la Escuela Cuenta con tres proyectos regiistrados en SUIFP y cada uno cuenta con la descripción de la necesidad institucional a solucionar</t>
  </si>
  <si>
    <t>Esta actiividad se realizara en el mes de diciembre, fecha en la cual se realiza la formulación del plan de acción para siguiente vigencia</t>
  </si>
  <si>
    <t>El presupuesto para la vigencia se asignó a partir del plan de necesidades y el plan de acción realizado en el mes de diciembre de 2019 y a la fecha se lleva una ejecución del 35%.</t>
  </si>
  <si>
    <t xml:space="preserve">En las resoluciones 050 del 30 de enero de 2020 se constittuye la caja menor para transporte y la 051 se constituye la caja menor para adquisición de bienes y servicios.  </t>
  </si>
  <si>
    <t>Se verifica la legalidad de la facturas a partir del RUT y luego la información se registra en el SIIF . El asesor de la rectoría autoriza las compras que se van realizar, tenido en cuenta la resolución y verificando las existencias en el almacén. A la fecha se han realizado 2 reembolsos mediante las resoluciones 126 y 127 del 10 marzo de 2020</t>
  </si>
  <si>
    <t>El presupuesto para la vigencia se asignó a partir del plan de necesidades y el plan de acción realizado en el mes de diciembre de 2019 y a la fecha se lleva una ejecución del 43%</t>
  </si>
  <si>
    <t>GESTIÓN JURÍDICA</t>
  </si>
  <si>
    <t>Asesorar, orientar, asisitir y defender la institución, en asuntos jurídico - administrativos internos y externos.</t>
  </si>
  <si>
    <t>Posibilidad de  recibir o solicitar cualquier dádiva o beneficio al ejercer una deficiente defensa judicial con el fin de beneficiar al demandante.</t>
  </si>
  <si>
    <t xml:space="preserve">Quejas ante los entes de control
Daño patrimonial por providencial judiciales contrarias a los intereses de la entidad
Sanciones por parte de entes de control y vigilancia
</t>
  </si>
  <si>
    <t>Emitir un concepto que no se encuentre acorde con la normatividad y que este direccionado a justificar, cubrir y/o favorecer a un tercero.</t>
  </si>
  <si>
    <t>Elaboración de documentos errados que después sean insumo para algún proceso judicial contra la administración</t>
  </si>
  <si>
    <t>Compartir responsabilidad de los servicios de seguimiento y vigilancia a los procesos judiciales de manera tal que generen alertas de los movimientos en los diferentes procesos.</t>
  </si>
  <si>
    <t xml:space="preserve">Cada concepto antes de emitirse debe pasar a socialización de la Secretaria General y demás involucrados. </t>
  </si>
  <si>
    <t>Verificación de procesos a través del página de rama judicial o en sitio</t>
  </si>
  <si>
    <t>Profesionales en derecho de la Secretaría General</t>
  </si>
  <si>
    <t>Permanente</t>
  </si>
  <si>
    <t xml:space="preserve">EFICACIA
# de documentos proyectados por los profesionales del derecho de la SG / # de Documentos con revisión del Secretario General 
EFECTIVIDAD: 0 Dcumentos prpyectados por los profesional de la SG sin revisión del Secretario General </t>
  </si>
  <si>
    <t>Constancia de vistos buenos en los documentos emitidos por el área</t>
  </si>
  <si>
    <t>Secretaría General</t>
  </si>
  <si>
    <t>En los meses de enero, febrero y mediados de marzo se realizó verificación de procesos de forma presencial. A partir del 17 de marzo se suspendieron los términos procesos a raíz de la actual pandemia causada por el COVID-19</t>
  </si>
  <si>
    <t>Teniendo en cuenta que a partir del 1 de julio de 2020 se levantó la suspensión de términos procesales y conforme a las medidas de bioseguridad implementadas por la rama judicial la verificación de los procesos se realiza a través de la página web .</t>
  </si>
  <si>
    <t xml:space="preserve">Los documentos proyectados por los profesionales en derecho son revisados por el Secretario General </t>
  </si>
  <si>
    <t xml:space="preserve">Cada decisión proyectada por el profesional de Asuntos Disciplinarios  debe pasar a socialización con el  Secretario General </t>
  </si>
  <si>
    <t xml:space="preserve">Constancia de visto bueno emitido por el Secretario General </t>
  </si>
  <si>
    <t>La secretaría general dio el visto bueno a los autos proyectados por el funcionarios de Asuntos Disciplinarios, durante el primer trimestre de 2020</t>
  </si>
  <si>
    <t>Por los efectos de la pandemia las actuaciónes disciplinarias en la entidad se encuentran suspendidas hasta tanto culmine la emergencia sanitaria.</t>
  </si>
  <si>
    <t xml:space="preserve">Se evidencio que durante la vigencia a partir de septiembre fueron vinculadas cuatro personas  para los siguentes  cargos: 
Auxiliar Administrativo 2044-08: Contabilidad
Tecnico Operativo 3132-12: Seguridad de la Información
Tecnico Administrativo 3124-12: Registro y Control
Profesional Especializado 2028-13: Contratación
De igual forma se suscribieron dos contratos de prestación de servicios para el apoyo a la gestión de las oficinas de planeación e Informatica y Comunicaciones. 
Sin embargo, al observar el procedimiento GTH-PC-01 para selección, vinculación y retiro de personal, punto 5.2 procedimiento de vinculación, despues de la identificación de la necesidad continua, en el paso N° 7, en la realización de entrevista a los candidatos y aplicar
prueba psicotécnica y de competencias, en el paso N° 13 para la vinculación de libre nombremiento y remoción la entrevista tambien la realiza el rector, vinculaciones que cuentan con el registro de aprobación del rector tales como los actos administrativos de posesión, con la aprobación de vinculación por parte de la rectoria, a pesar de ser un riesgo que de alguna manera tiene ingerencia la rectoria, no es un riesgo que nazca desde el proceso de direccionamiento, es de tener en cuenta que los iesgos planteados o identificados por cada proceso deben ser propios de cada uno y si debe intervenir otra area debe estar como compartido, no obstante, el control que contribuya con la mitigación del riesgo debe ser ejecutado directamente por cada proceso. </t>
  </si>
  <si>
    <t>Se evidencio que la Entidad durante la vigencia registro mediante la plataforma SUIFP los tres (3) proyectos de la ETITC, de la siguiente forma: Divulgación Asistencia Técnica y Capacitación de la Comunidad Educativa de la Escuela Tecnológica Instituto Técnico Central Bogotá, Diseño Organización y puesta en marcha del sistema de investigación de la ETITC Bogotá y Adquisición Dotación, Reposición, Remodelación, Adecuación y recuperación de la Planta Física e Infraestructura Tecnológica de la Escuela Tecnológica Instituto Técnico Central Bogotá, los cuales se encuuentran registrados y actualizados, los cuales cuentan con el formulador del proyecto, los documentos que soportan el proyecto cuando este lo requiere, cuenta con objetivos y actividades especificas que permiten adelantar los seguimientos correspondientes, observar la apropiación para la vigencia y el estado de los proyectos, adicional a ello cuento con los filtros de aprobación del jefe de la oficina de planeación y el profesional de la escuela, el jefe de planeación del MEN y el profesioal de control de formulación de proyecto, subdirector de la Dirección Inversiones y Finanzas publicas y el control posteror de viabilidad del DNP.  actividad que contribuye con la mitigación del riesgo identificado.</t>
  </si>
  <si>
    <t>Se evidencio que la Entidad durante la vigencia registro mediante la plataforma SUIFP los tres (3) proyectos de la ETITC, articulados con sus ojetivos especificos de la siguiente forma: 
1.Divulgación Asistencia Técnica y Capacitación de la Comunidad Educativa de la Escuela Tecnológica Instituto Técnico Central Bogotá; con el objetivo de fortalecimiento de las capacifdades a docentes o asistentes de educación superior, mejoramiento en la calidad de la educación para trabajo y desarrollo humano, y servicio de la acreditacion de la calidad de la educación superior.
2.Diseño Organización y puesta en marcha del sistema de investigación de la ETITC Bogotá; con el objetivo de servicio del mejoramiento de la calidad de la educacion para el trabajo y desarrollo humano, asi como la generación de docjumentos para la investigación.
3.Adquisición Dotación, Reposición, Remodelación, Adecuación y recuperación de la Planta Física e Infraestructura Tecnológica de la Escuela Tecnológica Instituto Técnico Central Bogotá; cuyo objetivo dentro de sus componentes son mejoramiento de la planta fisica de la entidad,dotación de la infraestructura tecnologica y de talleres y laboratorios, asi como la contratación del personal de apoyo para la operación de talleres y laboratorios. actividad que contribuye con la mitigación del riesgo.</t>
  </si>
  <si>
    <t>Se evidencio que para cada uno de los procesos de la entidad durante el mes de diciembre de 2019 fue elaborado el plan de necesidades para la vigencia 2020, el cual contó con la signación del presupuesto para cada area, no obstante, no se pudo evidenciar la ejecución de los recursos asignados para cada proyecto en el seguimiento del plan de accion de la entidad. la actividad apesar de contribuir con la mitigación del riesgo identificado requiere ser fortalecida, con el fin de permitir observar dentro del plan de acción la asignación de los recursos por cada proyecto que se encuentra en ejecución durante la vigencia.</t>
  </si>
  <si>
    <t>Se evidencio que para la vigencia 2020 fueron emitidas las resoluciones 050 por medio de la cual se constituye la caja menor para transportes y la 051 por medio de la cual se constituye la caja menor para adquisición de bienes y servicios del 30 de enero de 2020 respectivamente, las cuales cuentan con la descripción de la destinación y usos de los recursos asignados, actividad que contribuye con la mitigación del riesgo identificado.</t>
  </si>
  <si>
    <t xml:space="preserve">Se evidencio que durante la vigencia para el manejo de las cajas menores se adelantan las actividades necesarias  en cuanto a la verificación de las facturas que soportan la información  registrada en el SIIF, de igual modo, el asesor de la rectoría autoriza las compras que se van realizar, tenido en cuenta la resolución y verificando las existencias en el almacén, asi mismo, se efectuaros los respectivos reembolsos mediante las resoluciones 126 y 127 del 10 marzo de 2020 para la caja mejor de transportes y gastos generales y resoluciones 359 y 360 del 4 de noviembre por medio del cual se reconocen los gastos y se autorizan los reembolsos de caja menor para transportes y gastos generales para el 2020, documentos que se evidencio mediante correo electronico del 5 de noviembre de 2020. actividad que contribuye con la mitigación del riesgo identificado </t>
  </si>
  <si>
    <t>Se evidencio que el procedimiento DIB-PC-01"Admisiónn de aspirantes y Matrucula para estudiantes del IBTI" fue actualizado en agosto de 2020 y se encuentra debidamente publlicado en la pagina web de la Entidad, de otra parte se obsevo la publlicación de los resultados de los aspirantes con los respectivos puntajes, de acuerdo al crograma establecido y publlicado en sitio web.lo cual contribuye con la mitigación del riesgo identificado.</t>
  </si>
  <si>
    <t>Se evidencio que durante la vigencia, se han adelantado en la plataforma de Minciencias en el 2020-1 y se adelantó el informe presentado así mismo se verifican los documentos, las guías y documentos de trabajo, a partir de los filtros se generan los registros de calidad y existencia, lo cual se evidencia con la convalidación, a la fecha se han validado 2 proyectos de trabajo de grado de pregrado, “Caracterización  de los sistemas  de detección  de minas antipersonal presentes en los robots móviles en el proceso de desminado en Colombia 2001 hasta el 2018”, así como el "Estudio de factibilidad para una planta despulpadora de fruta en el municipio de Boavita Boyacá" y  2 eventos científicos, los cuales han sido registrados en el  Cvlac para posterior confirmación en el gruplac evidenciado mediante soporte de fecha 16 de junio de 2020. Actividad que contribuye con la mitigación del riesgo identificado.</t>
  </si>
  <si>
    <t>Mediante el seguimiento adelantado se evidencio que, durante los meses de enero a marzo antes de la emisión del acto administrativo número 135 del 16 de marzo de 2020, se adelantaron las actividades necesarias, sin embargo, durante la vigencia los procesos disciplinarios, sus términos y actuaciones administrativas se encuentran suspendidos, de igual modo, se adelantaron las reuniones y los seguimientos a los procesos en curso en la oficina de asuntos disciplinarios, sin embargo, no fue posible constatar esta actividad por el adelanto de las actividades laborales desde casa. Sin embargo, se observa que la actividad propuesta contribuye con la mitigación del riesgo identificado.</t>
  </si>
  <si>
    <t>Se evidencio que, el proceso de selección se apertura a partir de la necesidad, adelantada a partir de la renuncia del anterior técnico operativo 3132 grado 12 el cual surtió el proceso fue publicado en la página de la entidad, cuenta con entrevista preliminar vacante para la cual se presentaron 4 candidatos, no obstante no se cuenta con la prueba psicotecnica toda vez que no fue adquirida para la vigencia 2020, y se emitió acto administrativo N°321 del 9 de octubre de 2020. Su periodicidad es cada vez que se presenta la necesidad. Actividad que contribuye con la mitigación del riesgo identificado, en cuanto al seguimiento al indicador de eficacia se encuentra en la medida de los candidatos presentados para la vinculación, y al indicador de efectividad no se han presentado quejas en cuanto a los procesos adelantados.</t>
  </si>
  <si>
    <t>Se evidencio que mediante la página de la función pública se encuentran publicadas las declaraciones de conflicto de interés y declaración de bienes y rentas del rector, vice administrativo, asesor rectoría, decanos 3 de 5 y oficina de planeación, secretario general.</t>
  </si>
  <si>
    <t>Se evidencio que, el código de integridad se ha socializado a partir del 3 de febrero de 2020, mediante correo de integridad, a partir del 8 de agosto de la vigencia, en la celebración del día del servidor público se socializo, en cuanto a la socialización de campañas de conflicto de intereses se adelantó el 28 de julio planeación, control interno, campaña del 31 de julio con la función pública,  y cuenta con las memorias del taller adelantado el 1 de octubre con la capacitación del Ministerio de Educación.</t>
  </si>
  <si>
    <t>Se evidencio el cumplimiento de las actividades establecidas mediante el “PROCEDIMIENTO PARA SELECCIÓN, VINCULACION Y RETIRO DE PERSONAL” y que dan cumplimiento al manual de funciones de la Entidad.</t>
  </si>
  <si>
    <t>Se evidencio que,  dando uso de las herramientas tecnologicas la profesional encargada de liderar el proceso de adquisiciones  cuenta con un grupo creado para trabajar  las convocatorias de procesos de contratación y se cuenta con el flujo de aprobación por medio del comite de contratación  y sus miembros en el SECOP II, lo cual se observo con los procesos CD-195-2020, CMA-001-2020, actividades que contribuyen con la mitigación del riesgo identificado.</t>
  </si>
  <si>
    <t>Se evidencio por medio del formato "Control de consulta y/o préstamo de expedientes" establecido, a fecha de este seguimiento el proceso de gestión documental ha realizado el préstamo de 59 expedientes los cuales están siendo utilizados por el proceso de Gestión de Talento Humano, observando que con ocasión de la emergencia sanitaria, económica y social declarada por el Gobierno Nacional por el Covid-19, y que las actividades laborales se están adelantando a partir el mes de marzo desde casa, no se han adelantado devoluciones de dichos expedientes. no obstante, se observó que la planilla utilizada para el préstamo de los expedientes cuenta con un control de folios prestados, sin embargo la líder del proceso manifiesta que al momento de recepción de los documentos prestados se verifica manualmente la totalidad de los folios prestados, lo cual contribuye a la mitigación del riesgo identificado.</t>
  </si>
  <si>
    <t>Se evidencio que al área de archivo central únicamente ingresa el personal vinculado al proceso y que se encuentren autorizados, de igual modo, con ocasión de la emergencia sanitaria, económica y social declarada por el Gobierno Nacional por el Covid-19 y que las actividades laborales se están adelantando a partir el mes de marzo desde casa, para adelantar la gestión de préstamo de expedientes únicamente lo ha realizado un funcionario autorizado de acuerdo al protocolo de bioseguridad establecido por la Entidad, lo cual contribuye con la mitigación del riesgo identificado.</t>
  </si>
  <si>
    <t>Durante la vigencia el profesional líder del proceso de gestión documental adelanto la socialización de la responsabilidad y manejo de la información que tiene cada funcionario por medio de oficio entregado en el mes de febrero, documento que no pudo ser observado teniendo en cuenta la emergencia sanitaria, económica y social declarada por el Gobierno Nacional por el Covid-19 y el adelanto de actividades laborales desde casa, contribuyendo así con la mitigación del riesgo identificado.</t>
  </si>
  <si>
    <t>Se evidencio que, durante la vigencia en los meses de enero, febrero y mediados de marzo se realizó verificación de procesos de manera presencial, con ocasión de la emergencia económica, social y sanitaria ocasionada por el Covid-19 A partir del 17 de marzo se suspendieron los términos judiciales, de igual forma, por medio de la plataforma Teams la programación de reuniones para adelantar el seguimiento a los diferentes procesos de la Entidad, observando dichas programaciones mediante muestra aleatoria los meses de julio y octubre para adelantar dichos seguimientos. Lo cual contribuye a la mitigación del riesgo identificado.</t>
  </si>
  <si>
    <t>Se evidencio que todos los documentos emitidos se adelantan revisiones por la secretaria general y la profesional del area juridica dirijido a la comisión  nacional del servicio civil, cuenta con las firmas del secretario general y la profesional especializada del area juridica emitida en el mes de febrero. docuemento de fecha 31 de marzo  dirigido al procurador segundo disrital de bogotá, observando que el documento cuenta con la elaboracion ddel profesional de talento humano y la revision del asesore de rectoria, vieadministrativo,  secretaria general y profesional juridica, observando la trazabilidad entre el secretario general y la profesional especializada de la oficina juridica, para posterior emisión de la  resolución 255 del 22 de julio de 2020, en la cual se observa la proyeccion y elaboración y sus respectivas revisiones, la frecuencia de estas actividades se adelantan caada vez que se requiere la emisión de un acto administrativo y asesoria a la rectoria, contribuyendo asi con la mitigación del riesgo identificado.</t>
  </si>
  <si>
    <t>Durante la vigencia se remitieron se adelantaron las jornadas de inducción las cuales se adelantaron de acuerdo a la programación del acuerdo 011 del 30 de octubre de 2019, las jornadas pedagógicas 2020-1 adelantadas a partir del 16 hasta el 31 de enero de inducción adelantadas en el mes de enero y a partir del 17 de julio se adelantaron las jornadas de la vigencia 2020.
Fue enviado el instructivo por correo a los decanos y seguidamente a los docentes. "reporte de calificaciones 2020-1"  por medio de correo electrónico a los profesores para la remisión de las planillas de calificaciones finales y son aprobadas y adelantadas por los docentes mediante el cual se socializo lo implementado por el consejo académico, del acuerdo 002 de 2020 el cual ice "Los docentes deberán informar a los estudiantes sobre la nota definitiva cada  asignatura además de informar sobre el derecho a una evaluación remedial de habilitación, previo  al registro de la evaluación final de academusoft". 
También se observó que los docentes asistieron a las jornadas de inducción y capacitaciones a las cuales asisten los docentes y los decanos, así como la entrega de las cargas académicas y de igual modo en cuanto a las directrices académicas, por medio del  Comunicado 05 del 27 de julio de 2020, el cual se encuentra debidamente publicado en la pagina web de la Entidad, directrices académicas para inicio de semestre 2020-2 expedida por el vicerrector académico donde se observan el planteamiento del desarrollo de las actividades académicas por medio de la plataforma virtual TEAMS. lo cual contribuye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</si>
</sst>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8"/>
      <name val="Arial"/>
      <family val="2"/>
    </font>
    <font>
      <sz val="9"/>
      <color theme="1"/>
      <name val="Arial"/>
      <family val="2"/>
    </font>
    <font>
      <sz val="9"/>
      <color theme="1"/>
      <name val="Calibri"/>
      <family val="2"/>
      <scheme val="minor"/>
    </font>
    <font>
      <sz val="9"/>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2">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auto="1"/>
      </bottom>
      <diagonal/>
    </border>
    <border>
      <left style="medium">
        <color indexed="64"/>
      </left>
      <right style="thin">
        <color auto="1"/>
      </right>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8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4" xfId="0" applyFont="1" applyBorder="1" applyAlignment="1">
      <alignment vertical="center" wrapText="1"/>
    </xf>
    <xf numFmtId="0" fontId="17" fillId="0" borderId="24" xfId="0" applyFont="1" applyBorder="1" applyAlignment="1">
      <alignment horizontal="center" vertical="center" wrapText="1"/>
    </xf>
    <xf numFmtId="0" fontId="18" fillId="0" borderId="16" xfId="0" applyFont="1" applyBorder="1" applyAlignment="1">
      <alignment horizontal="center" vertical="center" wrapText="1"/>
    </xf>
    <xf numFmtId="0" fontId="18" fillId="5" borderId="22" xfId="0" applyFont="1" applyFill="1" applyBorder="1" applyAlignment="1">
      <alignment vertical="center" wrapText="1"/>
    </xf>
    <xf numFmtId="0" fontId="18" fillId="0" borderId="22" xfId="0" applyFont="1" applyBorder="1" applyAlignment="1">
      <alignment vertical="center" wrapText="1"/>
    </xf>
    <xf numFmtId="0" fontId="18" fillId="6" borderId="22" xfId="0" applyFont="1" applyFill="1" applyBorder="1" applyAlignment="1">
      <alignment vertical="center" wrapText="1"/>
    </xf>
    <xf numFmtId="0" fontId="18" fillId="7" borderId="22" xfId="0" applyFont="1" applyFill="1" applyBorder="1" applyAlignment="1">
      <alignment vertical="center" wrapText="1"/>
    </xf>
    <xf numFmtId="0" fontId="18" fillId="8" borderId="22" xfId="0" applyFont="1" applyFill="1" applyBorder="1" applyAlignment="1">
      <alignment vertical="center" wrapText="1"/>
    </xf>
    <xf numFmtId="0" fontId="18" fillId="9" borderId="22" xfId="0" applyFont="1" applyFill="1" applyBorder="1" applyAlignment="1">
      <alignment vertical="center" wrapText="1"/>
    </xf>
    <xf numFmtId="0" fontId="18" fillId="0" borderId="28" xfId="0" applyFont="1" applyBorder="1" applyAlignment="1">
      <alignment horizontal="justify" vertical="center" wrapText="1"/>
    </xf>
    <xf numFmtId="0" fontId="18" fillId="0" borderId="22" xfId="0" applyFont="1" applyBorder="1" applyAlignment="1">
      <alignment horizontal="justify" vertical="center" wrapText="1"/>
    </xf>
    <xf numFmtId="0" fontId="18" fillId="0" borderId="18" xfId="0" applyFont="1" applyBorder="1" applyAlignment="1">
      <alignment horizontal="justify" vertical="center" wrapText="1"/>
    </xf>
    <xf numFmtId="0" fontId="0" fillId="0" borderId="28" xfId="0" applyBorder="1" applyAlignment="1">
      <alignment vertical="center" wrapText="1"/>
    </xf>
    <xf numFmtId="0" fontId="0" fillId="0" borderId="22"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29" xfId="0" applyFont="1" applyBorder="1" applyAlignment="1">
      <alignment horizontal="center" vertical="center"/>
    </xf>
    <xf numFmtId="0" fontId="18" fillId="0" borderId="29" xfId="0" applyFont="1" applyBorder="1" applyAlignment="1">
      <alignment vertical="center"/>
    </xf>
    <xf numFmtId="0" fontId="0" fillId="0" borderId="29" xfId="0" applyBorder="1"/>
    <xf numFmtId="0" fontId="18" fillId="10" borderId="1" xfId="0" applyFont="1" applyFill="1" applyBorder="1" applyAlignment="1">
      <alignment horizontal="center" vertical="center" wrapText="1"/>
    </xf>
    <xf numFmtId="0" fontId="18" fillId="7" borderId="33" xfId="0" applyFont="1" applyFill="1" applyBorder="1" applyAlignment="1">
      <alignment vertical="center" wrapText="1"/>
    </xf>
    <xf numFmtId="0" fontId="18" fillId="8" borderId="15"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25" xfId="0" applyFont="1" applyFill="1" applyBorder="1" applyAlignment="1">
      <alignment vertical="center" wrapText="1"/>
    </xf>
    <xf numFmtId="0" fontId="0" fillId="0" borderId="25" xfId="0" applyBorder="1"/>
    <xf numFmtId="0" fontId="0" fillId="0" borderId="30"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4" xfId="0" applyFont="1" applyFill="1" applyBorder="1" applyAlignment="1">
      <alignment horizontal="center" vertical="center" wrapText="1"/>
    </xf>
    <xf numFmtId="0" fontId="18" fillId="0" borderId="29"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5" xfId="0" applyFont="1" applyBorder="1" applyAlignment="1">
      <alignment horizontal="center" vertical="center" wrapText="1"/>
    </xf>
    <xf numFmtId="0" fontId="3" fillId="0" borderId="16" xfId="0" applyFont="1" applyBorder="1" applyAlignment="1">
      <alignment horizontal="left" vertical="center" wrapText="1"/>
    </xf>
    <xf numFmtId="0" fontId="3" fillId="0" borderId="22"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xf numFmtId="0" fontId="25" fillId="0" borderId="18" xfId="0" applyFont="1" applyBorder="1" applyAlignment="1">
      <alignment horizontal="center" vertical="center" wrapText="1"/>
    </xf>
    <xf numFmtId="0" fontId="25" fillId="0" borderId="22"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22" xfId="0" applyFont="1" applyBorder="1" applyAlignment="1">
      <alignment horizontal="justify" vertical="center" wrapText="1"/>
    </xf>
    <xf numFmtId="0" fontId="3" fillId="0" borderId="22" xfId="0" applyFont="1" applyBorder="1" applyAlignment="1">
      <alignment horizontal="center" vertical="center" wrapText="1"/>
    </xf>
    <xf numFmtId="0" fontId="0" fillId="0" borderId="16"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1" fillId="0" borderId="0" xfId="0" applyFont="1"/>
    <xf numFmtId="0" fontId="0" fillId="0" borderId="0" xfId="0" applyBorder="1"/>
    <xf numFmtId="0" fontId="17" fillId="0" borderId="0" xfId="0" applyFont="1" applyBorder="1" applyAlignment="1">
      <alignment horizontal="center" vertical="center" wrapText="1"/>
    </xf>
    <xf numFmtId="0" fontId="17" fillId="0" borderId="0" xfId="0" applyFont="1" applyFill="1" applyBorder="1" applyAlignment="1">
      <alignment horizontal="center" vertical="center" wrapText="1"/>
    </xf>
    <xf numFmtId="0" fontId="18" fillId="0" borderId="0" xfId="0" applyFont="1" applyBorder="1" applyAlignment="1">
      <alignment horizontal="center" vertical="center" wrapText="1"/>
    </xf>
    <xf numFmtId="0" fontId="3" fillId="0" borderId="0" xfId="0" applyFont="1" applyBorder="1" applyAlignment="1">
      <alignment horizontal="left" vertical="center" wrapText="1"/>
    </xf>
    <xf numFmtId="0" fontId="19" fillId="0" borderId="0" xfId="0" applyFont="1" applyBorder="1" applyAlignment="1" applyProtection="1">
      <alignment vertical="center" wrapText="1"/>
      <protection locked="0"/>
    </xf>
    <xf numFmtId="0" fontId="19" fillId="0" borderId="0" xfId="0" applyFont="1" applyBorder="1" applyAlignment="1" applyProtection="1">
      <alignment vertical="center" wrapText="1"/>
    </xf>
    <xf numFmtId="0" fontId="19" fillId="0" borderId="0" xfId="0" applyFont="1" applyBorder="1" applyAlignment="1">
      <alignment horizontal="left" vertical="center" wrapText="1"/>
    </xf>
    <xf numFmtId="0" fontId="19" fillId="0" borderId="0" xfId="0" applyFont="1" applyBorder="1" applyAlignment="1" applyProtection="1">
      <alignment horizontal="center" vertical="center" wrapText="1"/>
      <protection locked="0"/>
    </xf>
    <xf numFmtId="0" fontId="19" fillId="0" borderId="0" xfId="0" applyFont="1" applyBorder="1" applyAlignment="1" applyProtection="1">
      <alignment horizontal="center" vertical="center" wrapText="1"/>
    </xf>
    <xf numFmtId="0" fontId="2" fillId="0" borderId="0" xfId="0" applyFont="1" applyFill="1" applyBorder="1" applyAlignment="1">
      <alignment horizontal="left" wrapText="1"/>
    </xf>
    <xf numFmtId="0" fontId="1" fillId="0" borderId="0" xfId="0" applyFont="1" applyFill="1" applyBorder="1" applyAlignment="1">
      <alignment horizontal="left" wrapText="1"/>
    </xf>
    <xf numFmtId="0" fontId="29" fillId="0" borderId="0" xfId="0" applyFont="1" applyBorder="1" applyAlignment="1">
      <alignment horizontal="left" vertical="center" wrapText="1"/>
    </xf>
    <xf numFmtId="0" fontId="30" fillId="0" borderId="39" xfId="0" applyFont="1" applyBorder="1" applyAlignment="1" applyProtection="1">
      <alignment horizontal="center" vertical="center" wrapText="1"/>
      <protection locked="0"/>
    </xf>
    <xf numFmtId="0" fontId="30" fillId="0" borderId="0" xfId="0" applyFont="1" applyBorder="1" applyAlignment="1" applyProtection="1">
      <alignment horizontal="center" vertical="center" wrapText="1"/>
      <protection locked="0"/>
    </xf>
    <xf numFmtId="0" fontId="30" fillId="0" borderId="0" xfId="0" applyFont="1" applyBorder="1" applyAlignment="1" applyProtection="1">
      <alignment vertical="center" wrapText="1"/>
      <protection locked="0"/>
    </xf>
    <xf numFmtId="0" fontId="31" fillId="0" borderId="0" xfId="0" applyFont="1" applyBorder="1" applyAlignment="1"/>
    <xf numFmtId="0" fontId="29" fillId="2" borderId="0" xfId="0" applyFont="1" applyFill="1" applyBorder="1" applyAlignment="1">
      <alignment horizontal="left" vertical="center" wrapText="1"/>
    </xf>
    <xf numFmtId="0" fontId="30" fillId="0" borderId="11" xfId="0" applyFont="1" applyBorder="1" applyAlignment="1" applyProtection="1">
      <alignment vertical="center" wrapText="1"/>
      <protection locked="0"/>
    </xf>
    <xf numFmtId="0" fontId="30" fillId="0" borderId="1" xfId="0" applyFont="1" applyBorder="1" applyAlignment="1">
      <alignment vertical="center" wrapText="1"/>
    </xf>
    <xf numFmtId="17" fontId="30" fillId="0" borderId="1" xfId="0" applyNumberFormat="1" applyFont="1" applyBorder="1" applyAlignment="1" applyProtection="1">
      <alignment vertical="center" wrapText="1"/>
      <protection locked="0"/>
    </xf>
    <xf numFmtId="0" fontId="30" fillId="0" borderId="29" xfId="0" applyFont="1" applyBorder="1" applyAlignment="1">
      <alignment vertical="center" wrapText="1"/>
    </xf>
    <xf numFmtId="0" fontId="30" fillId="0" borderId="29" xfId="0" applyFont="1" applyBorder="1" applyAlignment="1" applyProtection="1">
      <alignment vertical="center" wrapText="1"/>
      <protection locked="0"/>
    </xf>
    <xf numFmtId="0" fontId="30" fillId="0" borderId="1" xfId="0" applyFont="1" applyBorder="1" applyAlignment="1" applyProtection="1">
      <alignment vertical="top" wrapText="1"/>
      <protection locked="0"/>
    </xf>
    <xf numFmtId="0" fontId="30" fillId="0" borderId="41" xfId="0" applyFont="1" applyBorder="1" applyAlignment="1"/>
    <xf numFmtId="0" fontId="13" fillId="0" borderId="0" xfId="0" applyFont="1"/>
    <xf numFmtId="0" fontId="30" fillId="0" borderId="1" xfId="0" applyFont="1" applyBorder="1" applyAlignment="1">
      <alignment horizontal="left" vertical="center"/>
    </xf>
    <xf numFmtId="0" fontId="30" fillId="0" borderId="29" xfId="0" applyFont="1" applyBorder="1" applyAlignment="1">
      <alignment horizontal="center" vertical="center"/>
    </xf>
    <xf numFmtId="0" fontId="30" fillId="0" borderId="0" xfId="0" applyFont="1"/>
    <xf numFmtId="0" fontId="30" fillId="0" borderId="0" xfId="0" applyFont="1" applyBorder="1" applyAlignment="1"/>
    <xf numFmtId="0" fontId="30" fillId="0" borderId="11" xfId="0" applyFont="1" applyBorder="1" applyAlignment="1">
      <alignment vertical="center" wrapText="1"/>
    </xf>
    <xf numFmtId="0" fontId="30" fillId="0" borderId="0" xfId="0" applyFont="1" applyBorder="1" applyAlignment="1">
      <alignment horizontal="left" vertical="center" wrapText="1"/>
    </xf>
    <xf numFmtId="0" fontId="30" fillId="0" borderId="0" xfId="0" applyFont="1" applyBorder="1" applyAlignment="1">
      <alignment vertical="center" wrapText="1"/>
    </xf>
    <xf numFmtId="0" fontId="30" fillId="0" borderId="0" xfId="0" applyFont="1" applyBorder="1" applyAlignment="1">
      <alignment horizontal="left" vertical="center"/>
    </xf>
    <xf numFmtId="0" fontId="27" fillId="0" borderId="1" xfId="0" applyFont="1" applyBorder="1" applyAlignment="1">
      <alignment vertical="center" wrapText="1"/>
    </xf>
    <xf numFmtId="0" fontId="18" fillId="0" borderId="0" xfId="0" applyFont="1" applyBorder="1" applyAlignment="1">
      <alignment vertical="center" wrapText="1"/>
    </xf>
    <xf numFmtId="0" fontId="18" fillId="0" borderId="1" xfId="0" applyFont="1" applyBorder="1" applyAlignment="1">
      <alignment vertical="center" wrapText="1"/>
    </xf>
    <xf numFmtId="0" fontId="18" fillId="0" borderId="11" xfId="0" applyFont="1" applyBorder="1" applyAlignment="1">
      <alignment vertical="center" wrapText="1"/>
    </xf>
    <xf numFmtId="0" fontId="25" fillId="0" borderId="3" xfId="0" applyFont="1" applyBorder="1" applyAlignment="1">
      <alignment horizontal="center" vertical="center" wrapText="1"/>
    </xf>
    <xf numFmtId="0" fontId="25" fillId="0" borderId="24" xfId="0" applyFont="1" applyBorder="1" applyAlignment="1">
      <alignment horizontal="center" vertical="center" wrapText="1"/>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3" fillId="0" borderId="29" xfId="0" applyFont="1" applyBorder="1" applyAlignment="1">
      <alignment horizontal="center" vertical="center"/>
    </xf>
    <xf numFmtId="0" fontId="25" fillId="0" borderId="3" xfId="0" applyFont="1" applyBorder="1" applyAlignment="1">
      <alignment vertical="center"/>
    </xf>
    <xf numFmtId="0" fontId="3" fillId="0" borderId="24" xfId="0" applyFont="1" applyBorder="1" applyAlignment="1">
      <alignment horizontal="center" vertical="center"/>
    </xf>
    <xf numFmtId="0" fontId="0" fillId="0" borderId="0" xfId="0" applyFill="1" applyBorder="1"/>
    <xf numFmtId="0" fontId="24" fillId="0" borderId="0" xfId="0" applyFont="1" applyFill="1" applyBorder="1" applyAlignment="1"/>
    <xf numFmtId="0" fontId="0" fillId="0" borderId="0" xfId="0" applyFill="1"/>
    <xf numFmtId="0" fontId="0" fillId="0" borderId="0" xfId="0" applyFill="1" applyAlignment="1">
      <alignment horizontal="center" vertical="center"/>
    </xf>
    <xf numFmtId="0" fontId="24" fillId="0" borderId="0" xfId="0" applyFont="1" applyFill="1"/>
    <xf numFmtId="0" fontId="0" fillId="0" borderId="7" xfId="0" applyFill="1" applyBorder="1"/>
    <xf numFmtId="0" fontId="17" fillId="0" borderId="3"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8" fillId="0" borderId="11" xfId="0" applyFont="1" applyFill="1" applyBorder="1" applyAlignment="1">
      <alignment vertical="center" wrapText="1"/>
    </xf>
    <xf numFmtId="0" fontId="18" fillId="0" borderId="11" xfId="0" applyFont="1" applyFill="1" applyBorder="1" applyAlignment="1">
      <alignment horizontal="center" vertical="center" wrapText="1"/>
    </xf>
    <xf numFmtId="0" fontId="0" fillId="0" borderId="11" xfId="0" applyFill="1" applyBorder="1" applyAlignment="1">
      <alignment horizontal="center" vertical="center"/>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18" fillId="0" borderId="29" xfId="0" applyFont="1" applyFill="1" applyBorder="1" applyAlignment="1">
      <alignment horizontal="center" vertical="center" wrapText="1"/>
    </xf>
    <xf numFmtId="0" fontId="0" fillId="0" borderId="29" xfId="0" applyFill="1" applyBorder="1" applyAlignment="1">
      <alignment horizontal="center" vertical="center"/>
    </xf>
    <xf numFmtId="0" fontId="24" fillId="0" borderId="3" xfId="0" applyFont="1" applyFill="1" applyBorder="1"/>
    <xf numFmtId="0" fontId="25" fillId="0" borderId="25"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4" fillId="0" borderId="0" xfId="0" applyFont="1" applyFill="1" applyBorder="1"/>
    <xf numFmtId="0" fontId="0" fillId="0" borderId="0" xfId="0" applyFill="1" applyBorder="1" applyAlignment="1">
      <alignment horizontal="center" vertical="center"/>
    </xf>
    <xf numFmtId="0" fontId="3" fillId="0" borderId="16"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24" fillId="0" borderId="24" xfId="0" applyFont="1" applyFill="1" applyBorder="1" applyAlignment="1">
      <alignment horizontal="center" vertical="center"/>
    </xf>
    <xf numFmtId="0" fontId="30" fillId="0" borderId="42" xfId="0" applyFont="1" applyBorder="1" applyAlignment="1" applyProtection="1">
      <alignment vertical="center" wrapText="1"/>
      <protection locked="0"/>
    </xf>
    <xf numFmtId="0" fontId="30" fillId="0" borderId="42" xfId="0" applyFont="1" applyBorder="1" applyAlignment="1" applyProtection="1">
      <alignment horizontal="center" vertical="center" wrapText="1"/>
      <protection locked="0"/>
    </xf>
    <xf numFmtId="0" fontId="5" fillId="0" borderId="0" xfId="0" applyFont="1" applyBorder="1" applyAlignment="1" applyProtection="1">
      <alignment horizontal="left" wrapText="1"/>
      <protection locked="0"/>
    </xf>
    <xf numFmtId="0" fontId="0" fillId="0" borderId="0" xfId="0" applyAlignment="1">
      <alignment horizontal="left"/>
    </xf>
    <xf numFmtId="0" fontId="7" fillId="0" borderId="21" xfId="0" applyFont="1" applyFill="1" applyBorder="1" applyAlignment="1">
      <alignment horizontal="center" vertical="center" wrapText="1"/>
    </xf>
    <xf numFmtId="0" fontId="7" fillId="0" borderId="42" xfId="0" applyFont="1" applyFill="1" applyBorder="1" applyAlignment="1">
      <alignment horizontal="left" vertical="center" wrapText="1"/>
    </xf>
    <xf numFmtId="0" fontId="7" fillId="2" borderId="42"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6" fillId="0" borderId="47" xfId="0" applyFont="1" applyBorder="1" applyAlignment="1">
      <alignment horizontal="center" vertical="center" textRotation="90" wrapText="1"/>
    </xf>
    <xf numFmtId="0" fontId="16" fillId="0" borderId="29" xfId="0" applyFont="1" applyBorder="1" applyAlignment="1">
      <alignment horizontal="center" vertical="center" textRotation="90" wrapText="1"/>
    </xf>
    <xf numFmtId="0" fontId="16" fillId="0" borderId="19" xfId="0" applyFont="1" applyBorder="1" applyAlignment="1">
      <alignment horizontal="center" vertical="center" textRotation="90" wrapText="1"/>
    </xf>
    <xf numFmtId="0" fontId="16" fillId="0" borderId="48" xfId="0" applyFont="1" applyBorder="1" applyAlignment="1">
      <alignment horizontal="center" vertical="center" textRotation="90" wrapText="1"/>
    </xf>
    <xf numFmtId="0" fontId="7" fillId="2" borderId="19"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30" fillId="0" borderId="42" xfId="0" applyFont="1" applyBorder="1" applyAlignment="1">
      <alignment vertical="center" wrapText="1"/>
    </xf>
    <xf numFmtId="0" fontId="30" fillId="0" borderId="42" xfId="0" applyFont="1" applyBorder="1" applyAlignment="1" applyProtection="1">
      <alignment horizontal="center" vertical="center" wrapText="1"/>
    </xf>
    <xf numFmtId="0" fontId="30" fillId="0" borderId="42" xfId="0" applyFont="1" applyBorder="1" applyAlignment="1">
      <alignment horizontal="center" vertical="center" wrapText="1"/>
    </xf>
    <xf numFmtId="0" fontId="30" fillId="0" borderId="42" xfId="0" applyFont="1" applyBorder="1" applyAlignment="1">
      <alignment horizontal="left" vertical="center" wrapText="1"/>
    </xf>
    <xf numFmtId="0" fontId="26" fillId="2" borderId="42" xfId="0" applyFont="1" applyFill="1" applyBorder="1" applyAlignment="1">
      <alignment horizontal="center" vertical="center" wrapText="1"/>
    </xf>
    <xf numFmtId="0" fontId="3" fillId="0" borderId="0" xfId="0" applyFont="1" applyFill="1" applyBorder="1" applyAlignment="1">
      <alignment horizontal="left" wrapText="1"/>
    </xf>
    <xf numFmtId="0" fontId="0" fillId="0" borderId="0" xfId="0" applyFont="1"/>
    <xf numFmtId="0" fontId="14" fillId="0" borderId="0" xfId="0" applyFont="1" applyBorder="1" applyAlignment="1">
      <alignment vertical="center"/>
    </xf>
    <xf numFmtId="0" fontId="0" fillId="0" borderId="0" xfId="0" applyFont="1" applyAlignment="1">
      <alignment horizontal="center" vertical="center"/>
    </xf>
    <xf numFmtId="0" fontId="14" fillId="0" borderId="0" xfId="0" applyFont="1" applyBorder="1" applyAlignment="1"/>
    <xf numFmtId="0" fontId="13" fillId="0" borderId="0" xfId="0" applyFont="1" applyBorder="1" applyAlignment="1">
      <alignment vertical="center"/>
    </xf>
    <xf numFmtId="0" fontId="13" fillId="0" borderId="7" xfId="0" applyFont="1" applyBorder="1"/>
    <xf numFmtId="0" fontId="13" fillId="0" borderId="1" xfId="0" applyFont="1" applyBorder="1" applyAlignment="1">
      <alignment vertical="center"/>
    </xf>
    <xf numFmtId="0" fontId="0" fillId="0" borderId="0" xfId="0" applyFont="1" applyAlignment="1"/>
    <xf numFmtId="0" fontId="25" fillId="0" borderId="4" xfId="0" applyFont="1" applyBorder="1" applyAlignment="1">
      <alignment horizontal="center" vertical="center" wrapText="1"/>
    </xf>
    <xf numFmtId="0" fontId="3" fillId="0" borderId="11" xfId="0" applyFont="1" applyBorder="1" applyAlignment="1">
      <alignment vertical="center" wrapText="1"/>
    </xf>
    <xf numFmtId="0" fontId="3" fillId="0" borderId="11" xfId="0" applyFont="1" applyBorder="1" applyAlignment="1">
      <alignment horizontal="center" vertical="center" wrapText="1"/>
    </xf>
    <xf numFmtId="0" fontId="0" fillId="0" borderId="11" xfId="0" applyFont="1" applyBorder="1" applyAlignment="1">
      <alignment horizontal="center" vertical="center"/>
    </xf>
    <xf numFmtId="0" fontId="3" fillId="0" borderId="1" xfId="0" applyFont="1" applyBorder="1" applyAlignment="1">
      <alignment vertical="center" wrapText="1"/>
    </xf>
    <xf numFmtId="0" fontId="0" fillId="0" borderId="1" xfId="0" applyFont="1" applyBorder="1" applyAlignment="1">
      <alignment horizontal="center" vertical="center"/>
    </xf>
    <xf numFmtId="0" fontId="3" fillId="0" borderId="29" xfId="0" applyFont="1" applyBorder="1" applyAlignment="1">
      <alignment horizontal="center" vertical="center" wrapText="1"/>
    </xf>
    <xf numFmtId="0" fontId="0" fillId="0" borderId="29" xfId="0" applyFont="1" applyBorder="1" applyAlignment="1">
      <alignment horizontal="center" vertical="center"/>
    </xf>
    <xf numFmtId="0" fontId="0" fillId="0" borderId="24"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13" fillId="0" borderId="0" xfId="0" applyFont="1" applyBorder="1"/>
    <xf numFmtId="0" fontId="0" fillId="0" borderId="0" xfId="0" applyFont="1" applyBorder="1" applyAlignment="1"/>
    <xf numFmtId="0" fontId="25" fillId="0" borderId="0" xfId="0" applyFont="1" applyFill="1" applyBorder="1" applyAlignment="1">
      <alignment horizontal="center" vertical="center" wrapText="1"/>
    </xf>
    <xf numFmtId="0" fontId="3" fillId="0" borderId="0" xfId="0" applyFont="1" applyBorder="1" applyAlignment="1">
      <alignment vertical="center" wrapText="1"/>
    </xf>
    <xf numFmtId="0" fontId="30" fillId="0" borderId="1" xfId="0" applyFont="1" applyBorder="1" applyAlignment="1">
      <alignment horizontal="left" vertical="center" wrapText="1"/>
    </xf>
    <xf numFmtId="0" fontId="30" fillId="0" borderId="29" xfId="0" applyFont="1" applyBorder="1" applyAlignment="1" applyProtection="1">
      <alignment horizontal="center" vertical="center" wrapText="1"/>
      <protection locked="0"/>
    </xf>
    <xf numFmtId="0" fontId="30" fillId="0" borderId="29" xfId="0" applyFont="1" applyBorder="1" applyAlignment="1">
      <alignment horizontal="left" vertical="center" wrapText="1"/>
    </xf>
    <xf numFmtId="0" fontId="30" fillId="0" borderId="30" xfId="0" applyFont="1" applyBorder="1" applyAlignment="1" applyProtection="1">
      <alignment horizontal="center" vertical="center" wrapText="1"/>
      <protection locked="0"/>
    </xf>
    <xf numFmtId="0" fontId="30" fillId="0" borderId="11" xfId="0" applyFont="1" applyBorder="1" applyAlignment="1" applyProtection="1">
      <alignment horizontal="left" vertical="center" wrapText="1"/>
      <protection locked="0"/>
    </xf>
    <xf numFmtId="0" fontId="30" fillId="0" borderId="1" xfId="0" applyFont="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xf>
    <xf numFmtId="0" fontId="30" fillId="0" borderId="29" xfId="0" applyFont="1" applyBorder="1" applyAlignment="1">
      <alignment horizontal="center" vertical="center" wrapText="1"/>
    </xf>
    <xf numFmtId="0" fontId="30" fillId="0" borderId="1" xfId="0" applyFont="1" applyBorder="1" applyAlignment="1" applyProtection="1">
      <alignment horizontal="left" vertical="center" wrapText="1"/>
      <protection locked="0"/>
    </xf>
    <xf numFmtId="0" fontId="30" fillId="0" borderId="38" xfId="0" applyFont="1" applyBorder="1" applyAlignment="1" applyProtection="1">
      <alignment horizontal="left" vertical="center" wrapText="1"/>
      <protection locked="0"/>
    </xf>
    <xf numFmtId="0" fontId="30" fillId="0" borderId="42" xfId="0" applyFont="1" applyBorder="1" applyAlignment="1" applyProtection="1">
      <alignment horizontal="left" vertical="center" wrapText="1"/>
      <protection locked="0"/>
    </xf>
    <xf numFmtId="0" fontId="30" fillId="0" borderId="39" xfId="0" applyFont="1" applyBorder="1" applyAlignment="1" applyProtection="1">
      <alignment horizontal="left" vertical="center" wrapText="1"/>
      <protection locked="0"/>
    </xf>
    <xf numFmtId="0" fontId="30" fillId="0" borderId="43" xfId="0" applyFont="1" applyBorder="1" applyAlignment="1" applyProtection="1">
      <alignment horizontal="center" vertical="center" wrapText="1"/>
      <protection locked="0"/>
    </xf>
    <xf numFmtId="0" fontId="30" fillId="0" borderId="29" xfId="0" applyFont="1" applyBorder="1" applyAlignment="1" applyProtection="1">
      <alignment horizontal="left" vertical="center" wrapText="1"/>
      <protection locked="0"/>
    </xf>
    <xf numFmtId="0" fontId="30" fillId="0" borderId="30" xfId="0" applyFont="1" applyBorder="1" applyAlignment="1" applyProtection="1">
      <alignment horizontal="left" vertical="center" wrapText="1"/>
      <protection locked="0"/>
    </xf>
    <xf numFmtId="0" fontId="30" fillId="0" borderId="47" xfId="0" applyFont="1" applyBorder="1" applyAlignment="1" applyProtection="1">
      <alignment horizontal="left" vertical="center" wrapText="1"/>
      <protection locked="0"/>
    </xf>
    <xf numFmtId="0" fontId="30" fillId="0" borderId="44" xfId="0" applyFont="1" applyBorder="1" applyAlignment="1" applyProtection="1">
      <alignment horizontal="left" vertical="center" wrapText="1"/>
      <protection locked="0"/>
    </xf>
    <xf numFmtId="0" fontId="30" fillId="0" borderId="38" xfId="0" applyFont="1" applyBorder="1" applyAlignment="1" applyProtection="1">
      <alignment horizontal="left" vertical="center" wrapText="1"/>
      <protection locked="0"/>
    </xf>
    <xf numFmtId="0" fontId="30" fillId="0" borderId="51" xfId="0" applyFont="1" applyBorder="1" applyAlignment="1" applyProtection="1">
      <alignment horizontal="left" vertical="center" wrapText="1"/>
      <protection locked="0"/>
    </xf>
    <xf numFmtId="0" fontId="30" fillId="0" borderId="1" xfId="0" applyFont="1" applyBorder="1" applyAlignment="1" applyProtection="1">
      <alignment horizontal="left" vertical="center" wrapText="1"/>
      <protection locked="0"/>
    </xf>
    <xf numFmtId="0" fontId="30" fillId="0" borderId="39" xfId="0" applyFont="1" applyBorder="1" applyAlignment="1" applyProtection="1">
      <alignment horizontal="left" vertical="center" wrapText="1"/>
      <protection locked="0"/>
    </xf>
    <xf numFmtId="0" fontId="30" fillId="0" borderId="29" xfId="0" applyFont="1" applyBorder="1" applyAlignment="1" applyProtection="1">
      <alignment horizontal="center" vertical="center" wrapText="1"/>
      <protection locked="0"/>
    </xf>
    <xf numFmtId="0" fontId="30" fillId="0" borderId="43" xfId="0" applyFont="1" applyBorder="1" applyAlignment="1" applyProtection="1">
      <alignment horizontal="center" vertical="center" wrapText="1"/>
      <protection locked="0"/>
    </xf>
    <xf numFmtId="0" fontId="30" fillId="0" borderId="29" xfId="0" applyFont="1" applyBorder="1" applyAlignment="1" applyProtection="1">
      <alignment horizontal="center" vertical="center" wrapText="1"/>
    </xf>
    <xf numFmtId="0" fontId="30" fillId="0" borderId="43" xfId="0" applyFont="1" applyBorder="1" applyAlignment="1" applyProtection="1">
      <alignment horizontal="center" vertical="center" wrapText="1"/>
    </xf>
    <xf numFmtId="0" fontId="30" fillId="0" borderId="29" xfId="0" applyFont="1" applyBorder="1" applyAlignment="1">
      <alignment horizontal="left" vertical="center" wrapText="1"/>
    </xf>
    <xf numFmtId="0" fontId="30" fillId="0" borderId="43" xfId="0" applyFont="1" applyBorder="1" applyAlignment="1">
      <alignment horizontal="left" vertical="center" wrapText="1"/>
    </xf>
    <xf numFmtId="0" fontId="30" fillId="0" borderId="29" xfId="0" applyFont="1" applyBorder="1" applyAlignment="1">
      <alignment horizontal="center" vertical="center" wrapText="1"/>
    </xf>
    <xf numFmtId="0" fontId="30" fillId="0" borderId="43" xfId="0" applyFont="1" applyBorder="1" applyAlignment="1">
      <alignment horizontal="center" vertical="center" wrapText="1"/>
    </xf>
    <xf numFmtId="0" fontId="30" fillId="0" borderId="49"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30" fillId="0" borderId="42" xfId="0" applyFont="1" applyBorder="1" applyAlignment="1" applyProtection="1">
      <alignment horizontal="left" vertical="center" wrapText="1"/>
      <protection locked="0"/>
    </xf>
    <xf numFmtId="0" fontId="30" fillId="0" borderId="11" xfId="0" applyFont="1" applyBorder="1" applyAlignment="1" applyProtection="1">
      <alignment horizontal="left" vertical="center" wrapText="1"/>
      <protection locked="0"/>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xf>
    <xf numFmtId="0" fontId="30" fillId="0" borderId="1" xfId="0" applyFont="1" applyBorder="1" applyAlignment="1">
      <alignment horizontal="left" vertical="center" wrapText="1"/>
    </xf>
    <xf numFmtId="0" fontId="30" fillId="0" borderId="30" xfId="0" applyFont="1" applyBorder="1" applyAlignment="1">
      <alignment horizontal="left" vertical="center" wrapText="1"/>
    </xf>
    <xf numFmtId="0" fontId="30" fillId="0" borderId="11" xfId="0" applyFont="1" applyBorder="1" applyAlignment="1">
      <alignment horizontal="left" vertical="center" wrapText="1"/>
    </xf>
    <xf numFmtId="0" fontId="30" fillId="0" borderId="1" xfId="0" applyFont="1" applyBorder="1" applyAlignment="1">
      <alignment horizontal="center" vertical="center" wrapText="1"/>
    </xf>
    <xf numFmtId="0" fontId="30" fillId="0" borderId="30" xfId="0" applyFont="1" applyBorder="1" applyAlignment="1" applyProtection="1">
      <alignment horizontal="center" vertical="center" wrapText="1"/>
      <protection locked="0"/>
    </xf>
    <xf numFmtId="0" fontId="30" fillId="0" borderId="30" xfId="0" applyFont="1" applyBorder="1" applyAlignment="1" applyProtection="1">
      <alignment horizontal="center" vertical="center" wrapText="1"/>
    </xf>
    <xf numFmtId="0" fontId="30" fillId="0" borderId="11" xfId="0" applyFont="1" applyBorder="1" applyAlignment="1" applyProtection="1">
      <alignment horizontal="center" vertical="center" wrapText="1"/>
    </xf>
    <xf numFmtId="0" fontId="21" fillId="0" borderId="1" xfId="0" applyFont="1" applyBorder="1" applyAlignment="1">
      <alignment horizontal="right" vertical="center" wrapText="1"/>
    </xf>
    <xf numFmtId="0" fontId="1" fillId="0" borderId="23" xfId="0" applyFont="1" applyFill="1" applyBorder="1" applyAlignment="1">
      <alignment horizontal="left" wrapText="1"/>
    </xf>
    <xf numFmtId="0" fontId="2" fillId="0" borderId="7" xfId="0" applyFont="1" applyFill="1" applyBorder="1" applyAlignment="1">
      <alignment horizontal="left" wrapText="1"/>
    </xf>
    <xf numFmtId="0" fontId="23" fillId="0" borderId="0" xfId="0" applyFont="1" applyFill="1" applyBorder="1" applyAlignment="1">
      <alignment horizontal="left" vertical="center" wrapText="1"/>
    </xf>
    <xf numFmtId="0" fontId="21" fillId="0" borderId="36" xfId="0" applyFont="1" applyBorder="1" applyAlignment="1">
      <alignment horizontal="left" vertical="center" wrapText="1"/>
    </xf>
    <xf numFmtId="0" fontId="21" fillId="0" borderId="2" xfId="0" applyFont="1" applyBorder="1" applyAlignment="1">
      <alignment horizontal="left" vertical="center" wrapText="1"/>
    </xf>
    <xf numFmtId="0" fontId="21" fillId="0" borderId="35" xfId="0" applyFont="1" applyBorder="1" applyAlignment="1">
      <alignment horizontal="left" vertical="center" wrapText="1"/>
    </xf>
    <xf numFmtId="0" fontId="19" fillId="0" borderId="0" xfId="0" applyFont="1" applyBorder="1" applyAlignment="1" applyProtection="1">
      <alignment horizontal="center" vertical="center" wrapText="1"/>
      <protection locked="0"/>
    </xf>
    <xf numFmtId="0" fontId="1" fillId="4" borderId="3"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0" borderId="31" xfId="0" applyFont="1" applyBorder="1" applyAlignment="1">
      <alignment horizontal="center" vertical="center" wrapText="1"/>
    </xf>
    <xf numFmtId="0" fontId="20" fillId="0" borderId="19"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19"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0" xfId="0" applyFont="1" applyBorder="1" applyAlignment="1">
      <alignment horizontal="left" vertical="center"/>
    </xf>
    <xf numFmtId="0" fontId="1" fillId="0" borderId="9" xfId="0" applyFont="1" applyBorder="1" applyAlignment="1">
      <alignment horizontal="left" vertical="center"/>
    </xf>
    <xf numFmtId="0" fontId="7" fillId="2" borderId="15" xfId="0" applyFont="1" applyFill="1" applyBorder="1" applyAlignment="1">
      <alignment horizontal="center" vertical="center" wrapText="1"/>
    </xf>
    <xf numFmtId="0" fontId="7" fillId="2" borderId="31"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5" fillId="0" borderId="19"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0"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5" xfId="0" applyFont="1" applyBorder="1" applyAlignment="1">
      <alignment horizontal="center" vertical="center" wrapText="1"/>
    </xf>
    <xf numFmtId="0" fontId="7" fillId="0" borderId="31"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1" xfId="0" applyFont="1" applyBorder="1" applyAlignment="1">
      <alignment horizontal="center" vertical="center"/>
    </xf>
    <xf numFmtId="0" fontId="14" fillId="0" borderId="17"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7" fillId="10" borderId="36" xfId="0" applyFont="1" applyFill="1" applyBorder="1" applyAlignment="1">
      <alignment horizontal="center" vertical="center" wrapText="1"/>
    </xf>
    <xf numFmtId="0" fontId="17" fillId="10" borderId="35" xfId="0" applyFont="1" applyFill="1" applyBorder="1" applyAlignment="1">
      <alignment horizontal="center" vertical="center" wrapText="1"/>
    </xf>
    <xf numFmtId="0" fontId="18" fillId="0" borderId="15" xfId="0" applyFont="1" applyBorder="1" applyAlignment="1">
      <alignment horizontal="justify" vertical="center" wrapText="1"/>
    </xf>
    <xf numFmtId="0" fontId="18" fillId="0" borderId="31" xfId="0" applyFont="1" applyBorder="1" applyAlignment="1">
      <alignment horizontal="justify" vertical="center" wrapText="1"/>
    </xf>
    <xf numFmtId="0" fontId="18" fillId="0" borderId="16" xfId="0" applyFont="1" applyBorder="1" applyAlignment="1">
      <alignment horizontal="justify" vertical="center" wrapText="1"/>
    </xf>
    <xf numFmtId="0" fontId="18" fillId="8" borderId="15" xfId="0" applyFont="1" applyFill="1" applyBorder="1" applyAlignment="1">
      <alignment horizontal="justify" vertical="center" wrapText="1"/>
    </xf>
    <xf numFmtId="0" fontId="18" fillId="8" borderId="31" xfId="0" applyFont="1" applyFill="1" applyBorder="1" applyAlignment="1">
      <alignment horizontal="justify" vertical="center" wrapText="1"/>
    </xf>
    <xf numFmtId="0" fontId="18" fillId="8" borderId="16" xfId="0" applyFont="1" applyFill="1" applyBorder="1" applyAlignment="1">
      <alignment horizontal="justify" vertical="center" wrapText="1"/>
    </xf>
    <xf numFmtId="0" fontId="18" fillId="0" borderId="21" xfId="0" applyFont="1" applyBorder="1" applyAlignment="1">
      <alignment horizontal="justify" vertical="center" wrapText="1"/>
    </xf>
    <xf numFmtId="0" fontId="18" fillId="0" borderId="27" xfId="0" applyFont="1" applyBorder="1" applyAlignment="1">
      <alignment horizontal="justify" vertical="center" wrapText="1"/>
    </xf>
    <xf numFmtId="0" fontId="18" fillId="0" borderId="34" xfId="0" applyFont="1" applyBorder="1" applyAlignment="1">
      <alignment horizontal="justify" vertical="center" wrapText="1"/>
    </xf>
    <xf numFmtId="0" fontId="18" fillId="9" borderId="17"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3" xfId="0" applyFont="1" applyFill="1" applyBorder="1" applyAlignment="1">
      <alignment horizontal="justify" vertical="center" wrapText="1"/>
    </xf>
    <xf numFmtId="0" fontId="18" fillId="0" borderId="32" xfId="0" applyFont="1" applyBorder="1" applyAlignment="1">
      <alignment horizontal="justify" vertical="center" wrapText="1"/>
    </xf>
    <xf numFmtId="0" fontId="18" fillId="5" borderId="15" xfId="0" applyFont="1" applyFill="1" applyBorder="1" applyAlignment="1">
      <alignment horizontal="justify" vertical="center" wrapText="1"/>
    </xf>
    <xf numFmtId="0" fontId="18" fillId="5" borderId="31" xfId="0" applyFont="1" applyFill="1" applyBorder="1" applyAlignment="1">
      <alignment horizontal="justify" vertical="center" wrapText="1"/>
    </xf>
    <xf numFmtId="0" fontId="18" fillId="5" borderId="32" xfId="0" applyFont="1" applyFill="1" applyBorder="1" applyAlignment="1">
      <alignment horizontal="justify" vertical="center" wrapText="1"/>
    </xf>
    <xf numFmtId="0" fontId="18" fillId="0" borderId="33" xfId="0" applyFont="1" applyBorder="1" applyAlignment="1">
      <alignment horizontal="justify" vertical="center" wrapText="1"/>
    </xf>
    <xf numFmtId="0" fontId="18" fillId="6" borderId="33" xfId="0" applyFont="1" applyFill="1" applyBorder="1" applyAlignment="1">
      <alignment horizontal="justify" vertical="center" wrapText="1"/>
    </xf>
    <xf numFmtId="0" fontId="18" fillId="6" borderId="31" xfId="0" applyFont="1" applyFill="1" applyBorder="1" applyAlignment="1">
      <alignment horizontal="justify" vertical="center" wrapText="1"/>
    </xf>
    <xf numFmtId="0" fontId="18" fillId="6" borderId="32" xfId="0" applyFont="1" applyFill="1" applyBorder="1" applyAlignment="1">
      <alignment horizontal="justify" vertical="center" wrapText="1"/>
    </xf>
    <xf numFmtId="0" fontId="18" fillId="7" borderId="33" xfId="0" applyFont="1" applyFill="1" applyBorder="1" applyAlignment="1">
      <alignment horizontal="justify" vertical="center" wrapText="1"/>
    </xf>
    <xf numFmtId="0" fontId="18" fillId="7" borderId="31" xfId="0" applyFont="1" applyFill="1" applyBorder="1" applyAlignment="1">
      <alignment horizontal="justify" vertical="center" wrapText="1"/>
    </xf>
    <xf numFmtId="0" fontId="18" fillId="7" borderId="16" xfId="0" applyFont="1" applyFill="1" applyBorder="1" applyAlignment="1">
      <alignment horizontal="justify" vertical="center" wrapText="1"/>
    </xf>
    <xf numFmtId="0" fontId="14" fillId="0" borderId="1" xfId="0" applyFont="1" applyBorder="1" applyAlignment="1">
      <alignment horizontal="center" vertical="center"/>
    </xf>
    <xf numFmtId="0" fontId="3" fillId="0" borderId="29" xfId="0" applyFont="1" applyBorder="1" applyAlignment="1">
      <alignment vertical="center" wrapText="1"/>
    </xf>
    <xf numFmtId="0" fontId="3" fillId="0" borderId="11" xfId="0" applyFont="1" applyBorder="1" applyAlignment="1">
      <alignment vertical="center" wrapText="1"/>
    </xf>
    <xf numFmtId="0" fontId="3" fillId="0" borderId="29" xfId="0" applyFont="1" applyBorder="1" applyAlignment="1">
      <alignment horizontal="justify" vertical="center" wrapText="1"/>
    </xf>
    <xf numFmtId="0" fontId="3" fillId="0" borderId="11" xfId="0" applyFont="1" applyBorder="1" applyAlignment="1">
      <alignment horizontal="justify" vertical="center" wrapText="1"/>
    </xf>
    <xf numFmtId="0" fontId="3" fillId="0" borderId="0" xfId="0" applyFont="1" applyBorder="1" applyAlignment="1">
      <alignment vertical="center" wrapText="1"/>
    </xf>
    <xf numFmtId="0" fontId="3" fillId="0" borderId="0" xfId="0" applyFont="1" applyBorder="1" applyAlignment="1">
      <alignment horizontal="justify" vertical="center" wrapText="1"/>
    </xf>
    <xf numFmtId="0" fontId="3" fillId="0" borderId="30" xfId="0" applyFont="1" applyBorder="1" applyAlignment="1">
      <alignment vertical="center" wrapText="1"/>
    </xf>
    <xf numFmtId="0" fontId="3" fillId="0" borderId="30" xfId="0" applyFont="1" applyBorder="1" applyAlignment="1">
      <alignment horizontal="justify" vertical="center" wrapText="1"/>
    </xf>
    <xf numFmtId="0" fontId="3" fillId="0" borderId="1" xfId="0" applyFont="1" applyBorder="1" applyAlignment="1">
      <alignment vertical="center" wrapText="1"/>
    </xf>
    <xf numFmtId="0" fontId="3" fillId="0" borderId="1" xfId="0" applyFont="1" applyBorder="1" applyAlignment="1">
      <alignment horizontal="justify" vertical="center" wrapText="1"/>
    </xf>
    <xf numFmtId="0" fontId="3" fillId="0" borderId="42" xfId="0" applyFont="1" applyBorder="1" applyAlignment="1">
      <alignment vertical="center" wrapText="1"/>
    </xf>
    <xf numFmtId="0" fontId="3" fillId="0" borderId="42" xfId="0" applyFont="1" applyBorder="1" applyAlignment="1">
      <alignment horizontal="justify" vertical="center" wrapText="1"/>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8" fillId="0" borderId="11" xfId="0" applyFont="1" applyFill="1" applyBorder="1" applyAlignment="1">
      <alignment vertical="center" wrapText="1"/>
    </xf>
    <xf numFmtId="0" fontId="18" fillId="0" borderId="11" xfId="0" applyFont="1" applyFill="1" applyBorder="1" applyAlignment="1">
      <alignment horizontal="justify" vertical="center" wrapText="1"/>
    </xf>
    <xf numFmtId="0" fontId="18" fillId="0" borderId="0" xfId="0" applyFont="1" applyBorder="1" applyAlignment="1">
      <alignment vertical="center" wrapText="1"/>
    </xf>
    <xf numFmtId="0" fontId="18" fillId="0" borderId="0" xfId="0" applyFont="1" applyBorder="1" applyAlignment="1">
      <alignment horizontal="justify" vertical="center" wrapText="1"/>
    </xf>
    <xf numFmtId="0" fontId="24" fillId="0" borderId="0" xfId="0" applyFont="1" applyBorder="1" applyAlignment="1">
      <alignment horizontal="left" wrapText="1"/>
    </xf>
    <xf numFmtId="0" fontId="14" fillId="0" borderId="29" xfId="0" applyFont="1" applyBorder="1" applyAlignment="1">
      <alignment horizontal="center" vertical="center"/>
    </xf>
    <xf numFmtId="0" fontId="14" fillId="0" borderId="37" xfId="0" applyFont="1" applyBorder="1" applyAlignment="1">
      <alignment horizontal="center" vertical="center"/>
    </xf>
    <xf numFmtId="0" fontId="14" fillId="0" borderId="23" xfId="0" applyFont="1" applyBorder="1" applyAlignment="1">
      <alignment horizontal="center" vertical="center"/>
    </xf>
    <xf numFmtId="0" fontId="25" fillId="0" borderId="3"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3" fillId="0" borderId="15" xfId="0" applyFont="1" applyBorder="1" applyAlignment="1">
      <alignment horizontal="justify" vertical="center" wrapText="1"/>
    </xf>
    <xf numFmtId="0" fontId="3" fillId="0" borderId="31" xfId="0" applyFont="1" applyBorder="1" applyAlignment="1">
      <alignment horizontal="justify" vertical="center" wrapText="1"/>
    </xf>
    <xf numFmtId="0" fontId="3" fillId="0" borderId="16" xfId="0" applyFont="1" applyBorder="1" applyAlignment="1">
      <alignment horizontal="justify" vertical="center" wrapText="1"/>
    </xf>
    <xf numFmtId="0" fontId="14" fillId="0" borderId="29" xfId="0" applyFont="1" applyBorder="1" applyAlignment="1">
      <alignment horizontal="center"/>
    </xf>
    <xf numFmtId="0" fontId="30" fillId="0" borderId="45" xfId="0" applyFont="1" applyBorder="1" applyAlignment="1" applyProtection="1">
      <alignment horizontal="center" vertical="center" wrapText="1"/>
      <protection locked="0"/>
    </xf>
    <xf numFmtId="0" fontId="30" fillId="0" borderId="41" xfId="0" applyFont="1" applyBorder="1" applyAlignment="1">
      <alignment vertical="center" wrapText="1"/>
    </xf>
    <xf numFmtId="3" fontId="30" fillId="0" borderId="41" xfId="0" applyNumberFormat="1" applyFont="1" applyBorder="1" applyAlignment="1">
      <alignment vertical="center" wrapText="1"/>
    </xf>
    <xf numFmtId="0" fontId="30" fillId="0" borderId="1" xfId="0" applyFont="1" applyBorder="1" applyAlignment="1">
      <alignment horizontal="center" vertical="center"/>
    </xf>
    <xf numFmtId="0" fontId="30" fillId="0" borderId="26" xfId="0" applyFont="1" applyBorder="1" applyAlignment="1" applyProtection="1">
      <alignment vertical="center" wrapText="1"/>
      <protection locked="0"/>
    </xf>
    <xf numFmtId="0" fontId="30" fillId="0" borderId="26" xfId="0" applyFont="1" applyBorder="1" applyAlignment="1">
      <alignment vertical="top" wrapText="1"/>
    </xf>
    <xf numFmtId="0" fontId="30" fillId="0" borderId="26" xfId="0" applyFont="1" applyBorder="1" applyAlignment="1">
      <alignment vertical="center" wrapText="1"/>
    </xf>
    <xf numFmtId="0" fontId="32" fillId="0" borderId="26" xfId="0" applyFont="1" applyBorder="1" applyAlignment="1" applyProtection="1">
      <alignment vertical="center" wrapText="1"/>
      <protection locked="0"/>
    </xf>
    <xf numFmtId="0" fontId="30" fillId="0" borderId="39" xfId="0" applyFont="1" applyBorder="1" applyAlignment="1">
      <alignment vertical="center" wrapText="1"/>
    </xf>
    <xf numFmtId="0" fontId="30" fillId="0" borderId="43" xfId="0" applyFont="1" applyBorder="1" applyAlignment="1" applyProtection="1">
      <alignment horizontal="left" vertical="center" wrapText="1"/>
      <protection locked="0"/>
    </xf>
    <xf numFmtId="0" fontId="30" fillId="0" borderId="50" xfId="0" applyFont="1" applyBorder="1" applyAlignment="1">
      <alignment vertical="center" wrapText="1"/>
    </xf>
    <xf numFmtId="0" fontId="30" fillId="0" borderId="26" xfId="0" applyFont="1" applyBorder="1" applyAlignment="1">
      <alignment horizontal="left" vertical="center" wrapText="1"/>
    </xf>
    <xf numFmtId="0" fontId="32" fillId="11" borderId="26" xfId="0" applyFont="1" applyFill="1" applyBorder="1" applyAlignment="1">
      <alignment vertical="center" wrapText="1"/>
    </xf>
    <xf numFmtId="0" fontId="32" fillId="0" borderId="40" xfId="0" applyFont="1" applyBorder="1" applyAlignment="1" applyProtection="1">
      <alignment vertical="center" wrapText="1"/>
      <protection locked="0"/>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3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1</xdr:col>
      <xdr:colOff>17831</xdr:colOff>
      <xdr:row>0</xdr:row>
      <xdr:rowOff>25400</xdr:rowOff>
    </xdr:from>
    <xdr:to>
      <xdr:col>1</xdr:col>
      <xdr:colOff>817033</xdr:colOff>
      <xdr:row>2</xdr:row>
      <xdr:rowOff>241300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1131" y="25400"/>
          <a:ext cx="799202" cy="749300"/>
        </a:xfrm>
        <a:prstGeom prst="rect">
          <a:avLst/>
        </a:prstGeom>
        <a:noFill/>
        <a:ln>
          <a:noFill/>
        </a:ln>
      </xdr:spPr>
    </xdr:pic>
    <xdr:clientData/>
  </xdr:twoCellAnchor>
  <xdr:twoCellAnchor editAs="oneCell">
    <xdr:from>
      <xdr:col>5</xdr:col>
      <xdr:colOff>103909</xdr:colOff>
      <xdr:row>150</xdr:row>
      <xdr:rowOff>103909</xdr:rowOff>
    </xdr:from>
    <xdr:to>
      <xdr:col>7</xdr:col>
      <xdr:colOff>888784</xdr:colOff>
      <xdr:row>166</xdr:row>
      <xdr:rowOff>25458</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DA-FO-09%20MAPA%20Y%20PLAN%20DE%20TRATAMIENTOS%20DE%20RIESGOS%20DIRECCIONAMIENTO%20INSTITUCIO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DA-FO-09%20MAPA%20Y%20PLAN%20DE%20TRATAMIENTOS%20DE%20RIESGOS%20DOCENCIA%20P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TIPO DE RIESGO"/>
      <sheetName val="VALORACIÓN RIESGOS"/>
      <sheetName val="ACTIVO Y CRITERIO"/>
      <sheetName val="TIPO DE CONTROL"/>
      <sheetName val="OPCIÓN DE TRAT"/>
      <sheetName val="DISEÑO CONTROL"/>
      <sheetName val="EJECUCIÓN CONTROL"/>
      <sheetName val="SOLIDEZ"/>
      <sheetName val="RIESGO RESIDUAL"/>
      <sheetName val="CONTEXTO"/>
    </sheetNames>
    <sheetDataSet>
      <sheetData sheetId="0">
        <row r="8">
          <cell r="D8" t="str">
            <v>Posiblidad de ocurrencia de favorecer a un tercero, sin la debida justificación</v>
          </cell>
          <cell r="P8" t="str">
            <v>Competencia para dar posesión a cargos en provisionalidad, libre nombramiento y remoción, o mediante contrato de prestación de servicios a personal que no cuente con los conocimientos o experiencia suficiente.</v>
          </cell>
          <cell r="T8" t="str">
            <v>Posesionar o contratar únicamente a los aspirantes que el área de talento humano reporte que cumplen con los requisitos y realizarlo de acuerdo a lo estipulado en el procedimiento GTH-PC-01 para selección, vinculación y retiro de personal.</v>
          </cell>
        </row>
        <row r="9">
          <cell r="D9" t="str">
            <v>Posibilidad de recibir o solicitar cualquir dádiva o beneficio a nombre propio o de terceros al formular proyectos direccionados que no respondan a ninguna necesidad.</v>
          </cell>
          <cell r="P9" t="str">
            <v>Incumplimiento de los requisitos para poder definir una necesidad.</v>
          </cell>
          <cell r="T9" t="str">
            <v>Las necesidades para justificar un proyecto deben estar definidas con los soportes correspondientes.</v>
          </cell>
        </row>
        <row r="10">
          <cell r="P10" t="str">
            <v>Crear necesidades que no concuerdan con la realidad.</v>
          </cell>
          <cell r="T10" t="str">
            <v>Los proyectos aprobados, que responden a las necesidades priorizadas por planeación, tienen que estar soportados en la planeación estratégica de la entidad y deberán ser socializadon en plenaria con la alta dirección.</v>
          </cell>
        </row>
        <row r="11">
          <cell r="D11" t="str">
            <v>Posibilidad de recibir dádivas o beneficios a nombre propio o de terceros por la asignación y distribución de los recursos  financieros.</v>
          </cell>
          <cell r="P11" t="str">
            <v>Discreción de Planeación de distribuir los recursos para cada proyecto y/o dependencia.</v>
          </cell>
          <cell r="T11" t="str">
            <v>El presupuesto asignado para cada dependencia deberá asignarse según el Plan de Acción de cada una y el Plan de Necesidades Institucional
Cada proyecto debe tener el presupuesto para su ejecución y este será el recurso asignado.</v>
          </cell>
        </row>
        <row r="12">
          <cell r="D12" t="str">
            <v>Posibilidad de recibir dádivas o beneficios a nombre propio o de terceros para la apropiación o destinación de los recursos asignados a la caja menor por fuera de los rubros definidos por la Entidad.</v>
          </cell>
          <cell r="P12" t="str">
            <v>No elaborar la resolución interna que establece los linaemientos para el manejo de la caja menor de la entidad.</v>
          </cell>
          <cell r="T12" t="str">
            <v>Elaborar la resolución en el que se definan los lineamientos en cuanto a gastos, soportes y montos de transacciones.</v>
          </cell>
        </row>
        <row r="13">
          <cell r="P13" t="str">
            <v>Incluir soportes alterados. 
Presentar soportes que no se ajustan a los rubros definidos por la Entidad.</v>
          </cell>
          <cell r="T13" t="str">
            <v>Validación de los soportes de causación por parte del asesor de rectoría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TIPO DE RIESGO"/>
      <sheetName val="VALORACIÓN RIESGOS"/>
      <sheetName val="ACTIVO Y CRITERIO"/>
      <sheetName val="TIPO DE CONTROL"/>
      <sheetName val="OPCIÓN DE TRAT"/>
      <sheetName val="DISEÑO CONTROL"/>
      <sheetName val="EJECUCIÓN CONTROL"/>
      <sheetName val="SOLIDEZ"/>
      <sheetName val="RIESGO RESIDUAL"/>
      <sheetName val="CONTEXTO"/>
    </sheetNames>
    <sheetDataSet>
      <sheetData sheetId="0">
        <row r="18">
          <cell r="D18" t="str">
            <v>Probabiliad de realizar modificación no autorizada de calificaciones a Estudiantes</v>
          </cell>
          <cell r="P18" t="str">
            <v>Falta de ética (sensibilización) por parte del usuario que carga la información de notas en la plataforma Academusoft o la que haga sus veces.</v>
          </cell>
          <cell r="T18" t="str">
            <v>Capacitar al usuario que carga la informacion de notas en la plataforma Academusoft sobre la importancia de la ética profesional.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94"/>
  <sheetViews>
    <sheetView tabSelected="1" topLeftCell="A5" zoomScaleNormal="100" zoomScalePageLayoutView="120" workbookViewId="0">
      <selection activeCell="G8" sqref="G8"/>
    </sheetView>
  </sheetViews>
  <sheetFormatPr baseColWidth="10" defaultColWidth="10.83203125" defaultRowHeight="15"/>
  <cols>
    <col min="1" max="1" width="13.1640625" customWidth="1"/>
    <col min="2" max="2" width="23.6640625" style="178" customWidth="1"/>
    <col min="3" max="3" width="20.5" style="198" customWidth="1"/>
    <col min="4" max="4" width="43.5" customWidth="1"/>
    <col min="5" max="5" width="12.6640625" style="15" customWidth="1"/>
    <col min="6" max="6" width="15.33203125" style="15" customWidth="1"/>
    <col min="7" max="7" width="15.5" style="15" customWidth="1"/>
    <col min="8" max="8" width="13.83203125" style="15" customWidth="1"/>
    <col min="9" max="9" width="5.83203125"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15" customWidth="1"/>
    <col min="19" max="19" width="14" style="94" customWidth="1"/>
    <col min="20" max="20" width="38.33203125" customWidth="1"/>
    <col min="21" max="22" width="18.6640625" style="94" customWidth="1"/>
    <col min="23" max="23" width="12.1640625" style="11" customWidth="1"/>
    <col min="24" max="24" width="13.33203125" style="94" customWidth="1"/>
    <col min="25" max="25" width="18.6640625" style="94" customWidth="1"/>
    <col min="26" max="26" width="14.83203125" style="94" customWidth="1"/>
    <col min="27" max="27" width="15.1640625" style="15" customWidth="1"/>
    <col min="28" max="28" width="14" style="15" customWidth="1"/>
    <col min="29" max="29" width="13.83203125" style="94" customWidth="1"/>
    <col min="30" max="30" width="26" style="52" customWidth="1"/>
    <col min="31" max="32" width="16.33203125" customWidth="1"/>
    <col min="33" max="33" width="31.5" customWidth="1"/>
    <col min="34" max="34" width="12.5" style="94" customWidth="1"/>
    <col min="35" max="35" width="38.6640625" customWidth="1"/>
    <col min="36" max="36" width="12.5" style="94" customWidth="1"/>
    <col min="37" max="37" width="44" customWidth="1"/>
    <col min="38" max="38" width="12.5" style="11" customWidth="1"/>
    <col min="39" max="39" width="58" customWidth="1"/>
    <col min="40" max="40" width="20" customWidth="1"/>
  </cols>
  <sheetData>
    <row r="1" spans="1:270" s="4" customFormat="1" ht="21" customHeight="1">
      <c r="A1" s="297" t="s">
        <v>7</v>
      </c>
      <c r="B1" s="298"/>
      <c r="C1" s="278" t="s">
        <v>391</v>
      </c>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80"/>
      <c r="AL1" s="287" t="s">
        <v>9</v>
      </c>
      <c r="AM1" s="288"/>
    </row>
    <row r="2" spans="1:270" s="4" customFormat="1" ht="21.75" customHeight="1">
      <c r="A2" s="299"/>
      <c r="B2" s="300"/>
      <c r="C2" s="281"/>
      <c r="D2" s="282"/>
      <c r="E2" s="282"/>
      <c r="F2" s="282"/>
      <c r="G2" s="282"/>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3"/>
      <c r="AL2" s="289" t="s">
        <v>349</v>
      </c>
      <c r="AM2" s="290"/>
    </row>
    <row r="3" spans="1:270" s="4" customFormat="1" ht="21.75" customHeight="1">
      <c r="A3" s="299"/>
      <c r="B3" s="300"/>
      <c r="C3" s="281"/>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3"/>
      <c r="AL3" s="289" t="s">
        <v>350</v>
      </c>
      <c r="AM3" s="290"/>
    </row>
    <row r="4" spans="1:270" s="4" customFormat="1" ht="21.75" customHeight="1">
      <c r="A4" s="301"/>
      <c r="B4" s="302"/>
      <c r="C4" s="284"/>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6"/>
      <c r="AL4" s="291" t="s">
        <v>8</v>
      </c>
      <c r="AM4" s="292"/>
    </row>
    <row r="5" spans="1:270" s="1" customFormat="1" ht="14" thickBot="1">
      <c r="A5" s="5"/>
      <c r="B5" s="177"/>
      <c r="C5" s="93"/>
      <c r="E5" s="6"/>
      <c r="F5" s="6"/>
      <c r="G5" s="6"/>
      <c r="H5" s="6"/>
      <c r="P5" s="5"/>
      <c r="Q5" s="5"/>
      <c r="R5" s="6"/>
      <c r="S5" s="13"/>
      <c r="U5" s="13"/>
      <c r="V5" s="13"/>
      <c r="W5" s="10"/>
      <c r="X5" s="13"/>
      <c r="Y5" s="13"/>
      <c r="Z5" s="13"/>
      <c r="AA5" s="6"/>
      <c r="AB5" s="6"/>
      <c r="AC5" s="13"/>
      <c r="AE5" s="1" t="s">
        <v>255</v>
      </c>
      <c r="AF5" s="1" t="s">
        <v>255</v>
      </c>
      <c r="AH5" s="13"/>
      <c r="AJ5" s="13"/>
      <c r="AL5" s="10"/>
    </row>
    <row r="6" spans="1:270" s="9" customFormat="1" ht="44.25" customHeight="1" thickBot="1">
      <c r="A6" s="310" t="s">
        <v>11</v>
      </c>
      <c r="B6" s="311"/>
      <c r="C6" s="311"/>
      <c r="D6" s="311"/>
      <c r="E6" s="311"/>
      <c r="F6" s="308" t="s">
        <v>12</v>
      </c>
      <c r="G6" s="309"/>
      <c r="H6" s="309"/>
      <c r="I6" s="305" t="s">
        <v>17</v>
      </c>
      <c r="J6" s="306"/>
      <c r="K6" s="306"/>
      <c r="L6" s="306"/>
      <c r="M6" s="305" t="s">
        <v>22</v>
      </c>
      <c r="N6" s="306"/>
      <c r="O6" s="307"/>
      <c r="P6" s="293" t="s">
        <v>318</v>
      </c>
      <c r="Q6" s="293" t="s">
        <v>71</v>
      </c>
      <c r="R6" s="274" t="s">
        <v>26</v>
      </c>
      <c r="S6" s="293" t="s">
        <v>65</v>
      </c>
      <c r="T6" s="293" t="s">
        <v>68</v>
      </c>
      <c r="U6" s="303" t="s">
        <v>254</v>
      </c>
      <c r="V6" s="303" t="s">
        <v>261</v>
      </c>
      <c r="W6" s="303" t="s">
        <v>271</v>
      </c>
      <c r="X6" s="303" t="s">
        <v>345</v>
      </c>
      <c r="Y6" s="276" t="s">
        <v>299</v>
      </c>
      <c r="Z6" s="276" t="s">
        <v>300</v>
      </c>
      <c r="AA6" s="295" t="s">
        <v>13</v>
      </c>
      <c r="AB6" s="296"/>
      <c r="AC6" s="296"/>
      <c r="AD6" s="293" t="s">
        <v>319</v>
      </c>
      <c r="AE6" s="303" t="s">
        <v>320</v>
      </c>
      <c r="AF6" s="303" t="s">
        <v>56</v>
      </c>
      <c r="AG6" s="303" t="s">
        <v>317</v>
      </c>
      <c r="AH6" s="272" t="s">
        <v>57</v>
      </c>
      <c r="AI6" s="273"/>
      <c r="AJ6" s="272" t="s">
        <v>75</v>
      </c>
      <c r="AK6" s="273"/>
      <c r="AL6" s="272" t="s">
        <v>76</v>
      </c>
      <c r="AM6" s="273"/>
    </row>
    <row r="7" spans="1:270" s="8" customFormat="1" ht="87.75" customHeight="1" thickBot="1">
      <c r="A7" s="179" t="s">
        <v>10</v>
      </c>
      <c r="B7" s="180" t="s">
        <v>14</v>
      </c>
      <c r="C7" s="196" t="s">
        <v>347</v>
      </c>
      <c r="D7" s="181" t="s">
        <v>348</v>
      </c>
      <c r="E7" s="182" t="s">
        <v>15</v>
      </c>
      <c r="F7" s="183" t="s">
        <v>27</v>
      </c>
      <c r="G7" s="184" t="s">
        <v>16</v>
      </c>
      <c r="H7" s="185" t="s">
        <v>69</v>
      </c>
      <c r="I7" s="186" t="s">
        <v>18</v>
      </c>
      <c r="J7" s="187" t="s">
        <v>19</v>
      </c>
      <c r="K7" s="187" t="s">
        <v>20</v>
      </c>
      <c r="L7" s="188" t="s">
        <v>21</v>
      </c>
      <c r="M7" s="186" t="s">
        <v>23</v>
      </c>
      <c r="N7" s="187" t="s">
        <v>24</v>
      </c>
      <c r="O7" s="189" t="s">
        <v>25</v>
      </c>
      <c r="P7" s="294"/>
      <c r="Q7" s="294"/>
      <c r="R7" s="275"/>
      <c r="S7" s="294"/>
      <c r="T7" s="294"/>
      <c r="U7" s="304"/>
      <c r="V7" s="304"/>
      <c r="W7" s="304"/>
      <c r="X7" s="304"/>
      <c r="Y7" s="277"/>
      <c r="Z7" s="277"/>
      <c r="AA7" s="183" t="s">
        <v>27</v>
      </c>
      <c r="AB7" s="184" t="s">
        <v>16</v>
      </c>
      <c r="AC7" s="190" t="s">
        <v>70</v>
      </c>
      <c r="AD7" s="294"/>
      <c r="AE7" s="304"/>
      <c r="AF7" s="304"/>
      <c r="AG7" s="304"/>
      <c r="AH7" s="191" t="s">
        <v>55</v>
      </c>
      <c r="AI7" s="191" t="s">
        <v>54</v>
      </c>
      <c r="AJ7" s="191" t="s">
        <v>55</v>
      </c>
      <c r="AK7" s="191" t="s">
        <v>54</v>
      </c>
      <c r="AL7" s="191" t="s">
        <v>55</v>
      </c>
      <c r="AM7" s="191" t="s">
        <v>54</v>
      </c>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row>
    <row r="8" spans="1:270" s="130" customFormat="1" ht="292" customHeight="1">
      <c r="A8" s="251" t="s">
        <v>504</v>
      </c>
      <c r="B8" s="253" t="s">
        <v>521</v>
      </c>
      <c r="C8" s="192" t="s">
        <v>412</v>
      </c>
      <c r="D8" s="192" t="s">
        <v>413</v>
      </c>
      <c r="E8" s="176" t="s">
        <v>59</v>
      </c>
      <c r="F8" s="176" t="s">
        <v>32</v>
      </c>
      <c r="G8" s="176" t="s">
        <v>6</v>
      </c>
      <c r="H8" s="193" t="str">
        <f>+IFERROR(VLOOKUP(F8&amp;G8,$D$151:$E$175,2,FALSE),"")</f>
        <v>MODERADO</v>
      </c>
      <c r="I8" s="194"/>
      <c r="J8" s="194"/>
      <c r="K8" s="194" t="s">
        <v>360</v>
      </c>
      <c r="L8" s="194"/>
      <c r="M8" s="194"/>
      <c r="N8" s="194"/>
      <c r="O8" s="194"/>
      <c r="P8" s="195" t="s">
        <v>414</v>
      </c>
      <c r="Q8" s="195" t="s">
        <v>415</v>
      </c>
      <c r="R8" s="176" t="s">
        <v>2</v>
      </c>
      <c r="S8" s="176" t="s">
        <v>3</v>
      </c>
      <c r="T8" s="192" t="s">
        <v>416</v>
      </c>
      <c r="U8" s="176" t="s">
        <v>247</v>
      </c>
      <c r="V8" s="176" t="s">
        <v>247</v>
      </c>
      <c r="W8" s="176" t="str">
        <f t="shared" ref="W8:W15" si="0">+IF(OR(U8="",V8=""),"",IF(AND(U8="FUERTE",V8="FUERTE"),"FUERTE 
100",IF(OR(U8="DÉBIL",V8="DÉBIL"),"DÉBIL
0","MODERADO
50")))</f>
        <v>FUERTE 
100</v>
      </c>
      <c r="X8" s="176" t="s">
        <v>247</v>
      </c>
      <c r="Y8" s="176" t="s">
        <v>352</v>
      </c>
      <c r="Z8" s="176" t="s">
        <v>352</v>
      </c>
      <c r="AA8" s="176" t="s">
        <v>64</v>
      </c>
      <c r="AB8" s="176" t="s">
        <v>6</v>
      </c>
      <c r="AC8" s="193" t="str">
        <f>+IFERROR(VLOOKUP(AA8&amp;AB8,$D$151:$E$175,2,FALSE),"")</f>
        <v>MODERADO</v>
      </c>
      <c r="AD8" s="192" t="s">
        <v>417</v>
      </c>
      <c r="AE8" s="192" t="s">
        <v>418</v>
      </c>
      <c r="AF8" s="192" t="s">
        <v>419</v>
      </c>
      <c r="AG8" s="192" t="s">
        <v>421</v>
      </c>
      <c r="AH8" s="176" t="s">
        <v>247</v>
      </c>
      <c r="AI8" s="175" t="s">
        <v>420</v>
      </c>
      <c r="AJ8" s="375" t="s">
        <v>247</v>
      </c>
      <c r="AK8" s="232" t="s">
        <v>485</v>
      </c>
      <c r="AL8" s="375" t="s">
        <v>247</v>
      </c>
      <c r="AM8" s="385" t="s">
        <v>569</v>
      </c>
    </row>
    <row r="9" spans="1:270" s="130" customFormat="1" ht="222" customHeight="1">
      <c r="A9" s="239"/>
      <c r="B9" s="236"/>
      <c r="C9" s="257" t="s">
        <v>353</v>
      </c>
      <c r="D9" s="257" t="s">
        <v>458</v>
      </c>
      <c r="E9" s="255" t="s">
        <v>59</v>
      </c>
      <c r="F9" s="255" t="s">
        <v>64</v>
      </c>
      <c r="G9" s="255" t="s">
        <v>6</v>
      </c>
      <c r="H9" s="256" t="s">
        <v>6</v>
      </c>
      <c r="I9" s="260"/>
      <c r="J9" s="260"/>
      <c r="K9" s="260"/>
      <c r="L9" s="260"/>
      <c r="M9" s="260"/>
      <c r="N9" s="260"/>
      <c r="O9" s="260"/>
      <c r="P9" s="221" t="s">
        <v>466</v>
      </c>
      <c r="Q9" s="257" t="s">
        <v>528</v>
      </c>
      <c r="R9" s="255" t="s">
        <v>2</v>
      </c>
      <c r="S9" s="255" t="s">
        <v>3</v>
      </c>
      <c r="T9" s="124" t="s">
        <v>460</v>
      </c>
      <c r="U9" s="227" t="s">
        <v>247</v>
      </c>
      <c r="V9" s="227" t="s">
        <v>247</v>
      </c>
      <c r="W9" s="227" t="str">
        <f t="shared" ref="W9:W10" si="1">+IF(OR(U9="",V9=""),"",IF(AND(U9="FUERTE",V9="FUERTE"),"FUERTE 
100",IF(OR(U9="DÉBIL",V9="DÉBIL"),"DÉBIL
0","MODERADO
50")))</f>
        <v>FUERTE 
100</v>
      </c>
      <c r="X9" s="243" t="s">
        <v>247</v>
      </c>
      <c r="Y9" s="243" t="s">
        <v>352</v>
      </c>
      <c r="Z9" s="243" t="s">
        <v>352</v>
      </c>
      <c r="AA9" s="255" t="s">
        <v>64</v>
      </c>
      <c r="AB9" s="255" t="s">
        <v>6</v>
      </c>
      <c r="AC9" s="256" t="s">
        <v>6</v>
      </c>
      <c r="AD9" s="124" t="s">
        <v>534</v>
      </c>
      <c r="AE9" s="124" t="s">
        <v>470</v>
      </c>
      <c r="AF9" s="124" t="s">
        <v>468</v>
      </c>
      <c r="AG9" s="247" t="s">
        <v>540</v>
      </c>
      <c r="AH9" s="243" t="s">
        <v>247</v>
      </c>
      <c r="AI9" s="103" t="s">
        <v>542</v>
      </c>
      <c r="AJ9" s="243" t="s">
        <v>247</v>
      </c>
      <c r="AK9" s="103" t="s">
        <v>542</v>
      </c>
      <c r="AL9" s="243" t="s">
        <v>247</v>
      </c>
      <c r="AM9" s="376" t="s">
        <v>570</v>
      </c>
    </row>
    <row r="10" spans="1:270" s="130" customFormat="1" ht="245" customHeight="1">
      <c r="A10" s="239"/>
      <c r="B10" s="236"/>
      <c r="C10" s="257"/>
      <c r="D10" s="257"/>
      <c r="E10" s="255"/>
      <c r="F10" s="255"/>
      <c r="G10" s="255"/>
      <c r="H10" s="256"/>
      <c r="I10" s="260"/>
      <c r="J10" s="260"/>
      <c r="K10" s="260"/>
      <c r="L10" s="260"/>
      <c r="M10" s="260"/>
      <c r="N10" s="260"/>
      <c r="O10" s="260"/>
      <c r="P10" s="221" t="s">
        <v>459</v>
      </c>
      <c r="Q10" s="257"/>
      <c r="R10" s="255"/>
      <c r="S10" s="255"/>
      <c r="T10" s="124" t="s">
        <v>530</v>
      </c>
      <c r="U10" s="227" t="s">
        <v>247</v>
      </c>
      <c r="V10" s="227" t="s">
        <v>247</v>
      </c>
      <c r="W10" s="227" t="str">
        <f t="shared" si="1"/>
        <v>FUERTE 
100</v>
      </c>
      <c r="X10" s="252"/>
      <c r="Y10" s="252"/>
      <c r="Z10" s="252"/>
      <c r="AA10" s="255"/>
      <c r="AB10" s="255"/>
      <c r="AC10" s="256"/>
      <c r="AD10" s="124" t="s">
        <v>467</v>
      </c>
      <c r="AE10" s="124" t="s">
        <v>470</v>
      </c>
      <c r="AF10" s="124" t="s">
        <v>469</v>
      </c>
      <c r="AG10" s="259"/>
      <c r="AH10" s="252"/>
      <c r="AI10" s="103" t="s">
        <v>543</v>
      </c>
      <c r="AJ10" s="252"/>
      <c r="AK10" s="103" t="s">
        <v>543</v>
      </c>
      <c r="AL10" s="252"/>
      <c r="AM10" s="376" t="s">
        <v>571</v>
      </c>
    </row>
    <row r="11" spans="1:270" s="130" customFormat="1" ht="116" customHeight="1">
      <c r="A11" s="239"/>
      <c r="B11" s="236"/>
      <c r="C11" s="124" t="s">
        <v>353</v>
      </c>
      <c r="D11" s="124" t="s">
        <v>461</v>
      </c>
      <c r="E11" s="227" t="s">
        <v>59</v>
      </c>
      <c r="F11" s="227" t="s">
        <v>64</v>
      </c>
      <c r="G11" s="227" t="s">
        <v>6</v>
      </c>
      <c r="H11" s="228" t="str">
        <f>+IFERROR(VLOOKUP(F11&amp;G11,$D$151:$E$175,2,FALSE),"")</f>
        <v>MODERADO</v>
      </c>
      <c r="I11" s="226"/>
      <c r="J11" s="226"/>
      <c r="K11" s="226"/>
      <c r="L11" s="226"/>
      <c r="M11" s="226"/>
      <c r="N11" s="226"/>
      <c r="O11" s="226"/>
      <c r="P11" s="221" t="s">
        <v>462</v>
      </c>
      <c r="Q11" s="221" t="s">
        <v>529</v>
      </c>
      <c r="R11" s="227" t="s">
        <v>2</v>
      </c>
      <c r="S11" s="227" t="s">
        <v>3</v>
      </c>
      <c r="T11" s="124" t="s">
        <v>531</v>
      </c>
      <c r="U11" s="227" t="s">
        <v>247</v>
      </c>
      <c r="V11" s="227" t="s">
        <v>247</v>
      </c>
      <c r="W11" s="227" t="str">
        <f t="shared" ref="W11:W13" si="2">+IF(OR(U11="",V11=""),"",IF(AND(U11="FUERTE",V11="FUERTE"),"FUERTE 
100",IF(OR(U11="DÉBIL",V11="DÉBIL"),"DÉBIL
0","MODERADO
50")))</f>
        <v>FUERTE 
100</v>
      </c>
      <c r="X11" s="227" t="s">
        <v>247</v>
      </c>
      <c r="Y11" s="227" t="s">
        <v>352</v>
      </c>
      <c r="Z11" s="227" t="s">
        <v>352</v>
      </c>
      <c r="AA11" s="227" t="s">
        <v>64</v>
      </c>
      <c r="AB11" s="227" t="s">
        <v>6</v>
      </c>
      <c r="AC11" s="228" t="str">
        <f>+IFERROR(VLOOKUP(AA11&amp;AB11,$D$151:$E$175,2,FALSE),"")</f>
        <v>MODERADO</v>
      </c>
      <c r="AD11" s="124" t="s">
        <v>535</v>
      </c>
      <c r="AE11" s="124" t="s">
        <v>470</v>
      </c>
      <c r="AF11" s="124" t="s">
        <v>469</v>
      </c>
      <c r="AG11" s="124" t="s">
        <v>541</v>
      </c>
      <c r="AH11" s="227" t="s">
        <v>247</v>
      </c>
      <c r="AI11" s="103" t="s">
        <v>544</v>
      </c>
      <c r="AJ11" s="227" t="s">
        <v>247</v>
      </c>
      <c r="AK11" s="103" t="s">
        <v>547</v>
      </c>
      <c r="AL11" s="227" t="s">
        <v>6</v>
      </c>
      <c r="AM11" s="376" t="s">
        <v>572</v>
      </c>
    </row>
    <row r="12" spans="1:270" s="130" customFormat="1" ht="93" customHeight="1">
      <c r="A12" s="239"/>
      <c r="B12" s="236"/>
      <c r="C12" s="257" t="s">
        <v>353</v>
      </c>
      <c r="D12" s="257" t="s">
        <v>463</v>
      </c>
      <c r="E12" s="255" t="s">
        <v>59</v>
      </c>
      <c r="F12" s="255" t="s">
        <v>64</v>
      </c>
      <c r="G12" s="255" t="s">
        <v>6</v>
      </c>
      <c r="H12" s="256" t="s">
        <v>6</v>
      </c>
      <c r="I12" s="260"/>
      <c r="J12" s="260"/>
      <c r="K12" s="260"/>
      <c r="L12" s="260"/>
      <c r="M12" s="260"/>
      <c r="N12" s="260"/>
      <c r="O12" s="260"/>
      <c r="P12" s="221" t="s">
        <v>464</v>
      </c>
      <c r="Q12" s="257" t="s">
        <v>528</v>
      </c>
      <c r="R12" s="255" t="s">
        <v>2</v>
      </c>
      <c r="S12" s="255" t="s">
        <v>3</v>
      </c>
      <c r="T12" s="221" t="s">
        <v>532</v>
      </c>
      <c r="U12" s="227" t="s">
        <v>247</v>
      </c>
      <c r="V12" s="227" t="s">
        <v>247</v>
      </c>
      <c r="W12" s="227" t="str">
        <f t="shared" si="2"/>
        <v>FUERTE 
100</v>
      </c>
      <c r="X12" s="243" t="s">
        <v>247</v>
      </c>
      <c r="Y12" s="243" t="s">
        <v>352</v>
      </c>
      <c r="Z12" s="243" t="s">
        <v>352</v>
      </c>
      <c r="AA12" s="255" t="s">
        <v>64</v>
      </c>
      <c r="AB12" s="255" t="s">
        <v>6</v>
      </c>
      <c r="AC12" s="256" t="s">
        <v>6</v>
      </c>
      <c r="AD12" s="124" t="s">
        <v>536</v>
      </c>
      <c r="AE12" s="124" t="s">
        <v>537</v>
      </c>
      <c r="AF12" s="124" t="s">
        <v>469</v>
      </c>
      <c r="AG12" s="257" t="s">
        <v>472</v>
      </c>
      <c r="AH12" s="243" t="s">
        <v>247</v>
      </c>
      <c r="AI12" s="103" t="s">
        <v>545</v>
      </c>
      <c r="AJ12" s="243" t="s">
        <v>247</v>
      </c>
      <c r="AK12" s="103" t="s">
        <v>545</v>
      </c>
      <c r="AL12" s="243" t="s">
        <v>247</v>
      </c>
      <c r="AM12" s="376" t="s">
        <v>573</v>
      </c>
    </row>
    <row r="13" spans="1:270" s="130" customFormat="1" ht="155" customHeight="1">
      <c r="A13" s="239"/>
      <c r="B13" s="236"/>
      <c r="C13" s="257"/>
      <c r="D13" s="257"/>
      <c r="E13" s="255"/>
      <c r="F13" s="255"/>
      <c r="G13" s="255"/>
      <c r="H13" s="256"/>
      <c r="I13" s="260"/>
      <c r="J13" s="260"/>
      <c r="K13" s="260"/>
      <c r="L13" s="260"/>
      <c r="M13" s="260"/>
      <c r="N13" s="260"/>
      <c r="O13" s="260"/>
      <c r="P13" s="221" t="s">
        <v>465</v>
      </c>
      <c r="Q13" s="257"/>
      <c r="R13" s="255"/>
      <c r="S13" s="255"/>
      <c r="T13" s="221" t="s">
        <v>533</v>
      </c>
      <c r="U13" s="227" t="s">
        <v>247</v>
      </c>
      <c r="V13" s="227" t="s">
        <v>247</v>
      </c>
      <c r="W13" s="227" t="str">
        <f t="shared" si="2"/>
        <v>FUERTE 
100</v>
      </c>
      <c r="X13" s="252"/>
      <c r="Y13" s="252"/>
      <c r="Z13" s="252"/>
      <c r="AA13" s="255"/>
      <c r="AB13" s="255"/>
      <c r="AC13" s="256"/>
      <c r="AD13" s="124" t="s">
        <v>471</v>
      </c>
      <c r="AE13" s="124" t="s">
        <v>538</v>
      </c>
      <c r="AF13" s="124" t="s">
        <v>539</v>
      </c>
      <c r="AG13" s="257"/>
      <c r="AH13" s="252"/>
      <c r="AI13" s="103" t="s">
        <v>546</v>
      </c>
      <c r="AJ13" s="252"/>
      <c r="AK13" s="103" t="s">
        <v>546</v>
      </c>
      <c r="AL13" s="252"/>
      <c r="AM13" s="377" t="s">
        <v>574</v>
      </c>
    </row>
    <row r="14" spans="1:270" s="130" customFormat="1" ht="299" customHeight="1">
      <c r="A14" s="231" t="s">
        <v>505</v>
      </c>
      <c r="B14" s="230" t="s">
        <v>520</v>
      </c>
      <c r="C14" s="124" t="s">
        <v>422</v>
      </c>
      <c r="D14" s="124" t="s">
        <v>423</v>
      </c>
      <c r="E14" s="227" t="s">
        <v>59</v>
      </c>
      <c r="F14" s="227" t="s">
        <v>33</v>
      </c>
      <c r="G14" s="227" t="s">
        <v>6</v>
      </c>
      <c r="H14" s="228" t="str">
        <f>+IFERROR(VLOOKUP(F14&amp;G14,$D$151:$E$175,2,FALSE),"")</f>
        <v>ALTO</v>
      </c>
      <c r="I14" s="226"/>
      <c r="J14" s="226" t="s">
        <v>360</v>
      </c>
      <c r="K14" s="226"/>
      <c r="L14" s="226"/>
      <c r="M14" s="226" t="s">
        <v>360</v>
      </c>
      <c r="N14" s="226" t="s">
        <v>360</v>
      </c>
      <c r="O14" s="226"/>
      <c r="P14" s="221" t="s">
        <v>424</v>
      </c>
      <c r="Q14" s="221" t="s">
        <v>425</v>
      </c>
      <c r="R14" s="227" t="s">
        <v>2</v>
      </c>
      <c r="S14" s="227" t="s">
        <v>67</v>
      </c>
      <c r="T14" s="221" t="s">
        <v>426</v>
      </c>
      <c r="U14" s="227" t="s">
        <v>247</v>
      </c>
      <c r="V14" s="227" t="s">
        <v>6</v>
      </c>
      <c r="W14" s="227" t="str">
        <f t="shared" si="0"/>
        <v>MODERADO
50</v>
      </c>
      <c r="X14" s="227" t="s">
        <v>6</v>
      </c>
      <c r="Y14" s="227" t="s">
        <v>352</v>
      </c>
      <c r="Z14" s="227" t="s">
        <v>352</v>
      </c>
      <c r="AA14" s="227" t="s">
        <v>32</v>
      </c>
      <c r="AB14" s="227" t="s">
        <v>6</v>
      </c>
      <c r="AC14" s="228" t="str">
        <f t="shared" ref="AC14:AC19" si="3">+IFERROR(VLOOKUP(AA14&amp;AB14,$D$151:$E$175,2,FALSE),"")</f>
        <v>MODERADO</v>
      </c>
      <c r="AD14" s="221" t="s">
        <v>429</v>
      </c>
      <c r="AE14" s="221" t="s">
        <v>427</v>
      </c>
      <c r="AF14" s="221" t="s">
        <v>428</v>
      </c>
      <c r="AG14" s="221" t="s">
        <v>430</v>
      </c>
      <c r="AH14" s="227" t="s">
        <v>247</v>
      </c>
      <c r="AI14" s="124" t="s">
        <v>431</v>
      </c>
      <c r="AJ14" s="227" t="s">
        <v>247</v>
      </c>
      <c r="AK14" s="103" t="s">
        <v>486</v>
      </c>
      <c r="AL14" s="227" t="s">
        <v>247</v>
      </c>
      <c r="AM14" s="386" t="s">
        <v>588</v>
      </c>
    </row>
    <row r="15" spans="1:270" s="130" customFormat="1" ht="87" customHeight="1">
      <c r="A15" s="231" t="s">
        <v>506</v>
      </c>
      <c r="B15" s="230" t="s">
        <v>519</v>
      </c>
      <c r="C15" s="221" t="s">
        <v>432</v>
      </c>
      <c r="D15" s="221" t="s">
        <v>433</v>
      </c>
      <c r="E15" s="227" t="s">
        <v>59</v>
      </c>
      <c r="F15" s="227" t="s">
        <v>32</v>
      </c>
      <c r="G15" s="227" t="s">
        <v>6</v>
      </c>
      <c r="H15" s="228" t="str">
        <f>+IFERROR(VLOOKUP(F15&amp;G15,$D$151:$E$175,2,FALSE),"")</f>
        <v>MODERADO</v>
      </c>
      <c r="I15" s="226"/>
      <c r="J15" s="226"/>
      <c r="K15" s="226"/>
      <c r="L15" s="226" t="s">
        <v>358</v>
      </c>
      <c r="M15" s="226" t="s">
        <v>358</v>
      </c>
      <c r="N15" s="226"/>
      <c r="O15" s="226"/>
      <c r="P15" s="221" t="s">
        <v>434</v>
      </c>
      <c r="Q15" s="221" t="s">
        <v>435</v>
      </c>
      <c r="R15" s="227" t="s">
        <v>2</v>
      </c>
      <c r="S15" s="227" t="s">
        <v>3</v>
      </c>
      <c r="T15" s="230" t="s">
        <v>436</v>
      </c>
      <c r="U15" s="227" t="s">
        <v>247</v>
      </c>
      <c r="V15" s="227" t="s">
        <v>247</v>
      </c>
      <c r="W15" s="227" t="str">
        <f t="shared" si="0"/>
        <v>FUERTE 
100</v>
      </c>
      <c r="X15" s="227" t="s">
        <v>247</v>
      </c>
      <c r="Y15" s="227" t="s">
        <v>352</v>
      </c>
      <c r="Z15" s="227" t="s">
        <v>352</v>
      </c>
      <c r="AA15" s="227" t="s">
        <v>64</v>
      </c>
      <c r="AB15" s="227" t="s">
        <v>6</v>
      </c>
      <c r="AC15" s="228" t="str">
        <f t="shared" si="3"/>
        <v>MODERADO</v>
      </c>
      <c r="AD15" s="124" t="s">
        <v>437</v>
      </c>
      <c r="AE15" s="124" t="s">
        <v>438</v>
      </c>
      <c r="AF15" s="124" t="s">
        <v>439</v>
      </c>
      <c r="AG15" s="124" t="s">
        <v>440</v>
      </c>
      <c r="AH15" s="227" t="s">
        <v>247</v>
      </c>
      <c r="AI15" s="103" t="s">
        <v>441</v>
      </c>
      <c r="AJ15" s="227" t="s">
        <v>247</v>
      </c>
      <c r="AK15" s="103" t="s">
        <v>488</v>
      </c>
      <c r="AL15" s="227" t="s">
        <v>247</v>
      </c>
      <c r="AM15" s="387" t="s">
        <v>575</v>
      </c>
    </row>
    <row r="16" spans="1:270" s="130" customFormat="1" ht="169" customHeight="1">
      <c r="A16" s="231" t="s">
        <v>507</v>
      </c>
      <c r="B16" s="230" t="s">
        <v>518</v>
      </c>
      <c r="C16" s="124" t="s">
        <v>359</v>
      </c>
      <c r="D16" s="124" t="s">
        <v>442</v>
      </c>
      <c r="E16" s="227" t="s">
        <v>59</v>
      </c>
      <c r="F16" s="227" t="s">
        <v>33</v>
      </c>
      <c r="G16" s="227" t="s">
        <v>74</v>
      </c>
      <c r="H16" s="228" t="str">
        <f>+IFERROR(VLOOKUP(F16&amp;G16,$D$151:$E$175,2,FALSE),"")</f>
        <v>EXTREMO</v>
      </c>
      <c r="I16" s="226"/>
      <c r="J16" s="226"/>
      <c r="K16" s="226" t="s">
        <v>358</v>
      </c>
      <c r="L16" s="226" t="s">
        <v>358</v>
      </c>
      <c r="M16" s="226" t="s">
        <v>358</v>
      </c>
      <c r="N16" s="226" t="s">
        <v>358</v>
      </c>
      <c r="O16" s="226" t="s">
        <v>358</v>
      </c>
      <c r="P16" s="221" t="s">
        <v>443</v>
      </c>
      <c r="Q16" s="221" t="s">
        <v>444</v>
      </c>
      <c r="R16" s="227" t="s">
        <v>2</v>
      </c>
      <c r="S16" s="227" t="s">
        <v>67</v>
      </c>
      <c r="T16" s="230" t="s">
        <v>445</v>
      </c>
      <c r="U16" s="227" t="s">
        <v>247</v>
      </c>
      <c r="V16" s="227" t="s">
        <v>247</v>
      </c>
      <c r="W16" s="227" t="str">
        <f t="shared" ref="W16" si="4">+IF(OR(U16="",V16=""),"",IF(AND(U16="FUERTE",V16="FUERTE"),"FUERTE 
100",IF(OR(U16="DÉBIL",V16="DÉBIL"),"DÉBIL
0","MODERADO
50")))</f>
        <v>FUERTE 
100</v>
      </c>
      <c r="X16" s="227" t="s">
        <v>247</v>
      </c>
      <c r="Y16" s="227" t="s">
        <v>352</v>
      </c>
      <c r="Z16" s="227" t="s">
        <v>352</v>
      </c>
      <c r="AA16" s="227" t="s">
        <v>64</v>
      </c>
      <c r="AB16" s="227" t="s">
        <v>74</v>
      </c>
      <c r="AC16" s="228" t="str">
        <f t="shared" si="3"/>
        <v>ALTO</v>
      </c>
      <c r="AD16" s="124" t="s">
        <v>446</v>
      </c>
      <c r="AE16" s="124" t="s">
        <v>447</v>
      </c>
      <c r="AF16" s="124" t="s">
        <v>428</v>
      </c>
      <c r="AG16" s="124" t="s">
        <v>448</v>
      </c>
      <c r="AH16" s="227" t="s">
        <v>247</v>
      </c>
      <c r="AI16" s="124" t="s">
        <v>449</v>
      </c>
      <c r="AJ16" s="227" t="s">
        <v>247</v>
      </c>
      <c r="AK16" s="103" t="s">
        <v>489</v>
      </c>
      <c r="AL16" s="227" t="s">
        <v>247</v>
      </c>
      <c r="AM16" s="381" t="s">
        <v>576</v>
      </c>
    </row>
    <row r="17" spans="1:270" s="130" customFormat="1" ht="127" customHeight="1">
      <c r="A17" s="231" t="s">
        <v>508</v>
      </c>
      <c r="B17" s="230" t="s">
        <v>517</v>
      </c>
      <c r="C17" s="124" t="s">
        <v>450</v>
      </c>
      <c r="D17" s="124" t="s">
        <v>451</v>
      </c>
      <c r="E17" s="227" t="s">
        <v>59</v>
      </c>
      <c r="F17" s="227" t="s">
        <v>33</v>
      </c>
      <c r="G17" s="227" t="s">
        <v>74</v>
      </c>
      <c r="H17" s="228" t="str">
        <f>+IFERROR(VLOOKUP(F17&amp;G17,$D$151:$E$175,2,FALSE),"")</f>
        <v>EXTREMO</v>
      </c>
      <c r="I17" s="226"/>
      <c r="J17" s="226"/>
      <c r="K17" s="226" t="s">
        <v>358</v>
      </c>
      <c r="L17" s="226"/>
      <c r="M17" s="226" t="s">
        <v>358</v>
      </c>
      <c r="N17" s="226" t="s">
        <v>358</v>
      </c>
      <c r="O17" s="226" t="s">
        <v>358</v>
      </c>
      <c r="P17" s="221" t="s">
        <v>452</v>
      </c>
      <c r="Q17" s="221" t="s">
        <v>453</v>
      </c>
      <c r="R17" s="227" t="s">
        <v>2</v>
      </c>
      <c r="S17" s="227" t="s">
        <v>67</v>
      </c>
      <c r="T17" s="124" t="s">
        <v>454</v>
      </c>
      <c r="U17" s="227" t="s">
        <v>247</v>
      </c>
      <c r="V17" s="227" t="s">
        <v>247</v>
      </c>
      <c r="W17" s="227" t="str">
        <f t="shared" ref="W17" si="5">+IF(OR(U17="",V17=""),"",IF(AND(U17="FUERTE",V17="FUERTE"),"FUERTE 
100",IF(OR(U17="DÉBIL",V17="DÉBIL"),"DÉBIL
0","MODERADO
50")))</f>
        <v>FUERTE 
100</v>
      </c>
      <c r="X17" s="227" t="s">
        <v>247</v>
      </c>
      <c r="Y17" s="227" t="s">
        <v>352</v>
      </c>
      <c r="Z17" s="227" t="s">
        <v>352</v>
      </c>
      <c r="AA17" s="227" t="s">
        <v>64</v>
      </c>
      <c r="AB17" s="227" t="s">
        <v>74</v>
      </c>
      <c r="AC17" s="228" t="str">
        <f t="shared" si="3"/>
        <v>ALTO</v>
      </c>
      <c r="AD17" s="221" t="s">
        <v>455</v>
      </c>
      <c r="AE17" s="221" t="s">
        <v>456</v>
      </c>
      <c r="AF17" s="221" t="s">
        <v>428</v>
      </c>
      <c r="AG17" s="221" t="s">
        <v>440</v>
      </c>
      <c r="AH17" s="227" t="s">
        <v>247</v>
      </c>
      <c r="AI17" s="139" t="s">
        <v>457</v>
      </c>
      <c r="AJ17" s="227" t="s">
        <v>247</v>
      </c>
      <c r="AK17" s="103" t="s">
        <v>491</v>
      </c>
      <c r="AL17" s="227"/>
      <c r="AM17" s="129"/>
    </row>
    <row r="18" spans="1:270" s="130" customFormat="1" ht="128" customHeight="1">
      <c r="A18" s="231" t="s">
        <v>509</v>
      </c>
      <c r="B18" s="230" t="s">
        <v>516</v>
      </c>
      <c r="C18" s="126" t="s">
        <v>353</v>
      </c>
      <c r="D18" s="223" t="s">
        <v>357</v>
      </c>
      <c r="E18" s="222" t="s">
        <v>59</v>
      </c>
      <c r="F18" s="222" t="s">
        <v>64</v>
      </c>
      <c r="G18" s="222" t="s">
        <v>74</v>
      </c>
      <c r="H18" s="228" t="str">
        <f>+IFERROR(VLOOKUP(F18&amp;G18,$D$151:$E$175,2,FALSE),"")</f>
        <v>ALTO</v>
      </c>
      <c r="I18" s="127"/>
      <c r="J18" s="127"/>
      <c r="K18" s="222" t="s">
        <v>360</v>
      </c>
      <c r="L18" s="222"/>
      <c r="M18" s="222"/>
      <c r="N18" s="222" t="s">
        <v>360</v>
      </c>
      <c r="O18" s="127"/>
      <c r="P18" s="126" t="s">
        <v>351</v>
      </c>
      <c r="Q18" s="124" t="s">
        <v>356</v>
      </c>
      <c r="R18" s="227" t="s">
        <v>2</v>
      </c>
      <c r="S18" s="227" t="s">
        <v>67</v>
      </c>
      <c r="T18" s="230" t="s">
        <v>565</v>
      </c>
      <c r="U18" s="227" t="s">
        <v>247</v>
      </c>
      <c r="V18" s="227" t="s">
        <v>247</v>
      </c>
      <c r="W18" s="227" t="str">
        <f t="shared" ref="W18:W26" si="6">+IF(OR(U18="",V18=""),"",IF(AND(U18="FUERTE",V18="FUERTE"),"FUERTE 
100",IF(OR(U18="DÉBIL",V18="DÉBIL"),"DÉBIL
0","MODERADO
50")))</f>
        <v>FUERTE 
100</v>
      </c>
      <c r="X18" s="227" t="s">
        <v>247</v>
      </c>
      <c r="Y18" s="227" t="s">
        <v>352</v>
      </c>
      <c r="Z18" s="227" t="s">
        <v>352</v>
      </c>
      <c r="AA18" s="227" t="s">
        <v>64</v>
      </c>
      <c r="AB18" s="227" t="s">
        <v>74</v>
      </c>
      <c r="AC18" s="228" t="str">
        <f t="shared" si="3"/>
        <v>ALTO</v>
      </c>
      <c r="AD18" s="124" t="s">
        <v>566</v>
      </c>
      <c r="AE18" s="103" t="s">
        <v>354</v>
      </c>
      <c r="AF18" s="103" t="s">
        <v>355</v>
      </c>
      <c r="AG18" s="128" t="s">
        <v>411</v>
      </c>
      <c r="AH18" s="227" t="s">
        <v>247</v>
      </c>
      <c r="AI18" s="103" t="s">
        <v>567</v>
      </c>
      <c r="AJ18" s="227" t="s">
        <v>247</v>
      </c>
      <c r="AK18" s="127" t="s">
        <v>568</v>
      </c>
      <c r="AL18" s="378" t="s">
        <v>6</v>
      </c>
      <c r="AM18" s="381" t="s">
        <v>577</v>
      </c>
    </row>
    <row r="19" spans="1:270" s="130" customFormat="1" ht="149" customHeight="1">
      <c r="A19" s="239" t="s">
        <v>510</v>
      </c>
      <c r="B19" s="241" t="s">
        <v>515</v>
      </c>
      <c r="C19" s="247" t="s">
        <v>368</v>
      </c>
      <c r="D19" s="247" t="s">
        <v>369</v>
      </c>
      <c r="E19" s="243" t="s">
        <v>59</v>
      </c>
      <c r="F19" s="243" t="s">
        <v>32</v>
      </c>
      <c r="G19" s="243" t="s">
        <v>74</v>
      </c>
      <c r="H19" s="245" t="s">
        <v>322</v>
      </c>
      <c r="I19" s="243"/>
      <c r="J19" s="243"/>
      <c r="K19" s="243"/>
      <c r="L19" s="243"/>
      <c r="M19" s="243"/>
      <c r="N19" s="243"/>
      <c r="O19" s="243"/>
      <c r="P19" s="247" t="s">
        <v>370</v>
      </c>
      <c r="Q19" s="247" t="s">
        <v>371</v>
      </c>
      <c r="R19" s="227" t="s">
        <v>2</v>
      </c>
      <c r="S19" s="227" t="s">
        <v>3</v>
      </c>
      <c r="T19" s="103" t="s">
        <v>373</v>
      </c>
      <c r="U19" s="227" t="s">
        <v>247</v>
      </c>
      <c r="V19" s="227" t="s">
        <v>247</v>
      </c>
      <c r="W19" s="227" t="str">
        <f t="shared" si="6"/>
        <v>FUERTE 
100</v>
      </c>
      <c r="X19" s="243" t="s">
        <v>247</v>
      </c>
      <c r="Y19" s="243" t="s">
        <v>352</v>
      </c>
      <c r="Z19" s="243" t="s">
        <v>352</v>
      </c>
      <c r="AA19" s="243" t="s">
        <v>64</v>
      </c>
      <c r="AB19" s="243" t="s">
        <v>74</v>
      </c>
      <c r="AC19" s="245" t="str">
        <f t="shared" si="3"/>
        <v>ALTO</v>
      </c>
      <c r="AD19" s="124" t="s">
        <v>377</v>
      </c>
      <c r="AE19" s="235" t="s">
        <v>378</v>
      </c>
      <c r="AF19" s="125" t="s">
        <v>379</v>
      </c>
      <c r="AG19" s="235" t="s">
        <v>380</v>
      </c>
      <c r="AH19" s="243" t="s">
        <v>6</v>
      </c>
      <c r="AI19" s="103" t="s">
        <v>387</v>
      </c>
      <c r="AJ19" s="243" t="s">
        <v>247</v>
      </c>
      <c r="AK19" s="103" t="s">
        <v>494</v>
      </c>
      <c r="AL19" s="255" t="s">
        <v>247</v>
      </c>
      <c r="AM19" s="381" t="s">
        <v>578</v>
      </c>
    </row>
    <row r="20" spans="1:270" s="130" customFormat="1" ht="80" customHeight="1">
      <c r="A20" s="239"/>
      <c r="B20" s="241"/>
      <c r="C20" s="258"/>
      <c r="D20" s="258"/>
      <c r="E20" s="261"/>
      <c r="F20" s="261"/>
      <c r="G20" s="261"/>
      <c r="H20" s="262"/>
      <c r="I20" s="261"/>
      <c r="J20" s="261"/>
      <c r="K20" s="261"/>
      <c r="L20" s="261"/>
      <c r="M20" s="261"/>
      <c r="N20" s="261"/>
      <c r="O20" s="261"/>
      <c r="P20" s="259"/>
      <c r="Q20" s="258"/>
      <c r="R20" s="227" t="s">
        <v>2</v>
      </c>
      <c r="S20" s="227" t="s">
        <v>3</v>
      </c>
      <c r="T20" s="103" t="s">
        <v>374</v>
      </c>
      <c r="U20" s="227" t="s">
        <v>247</v>
      </c>
      <c r="V20" s="227" t="s">
        <v>247</v>
      </c>
      <c r="W20" s="227" t="str">
        <f t="shared" si="6"/>
        <v>FUERTE 
100</v>
      </c>
      <c r="X20" s="261"/>
      <c r="Y20" s="261"/>
      <c r="Z20" s="261"/>
      <c r="AA20" s="261"/>
      <c r="AB20" s="261"/>
      <c r="AC20" s="262"/>
      <c r="AD20" s="124" t="s">
        <v>381</v>
      </c>
      <c r="AE20" s="236"/>
      <c r="AF20" s="103" t="s">
        <v>382</v>
      </c>
      <c r="AG20" s="236"/>
      <c r="AH20" s="261"/>
      <c r="AI20" s="123" t="s">
        <v>388</v>
      </c>
      <c r="AJ20" s="261"/>
      <c r="AK20" s="123" t="s">
        <v>495</v>
      </c>
      <c r="AL20" s="255"/>
      <c r="AM20" s="381" t="s">
        <v>579</v>
      </c>
    </row>
    <row r="21" spans="1:270" s="130" customFormat="1" ht="95" customHeight="1">
      <c r="A21" s="239"/>
      <c r="B21" s="241"/>
      <c r="C21" s="258"/>
      <c r="D21" s="258"/>
      <c r="E21" s="261"/>
      <c r="F21" s="261"/>
      <c r="G21" s="261"/>
      <c r="H21" s="262"/>
      <c r="I21" s="261"/>
      <c r="J21" s="261"/>
      <c r="K21" s="261"/>
      <c r="L21" s="261"/>
      <c r="M21" s="261"/>
      <c r="N21" s="261"/>
      <c r="O21" s="261"/>
      <c r="P21" s="247" t="s">
        <v>372</v>
      </c>
      <c r="Q21" s="258"/>
      <c r="R21" s="227" t="s">
        <v>2</v>
      </c>
      <c r="S21" s="227" t="s">
        <v>3</v>
      </c>
      <c r="T21" s="230" t="s">
        <v>375</v>
      </c>
      <c r="U21" s="227" t="s">
        <v>247</v>
      </c>
      <c r="V21" s="227" t="s">
        <v>247</v>
      </c>
      <c r="W21" s="227" t="str">
        <f t="shared" si="6"/>
        <v>FUERTE 
100</v>
      </c>
      <c r="X21" s="261"/>
      <c r="Y21" s="261"/>
      <c r="Z21" s="261"/>
      <c r="AA21" s="261"/>
      <c r="AB21" s="261"/>
      <c r="AC21" s="262"/>
      <c r="AD21" s="124" t="s">
        <v>383</v>
      </c>
      <c r="AE21" s="236"/>
      <c r="AF21" s="103" t="s">
        <v>384</v>
      </c>
      <c r="AG21" s="236"/>
      <c r="AH21" s="261"/>
      <c r="AI21" s="123" t="s">
        <v>389</v>
      </c>
      <c r="AJ21" s="261"/>
      <c r="AK21" s="123" t="s">
        <v>496</v>
      </c>
      <c r="AL21" s="255"/>
      <c r="AM21" s="381" t="s">
        <v>580</v>
      </c>
    </row>
    <row r="22" spans="1:270" s="130" customFormat="1" ht="52" customHeight="1">
      <c r="A22" s="239"/>
      <c r="B22" s="241"/>
      <c r="C22" s="259"/>
      <c r="D22" s="259"/>
      <c r="E22" s="252"/>
      <c r="F22" s="252"/>
      <c r="G22" s="252"/>
      <c r="H22" s="263"/>
      <c r="I22" s="252"/>
      <c r="J22" s="252"/>
      <c r="K22" s="252"/>
      <c r="L22" s="252"/>
      <c r="M22" s="252"/>
      <c r="N22" s="252"/>
      <c r="O22" s="252"/>
      <c r="P22" s="259"/>
      <c r="Q22" s="259"/>
      <c r="R22" s="227" t="s">
        <v>2</v>
      </c>
      <c r="S22" s="227" t="s">
        <v>3</v>
      </c>
      <c r="T22" s="230" t="s">
        <v>376</v>
      </c>
      <c r="U22" s="227" t="s">
        <v>247</v>
      </c>
      <c r="V22" s="227" t="s">
        <v>247</v>
      </c>
      <c r="W22" s="227" t="str">
        <f t="shared" si="6"/>
        <v>FUERTE 
100</v>
      </c>
      <c r="X22" s="252"/>
      <c r="Y22" s="252"/>
      <c r="Z22" s="252"/>
      <c r="AA22" s="252"/>
      <c r="AB22" s="252"/>
      <c r="AC22" s="263"/>
      <c r="AD22" s="124" t="s">
        <v>385</v>
      </c>
      <c r="AE22" s="254"/>
      <c r="AF22" s="125" t="s">
        <v>386</v>
      </c>
      <c r="AG22" s="254"/>
      <c r="AH22" s="252"/>
      <c r="AI22" s="123" t="s">
        <v>390</v>
      </c>
      <c r="AJ22" s="252"/>
      <c r="AK22" s="123" t="s">
        <v>497</v>
      </c>
      <c r="AL22" s="255"/>
      <c r="AM22" s="381" t="s">
        <v>581</v>
      </c>
    </row>
    <row r="23" spans="1:270" s="130" customFormat="1" ht="88" customHeight="1">
      <c r="A23" s="231" t="s">
        <v>511</v>
      </c>
      <c r="B23" s="230" t="s">
        <v>514</v>
      </c>
      <c r="C23" s="138" t="s">
        <v>392</v>
      </c>
      <c r="D23" s="131" t="s">
        <v>393</v>
      </c>
      <c r="E23" s="227" t="s">
        <v>59</v>
      </c>
      <c r="F23" s="227" t="s">
        <v>64</v>
      </c>
      <c r="G23" s="227" t="s">
        <v>77</v>
      </c>
      <c r="H23" s="228" t="str">
        <f>+IFERROR(VLOOKUP(F23&amp;G23,$D$151:$E$175,2,FALSE),"")</f>
        <v>EXTREMO</v>
      </c>
      <c r="I23" s="132"/>
      <c r="J23" s="132"/>
      <c r="K23" s="132" t="s">
        <v>360</v>
      </c>
      <c r="L23" s="132"/>
      <c r="M23" s="132"/>
      <c r="N23" s="132" t="s">
        <v>360</v>
      </c>
      <c r="O23" s="132"/>
      <c r="P23" s="136" t="s">
        <v>394</v>
      </c>
      <c r="Q23" s="135" t="s">
        <v>395</v>
      </c>
      <c r="R23" s="224" t="s">
        <v>2</v>
      </c>
      <c r="S23" s="224" t="s">
        <v>3</v>
      </c>
      <c r="T23" s="137" t="s">
        <v>396</v>
      </c>
      <c r="U23" s="222" t="s">
        <v>247</v>
      </c>
      <c r="V23" s="222" t="s">
        <v>247</v>
      </c>
      <c r="W23" s="222" t="str">
        <f t="shared" si="6"/>
        <v>FUERTE 
100</v>
      </c>
      <c r="X23" s="222" t="s">
        <v>247</v>
      </c>
      <c r="Y23" s="222" t="s">
        <v>352</v>
      </c>
      <c r="Z23" s="222" t="s">
        <v>352</v>
      </c>
      <c r="AA23" s="227" t="s">
        <v>64</v>
      </c>
      <c r="AB23" s="227" t="s">
        <v>77</v>
      </c>
      <c r="AC23" s="228" t="str">
        <f>+IFERROR(VLOOKUP(AA23&amp;AB23,$D$151:$E$175,2,FALSE),"")</f>
        <v>EXTREMO</v>
      </c>
      <c r="AD23" s="124" t="s">
        <v>397</v>
      </c>
      <c r="AE23" s="124" t="s">
        <v>398</v>
      </c>
      <c r="AF23" s="124" t="s">
        <v>399</v>
      </c>
      <c r="AG23" s="103" t="s">
        <v>400</v>
      </c>
      <c r="AH23" s="227" t="s">
        <v>247</v>
      </c>
      <c r="AI23" s="137" t="s">
        <v>401</v>
      </c>
      <c r="AJ23" s="227" t="s">
        <v>247</v>
      </c>
      <c r="AK23" s="103" t="s">
        <v>502</v>
      </c>
      <c r="AL23" s="227" t="s">
        <v>247</v>
      </c>
      <c r="AM23" s="379" t="s">
        <v>582</v>
      </c>
    </row>
    <row r="24" spans="1:270" s="130" customFormat="1" ht="153" customHeight="1">
      <c r="A24" s="237" t="s">
        <v>512</v>
      </c>
      <c r="B24" s="235" t="s">
        <v>513</v>
      </c>
      <c r="C24" s="247" t="s">
        <v>353</v>
      </c>
      <c r="D24" s="247" t="s">
        <v>473</v>
      </c>
      <c r="E24" s="243" t="s">
        <v>59</v>
      </c>
      <c r="F24" s="255" t="s">
        <v>64</v>
      </c>
      <c r="G24" s="255" t="s">
        <v>74</v>
      </c>
      <c r="H24" s="256" t="s">
        <v>6</v>
      </c>
      <c r="I24" s="260"/>
      <c r="J24" s="260"/>
      <c r="K24" s="260"/>
      <c r="L24" s="260"/>
      <c r="M24" s="260"/>
      <c r="N24" s="260"/>
      <c r="O24" s="260"/>
      <c r="P24" s="221" t="s">
        <v>476</v>
      </c>
      <c r="Q24" s="257" t="s">
        <v>478</v>
      </c>
      <c r="R24" s="255" t="s">
        <v>2</v>
      </c>
      <c r="S24" s="255" t="s">
        <v>3</v>
      </c>
      <c r="T24" s="230" t="s">
        <v>477</v>
      </c>
      <c r="U24" s="227" t="s">
        <v>247</v>
      </c>
      <c r="V24" s="227" t="s">
        <v>247</v>
      </c>
      <c r="W24" s="227" t="str">
        <f t="shared" si="6"/>
        <v>FUERTE 
100</v>
      </c>
      <c r="X24" s="243" t="s">
        <v>247</v>
      </c>
      <c r="Y24" s="243" t="s">
        <v>352</v>
      </c>
      <c r="Z24" s="243" t="s">
        <v>352</v>
      </c>
      <c r="AA24" s="255" t="s">
        <v>64</v>
      </c>
      <c r="AB24" s="255" t="s">
        <v>74</v>
      </c>
      <c r="AC24" s="256" t="s">
        <v>322</v>
      </c>
      <c r="AD24" s="124" t="s">
        <v>479</v>
      </c>
      <c r="AE24" s="225" t="s">
        <v>481</v>
      </c>
      <c r="AF24" s="125" t="s">
        <v>482</v>
      </c>
      <c r="AG24" s="235" t="s">
        <v>484</v>
      </c>
      <c r="AH24" s="243" t="s">
        <v>247</v>
      </c>
      <c r="AI24" s="230" t="s">
        <v>524</v>
      </c>
      <c r="AJ24" s="243" t="s">
        <v>247</v>
      </c>
      <c r="AK24" s="225" t="s">
        <v>526</v>
      </c>
      <c r="AL24" s="243" t="s">
        <v>247</v>
      </c>
      <c r="AM24" s="380" t="s">
        <v>583</v>
      </c>
    </row>
    <row r="25" spans="1:270" s="130" customFormat="1" ht="104" customHeight="1">
      <c r="A25" s="238"/>
      <c r="B25" s="236"/>
      <c r="C25" s="258"/>
      <c r="D25" s="259"/>
      <c r="E25" s="252"/>
      <c r="F25" s="255"/>
      <c r="G25" s="255"/>
      <c r="H25" s="256"/>
      <c r="I25" s="260"/>
      <c r="J25" s="260"/>
      <c r="K25" s="260"/>
      <c r="L25" s="260"/>
      <c r="M25" s="260"/>
      <c r="N25" s="260"/>
      <c r="O25" s="260"/>
      <c r="P25" s="221" t="s">
        <v>474</v>
      </c>
      <c r="Q25" s="257"/>
      <c r="R25" s="255"/>
      <c r="S25" s="255"/>
      <c r="T25" s="230" t="s">
        <v>475</v>
      </c>
      <c r="U25" s="227" t="s">
        <v>247</v>
      </c>
      <c r="V25" s="227" t="s">
        <v>247</v>
      </c>
      <c r="W25" s="227" t="str">
        <f t="shared" si="6"/>
        <v>FUERTE 
100</v>
      </c>
      <c r="X25" s="252"/>
      <c r="Y25" s="252"/>
      <c r="Z25" s="252"/>
      <c r="AA25" s="255"/>
      <c r="AB25" s="255"/>
      <c r="AC25" s="256"/>
      <c r="AD25" s="124" t="s">
        <v>480</v>
      </c>
      <c r="AE25" s="225" t="s">
        <v>481</v>
      </c>
      <c r="AF25" s="125" t="s">
        <v>483</v>
      </c>
      <c r="AG25" s="254"/>
      <c r="AH25" s="252"/>
      <c r="AI25" s="225" t="s">
        <v>525</v>
      </c>
      <c r="AJ25" s="252"/>
      <c r="AK25" s="127" t="s">
        <v>527</v>
      </c>
      <c r="AL25" s="252"/>
      <c r="AM25" s="381" t="s">
        <v>584</v>
      </c>
    </row>
    <row r="26" spans="1:270" s="130" customFormat="1" ht="104" customHeight="1">
      <c r="A26" s="238"/>
      <c r="B26" s="236"/>
      <c r="C26" s="124" t="s">
        <v>359</v>
      </c>
      <c r="D26" s="124" t="s">
        <v>402</v>
      </c>
      <c r="E26" s="227" t="s">
        <v>59</v>
      </c>
      <c r="F26" s="227" t="s">
        <v>64</v>
      </c>
      <c r="G26" s="227" t="s">
        <v>77</v>
      </c>
      <c r="H26" s="228" t="str">
        <f>+IFERROR(VLOOKUP(F26&amp;G26,$D$151:$E$175,2,FALSE),"")</f>
        <v>EXTREMO</v>
      </c>
      <c r="I26" s="226"/>
      <c r="J26" s="226"/>
      <c r="K26" s="226" t="s">
        <v>360</v>
      </c>
      <c r="L26" s="226" t="s">
        <v>360</v>
      </c>
      <c r="M26" s="226" t="s">
        <v>360</v>
      </c>
      <c r="N26" s="226"/>
      <c r="O26" s="229"/>
      <c r="P26" s="124" t="s">
        <v>403</v>
      </c>
      <c r="Q26" s="124" t="s">
        <v>404</v>
      </c>
      <c r="R26" s="227" t="s">
        <v>2</v>
      </c>
      <c r="S26" s="227" t="s">
        <v>67</v>
      </c>
      <c r="T26" s="124" t="s">
        <v>405</v>
      </c>
      <c r="U26" s="227" t="s">
        <v>247</v>
      </c>
      <c r="V26" s="227" t="s">
        <v>247</v>
      </c>
      <c r="W26" s="227" t="str">
        <f t="shared" si="6"/>
        <v>FUERTE 
100</v>
      </c>
      <c r="X26" s="227" t="s">
        <v>247</v>
      </c>
      <c r="Y26" s="227" t="s">
        <v>352</v>
      </c>
      <c r="Z26" s="227" t="s">
        <v>352</v>
      </c>
      <c r="AA26" s="227" t="s">
        <v>64</v>
      </c>
      <c r="AB26" s="227" t="s">
        <v>77</v>
      </c>
      <c r="AC26" s="228" t="str">
        <f>+IFERROR(VLOOKUP(AA26&amp;AB26,$D$151:$E$175,2,FALSE),"")</f>
        <v>EXTREMO</v>
      </c>
      <c r="AD26" s="124" t="s">
        <v>406</v>
      </c>
      <c r="AE26" s="124" t="s">
        <v>407</v>
      </c>
      <c r="AF26" s="124" t="s">
        <v>408</v>
      </c>
      <c r="AG26" s="124" t="s">
        <v>410</v>
      </c>
      <c r="AH26" s="227" t="s">
        <v>247</v>
      </c>
      <c r="AI26" s="103" t="s">
        <v>409</v>
      </c>
      <c r="AJ26" s="227" t="s">
        <v>247</v>
      </c>
      <c r="AK26" s="103" t="s">
        <v>409</v>
      </c>
      <c r="AL26" s="227" t="s">
        <v>6</v>
      </c>
      <c r="AM26" s="381" t="s">
        <v>585</v>
      </c>
    </row>
    <row r="27" spans="1:270" s="130" customFormat="1" ht="121" customHeight="1">
      <c r="A27" s="239" t="s">
        <v>548</v>
      </c>
      <c r="B27" s="241" t="s">
        <v>549</v>
      </c>
      <c r="C27" s="247" t="s">
        <v>353</v>
      </c>
      <c r="D27" s="247" t="s">
        <v>550</v>
      </c>
      <c r="E27" s="243" t="s">
        <v>59</v>
      </c>
      <c r="F27" s="243" t="s">
        <v>64</v>
      </c>
      <c r="G27" s="243" t="s">
        <v>6</v>
      </c>
      <c r="H27" s="245" t="str">
        <f>+IFERROR(VLOOKUP(F27&amp;G27,$D$151:$E$175,2,FALSE),"")</f>
        <v>MODERADO</v>
      </c>
      <c r="I27" s="249"/>
      <c r="J27" s="249"/>
      <c r="K27" s="249"/>
      <c r="L27" s="249"/>
      <c r="M27" s="249" t="s">
        <v>360</v>
      </c>
      <c r="N27" s="249" t="s">
        <v>360</v>
      </c>
      <c r="O27" s="249"/>
      <c r="P27" s="124" t="s">
        <v>553</v>
      </c>
      <c r="Q27" s="247" t="s">
        <v>551</v>
      </c>
      <c r="R27" s="227" t="s">
        <v>2</v>
      </c>
      <c r="S27" s="227" t="s">
        <v>3</v>
      </c>
      <c r="T27" s="230" t="s">
        <v>554</v>
      </c>
      <c r="U27" s="227" t="s">
        <v>247</v>
      </c>
      <c r="V27" s="227" t="s">
        <v>247</v>
      </c>
      <c r="W27" s="227" t="str">
        <f t="shared" ref="W27" si="7">+IF(OR(U27="",V27=""),"",IF(AND(U27="FUERTE",V27="FUERTE"),"FUERTE 
100",IF(OR(U27="DÉBIL",V27="DÉBIL"),"DÉBIL
0","MODERADO
50")))</f>
        <v>FUERTE 
100</v>
      </c>
      <c r="X27" s="243" t="s">
        <v>247</v>
      </c>
      <c r="Y27" s="243" t="s">
        <v>352</v>
      </c>
      <c r="Z27" s="243" t="s">
        <v>352</v>
      </c>
      <c r="AA27" s="243" t="s">
        <v>64</v>
      </c>
      <c r="AB27" s="243" t="s">
        <v>6</v>
      </c>
      <c r="AC27" s="245" t="str">
        <f>+IFERROR(VLOOKUP(AA27&amp;AB27,$D$151:$E$175,2,FALSE),"")</f>
        <v>MODERADO</v>
      </c>
      <c r="AD27" s="230" t="s">
        <v>556</v>
      </c>
      <c r="AE27" s="230" t="s">
        <v>557</v>
      </c>
      <c r="AF27" s="227" t="s">
        <v>558</v>
      </c>
      <c r="AG27" s="235" t="s">
        <v>559</v>
      </c>
      <c r="AH27" s="243" t="s">
        <v>247</v>
      </c>
      <c r="AI27" s="230" t="s">
        <v>562</v>
      </c>
      <c r="AJ27" s="243" t="s">
        <v>247</v>
      </c>
      <c r="AK27" s="103" t="s">
        <v>563</v>
      </c>
      <c r="AL27" s="243" t="s">
        <v>247</v>
      </c>
      <c r="AM27" s="382" t="s">
        <v>586</v>
      </c>
    </row>
    <row r="28" spans="1:270" s="130" customFormat="1" ht="173" customHeight="1" thickBot="1">
      <c r="A28" s="240"/>
      <c r="B28" s="242"/>
      <c r="C28" s="248"/>
      <c r="D28" s="248"/>
      <c r="E28" s="244"/>
      <c r="F28" s="244"/>
      <c r="G28" s="244"/>
      <c r="H28" s="246"/>
      <c r="I28" s="250"/>
      <c r="J28" s="250"/>
      <c r="K28" s="250"/>
      <c r="L28" s="250"/>
      <c r="M28" s="250"/>
      <c r="N28" s="250"/>
      <c r="O28" s="250"/>
      <c r="P28" s="383" t="s">
        <v>552</v>
      </c>
      <c r="Q28" s="248"/>
      <c r="R28" s="234" t="s">
        <v>2</v>
      </c>
      <c r="S28" s="234" t="s">
        <v>3</v>
      </c>
      <c r="T28" s="233" t="s">
        <v>555</v>
      </c>
      <c r="U28" s="118" t="s">
        <v>247</v>
      </c>
      <c r="V28" s="118" t="s">
        <v>247</v>
      </c>
      <c r="W28" s="118" t="str">
        <f t="shared" ref="W28" si="8">+IF(OR(U28="",V28=""),"",IF(AND(U28="FUERTE",V28="FUERTE"),"FUERTE 
100",IF(OR(U28="DÉBIL",V28="DÉBIL"),"DÉBIL
0","MODERADO
50")))</f>
        <v>FUERTE 
100</v>
      </c>
      <c r="X28" s="244"/>
      <c r="Y28" s="244"/>
      <c r="Z28" s="244"/>
      <c r="AA28" s="244"/>
      <c r="AB28" s="244"/>
      <c r="AC28" s="246"/>
      <c r="AD28" s="233" t="s">
        <v>560</v>
      </c>
      <c r="AE28" s="233" t="s">
        <v>561</v>
      </c>
      <c r="AF28" s="118" t="s">
        <v>558</v>
      </c>
      <c r="AG28" s="384"/>
      <c r="AH28" s="244"/>
      <c r="AI28" s="233" t="s">
        <v>564</v>
      </c>
      <c r="AJ28" s="244"/>
      <c r="AK28" s="233" t="s">
        <v>564</v>
      </c>
      <c r="AL28" s="244"/>
      <c r="AM28" s="388" t="s">
        <v>587</v>
      </c>
    </row>
    <row r="29" spans="1:270" s="133" customFormat="1" ht="56" customHeight="1" thickBot="1">
      <c r="A29" s="266"/>
      <c r="B29" s="266"/>
      <c r="C29" s="266"/>
      <c r="D29" s="266"/>
      <c r="E29" s="266"/>
      <c r="F29" s="266"/>
      <c r="G29" s="110"/>
      <c r="H29" s="111"/>
      <c r="I29" s="265" t="s">
        <v>367</v>
      </c>
      <c r="J29" s="265"/>
      <c r="K29" s="265"/>
      <c r="L29" s="265"/>
      <c r="M29" s="265"/>
      <c r="N29" s="265"/>
      <c r="O29" s="265"/>
      <c r="P29" s="265"/>
      <c r="Q29" s="112"/>
      <c r="R29" s="271"/>
      <c r="S29" s="271"/>
      <c r="T29" s="271"/>
      <c r="U29" s="271"/>
      <c r="V29" s="271"/>
      <c r="W29" s="271"/>
      <c r="X29" s="271"/>
      <c r="Y29" s="271"/>
      <c r="Z29" s="271"/>
      <c r="AA29" s="271"/>
      <c r="AB29" s="271"/>
      <c r="AC29" s="271"/>
      <c r="AD29" s="271"/>
      <c r="AE29" s="271"/>
      <c r="AF29" s="271"/>
      <c r="AG29" s="271"/>
      <c r="AH29" s="271"/>
      <c r="AI29" s="271"/>
      <c r="AJ29" s="271"/>
      <c r="AK29" s="271"/>
      <c r="AL29" s="271"/>
      <c r="AM29" s="271"/>
    </row>
    <row r="30" spans="1:270" s="133" customFormat="1" ht="21" customHeight="1">
      <c r="A30" s="267" t="s">
        <v>366</v>
      </c>
      <c r="B30" s="267"/>
      <c r="C30" s="267"/>
      <c r="D30" s="267"/>
      <c r="E30" s="267"/>
      <c r="F30" s="115"/>
      <c r="G30" s="110"/>
      <c r="H30" s="111"/>
      <c r="I30" s="116"/>
      <c r="J30" s="116"/>
      <c r="K30" s="116"/>
      <c r="L30" s="116"/>
      <c r="M30" s="116"/>
      <c r="N30" s="116"/>
      <c r="O30" s="116"/>
      <c r="P30" s="116"/>
      <c r="Q30" s="112"/>
      <c r="R30" s="113"/>
      <c r="S30" s="113"/>
      <c r="T30" s="122"/>
      <c r="U30" s="119"/>
      <c r="V30" s="119"/>
      <c r="W30" s="113"/>
      <c r="X30" s="113"/>
      <c r="Y30" s="113"/>
      <c r="Z30" s="113"/>
      <c r="AA30" s="113"/>
      <c r="AB30" s="113"/>
      <c r="AC30" s="114"/>
      <c r="AD30" s="122"/>
      <c r="AE30" s="110"/>
      <c r="AF30" s="117"/>
      <c r="AG30" s="117"/>
      <c r="AH30" s="119"/>
      <c r="AI30" s="120"/>
      <c r="AJ30" s="119"/>
      <c r="AK30" s="120"/>
      <c r="AL30" s="120"/>
      <c r="AM30" s="134"/>
    </row>
    <row r="31" spans="1:270" s="104" customFormat="1" ht="35" customHeight="1">
      <c r="A31" s="115"/>
      <c r="B31" s="115"/>
      <c r="C31" s="197"/>
      <c r="D31" s="115"/>
      <c r="E31" s="115"/>
      <c r="F31" s="115"/>
      <c r="G31" s="110"/>
      <c r="H31" s="111"/>
      <c r="I31" s="116"/>
      <c r="J31" s="116"/>
      <c r="K31" s="116"/>
      <c r="L31" s="116"/>
      <c r="M31" s="116"/>
      <c r="N31" s="116"/>
      <c r="O31" s="116"/>
      <c r="P31" s="116"/>
      <c r="Q31" s="112"/>
      <c r="R31" s="113"/>
      <c r="S31" s="113"/>
      <c r="T31" s="122"/>
      <c r="U31" s="119"/>
      <c r="V31" s="119"/>
      <c r="W31" s="113"/>
      <c r="X31" s="113"/>
      <c r="Y31" s="113"/>
      <c r="Z31" s="113"/>
      <c r="AA31" s="113"/>
      <c r="AB31" s="113"/>
      <c r="AC31" s="114"/>
      <c r="AD31" s="122"/>
      <c r="AE31" s="110"/>
      <c r="AF31" s="117"/>
      <c r="AG31" s="117"/>
      <c r="AH31" s="119"/>
      <c r="AI31" s="120"/>
      <c r="AJ31" s="119"/>
      <c r="AK31" s="120"/>
      <c r="AL31" s="120"/>
      <c r="AM31" s="121"/>
    </row>
    <row r="32" spans="1:270" s="2" customFormat="1" ht="21" customHeight="1">
      <c r="A32" s="268" t="s">
        <v>50</v>
      </c>
      <c r="B32" s="269"/>
      <c r="C32" s="269"/>
      <c r="D32" s="270"/>
      <c r="E32" s="17" t="s">
        <v>52</v>
      </c>
      <c r="F32" s="264" t="s">
        <v>51</v>
      </c>
      <c r="G32" s="264"/>
      <c r="H32" s="264"/>
      <c r="I32" s="264"/>
      <c r="J32" s="264"/>
      <c r="K32" s="264"/>
      <c r="L32" s="264"/>
      <c r="M32" s="264"/>
      <c r="N32" s="264"/>
      <c r="O32" s="264"/>
      <c r="P32" s="264"/>
      <c r="Q32" s="264"/>
      <c r="R32" s="264"/>
      <c r="S32" s="264"/>
      <c r="T32" s="18" t="s">
        <v>30</v>
      </c>
      <c r="U32" s="264" t="s">
        <v>346</v>
      </c>
      <c r="V32" s="264"/>
      <c r="W32" s="264"/>
      <c r="X32" s="264"/>
      <c r="Y32" s="264"/>
      <c r="Z32" s="264"/>
      <c r="AA32" s="264"/>
      <c r="AB32" s="264"/>
      <c r="AC32" s="264"/>
      <c r="AD32" s="264"/>
      <c r="AE32" s="264"/>
      <c r="AF32" s="264"/>
      <c r="AG32" s="264"/>
      <c r="AH32" s="264"/>
      <c r="AI32" s="264"/>
      <c r="AJ32" s="264"/>
      <c r="AK32" s="264"/>
      <c r="AL32" s="264"/>
      <c r="AM32" s="17">
        <v>1</v>
      </c>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s="178"/>
      <c r="C33" s="198"/>
      <c r="D33"/>
      <c r="E33" s="15"/>
      <c r="F33" s="3"/>
      <c r="G33" s="3"/>
      <c r="H33" s="15"/>
      <c r="I33"/>
      <c r="J33"/>
      <c r="K33"/>
      <c r="L33"/>
      <c r="M33"/>
      <c r="N33"/>
      <c r="O33"/>
      <c r="P33"/>
      <c r="Q33"/>
      <c r="R33" s="15"/>
      <c r="S33" s="94"/>
      <c r="T33"/>
      <c r="U33" s="94"/>
      <c r="V33" s="94"/>
      <c r="W33" s="11"/>
      <c r="X33" s="94"/>
      <c r="Y33" s="94"/>
      <c r="Z33" s="94"/>
      <c r="AA33" s="3"/>
      <c r="AB33" s="3"/>
      <c r="AC33" s="94"/>
      <c r="AD33" s="52"/>
      <c r="AE33"/>
      <c r="AF33"/>
      <c r="AG33"/>
      <c r="AH33" s="94"/>
      <c r="AI33"/>
      <c r="AJ33" s="94"/>
      <c r="AK33"/>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s="178"/>
      <c r="C34" s="198"/>
      <c r="D34"/>
      <c r="E34" s="15"/>
      <c r="F34" s="3"/>
      <c r="G34" s="3"/>
      <c r="H34" s="15"/>
      <c r="I34"/>
      <c r="J34"/>
      <c r="K34"/>
      <c r="L34"/>
      <c r="M34"/>
      <c r="N34"/>
      <c r="O34"/>
      <c r="P34"/>
      <c r="Q34"/>
      <c r="R34" s="15"/>
      <c r="S34" s="94"/>
      <c r="T34"/>
      <c r="U34" s="94"/>
      <c r="V34" s="94"/>
      <c r="W34" s="11"/>
      <c r="X34" s="94"/>
      <c r="Y34" s="94"/>
      <c r="Z34" s="94"/>
      <c r="AA34" s="3"/>
      <c r="AB34" s="3"/>
      <c r="AC34" s="94"/>
      <c r="AD34" s="52"/>
      <c r="AE34"/>
      <c r="AF34"/>
      <c r="AG34"/>
      <c r="AH34" s="94"/>
      <c r="AI34"/>
      <c r="AJ34" s="94"/>
      <c r="AK34"/>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s="178"/>
      <c r="C35" s="198"/>
      <c r="D35"/>
      <c r="E35" s="15"/>
      <c r="F35" s="3"/>
      <c r="G35" s="3"/>
      <c r="H35" s="15"/>
      <c r="I35"/>
      <c r="J35"/>
      <c r="K35"/>
      <c r="L35"/>
      <c r="M35"/>
      <c r="N35"/>
      <c r="O35"/>
      <c r="P35"/>
      <c r="Q35"/>
      <c r="R35" s="15"/>
      <c r="S35" s="94"/>
      <c r="T35"/>
      <c r="U35" s="94"/>
      <c r="V35" s="94"/>
      <c r="W35" s="11"/>
      <c r="X35" s="94"/>
      <c r="Y35" s="94"/>
      <c r="Z35" s="94"/>
      <c r="AA35" s="3"/>
      <c r="AB35" s="3"/>
      <c r="AC35" s="94"/>
      <c r="AD35" s="52"/>
      <c r="AE35"/>
      <c r="AF35"/>
      <c r="AG35"/>
      <c r="AH35" s="94"/>
      <c r="AI35"/>
      <c r="AJ35" s="94"/>
      <c r="AK35"/>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s="178"/>
      <c r="C36" s="198"/>
      <c r="D36"/>
      <c r="E36" s="15"/>
      <c r="F36" s="3"/>
      <c r="G36" s="3"/>
      <c r="H36" s="15"/>
      <c r="I36"/>
      <c r="J36"/>
      <c r="K36"/>
      <c r="L36"/>
      <c r="M36"/>
      <c r="N36"/>
      <c r="O36"/>
      <c r="P36"/>
      <c r="Q36"/>
      <c r="R36" s="15"/>
      <c r="S36" s="94"/>
      <c r="T36"/>
      <c r="U36" s="94"/>
      <c r="V36" s="94"/>
      <c r="W36" s="11"/>
      <c r="X36" s="94"/>
      <c r="Y36" s="94"/>
      <c r="Z36" s="94"/>
      <c r="AA36" s="3"/>
      <c r="AB36" s="3"/>
      <c r="AC36" s="94"/>
      <c r="AD36" s="52"/>
      <c r="AE36"/>
      <c r="AF36"/>
      <c r="AG36"/>
      <c r="AH36" s="94"/>
      <c r="AI36"/>
      <c r="AJ36" s="94"/>
      <c r="AK36"/>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s="178"/>
      <c r="C37" s="198"/>
      <c r="D37"/>
      <c r="E37" s="15"/>
      <c r="F37" s="3"/>
      <c r="G37" s="3"/>
      <c r="H37" s="15"/>
      <c r="I37"/>
      <c r="J37"/>
      <c r="K37"/>
      <c r="L37"/>
      <c r="M37"/>
      <c r="N37"/>
      <c r="O37"/>
      <c r="P37"/>
      <c r="Q37"/>
      <c r="R37" s="15"/>
      <c r="S37" s="94"/>
      <c r="T37"/>
      <c r="U37" s="94"/>
      <c r="V37" s="94"/>
      <c r="W37" s="11"/>
      <c r="X37" s="94"/>
      <c r="Y37" s="94"/>
      <c r="Z37" s="94"/>
      <c r="AA37" s="3"/>
      <c r="AB37" s="3"/>
      <c r="AC37" s="94"/>
      <c r="AD37" s="52"/>
      <c r="AE37"/>
      <c r="AF37"/>
      <c r="AG37"/>
      <c r="AH37" s="94"/>
      <c r="AI37"/>
      <c r="AJ37" s="94"/>
      <c r="AK37"/>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s="178"/>
      <c r="C38" s="198"/>
      <c r="D38"/>
      <c r="E38" s="15"/>
      <c r="F38" s="3"/>
      <c r="G38" s="3"/>
      <c r="H38" s="15"/>
      <c r="I38"/>
      <c r="J38"/>
      <c r="K38"/>
      <c r="L38"/>
      <c r="M38"/>
      <c r="N38"/>
      <c r="O38"/>
      <c r="P38"/>
      <c r="Q38"/>
      <c r="R38" s="15"/>
      <c r="S38" s="94"/>
      <c r="T38"/>
      <c r="U38" s="94"/>
      <c r="V38" s="94"/>
      <c r="W38" s="11"/>
      <c r="X38" s="94"/>
      <c r="Y38" s="94"/>
      <c r="Z38" s="94"/>
      <c r="AA38" s="3"/>
      <c r="AB38" s="3"/>
      <c r="AC38" s="94"/>
      <c r="AD38" s="52"/>
      <c r="AE38"/>
      <c r="AF38"/>
      <c r="AG38"/>
      <c r="AH38" s="94"/>
      <c r="AI38"/>
      <c r="AJ38" s="94"/>
      <c r="AK38"/>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s="178"/>
      <c r="C39" s="198"/>
      <c r="D39"/>
      <c r="E39" s="15"/>
      <c r="F39" s="3"/>
      <c r="G39" s="3"/>
      <c r="H39" s="15"/>
      <c r="I39"/>
      <c r="J39"/>
      <c r="K39"/>
      <c r="L39"/>
      <c r="M39"/>
      <c r="N39"/>
      <c r="O39"/>
      <c r="P39"/>
      <c r="Q39"/>
      <c r="R39" s="15"/>
      <c r="S39" s="94"/>
      <c r="T39"/>
      <c r="U39" s="94"/>
      <c r="V39" s="94"/>
      <c r="W39" s="11"/>
      <c r="X39" s="94"/>
      <c r="Y39" s="94"/>
      <c r="Z39" s="94"/>
      <c r="AA39" s="3"/>
      <c r="AB39" s="3"/>
      <c r="AC39" s="94"/>
      <c r="AD39" s="52"/>
      <c r="AE39"/>
      <c r="AF39"/>
      <c r="AG39"/>
      <c r="AH39" s="94"/>
      <c r="AI39"/>
      <c r="AJ39" s="94"/>
      <c r="AK39"/>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s="178"/>
      <c r="C40" s="198"/>
      <c r="D40"/>
      <c r="E40" s="15"/>
      <c r="F40" s="3"/>
      <c r="G40" s="3"/>
      <c r="H40" s="15"/>
      <c r="I40"/>
      <c r="J40"/>
      <c r="K40"/>
      <c r="L40"/>
      <c r="M40"/>
      <c r="N40"/>
      <c r="O40"/>
      <c r="P40"/>
      <c r="Q40"/>
      <c r="R40" s="15"/>
      <c r="S40" s="94"/>
      <c r="T40"/>
      <c r="U40" s="94"/>
      <c r="V40" s="94"/>
      <c r="W40" s="11"/>
      <c r="X40" s="94"/>
      <c r="Y40" s="94"/>
      <c r="Z40" s="94"/>
      <c r="AA40" s="3"/>
      <c r="AB40" s="3"/>
      <c r="AC40" s="94"/>
      <c r="AD40" s="52"/>
      <c r="AE40"/>
      <c r="AF40"/>
      <c r="AG40"/>
      <c r="AH40" s="94"/>
      <c r="AI40"/>
      <c r="AJ40" s="94"/>
      <c r="AK40"/>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s="178"/>
      <c r="C41" s="198"/>
      <c r="D41"/>
      <c r="E41" s="15"/>
      <c r="F41" s="3"/>
      <c r="G41" s="3"/>
      <c r="H41" s="15"/>
      <c r="I41"/>
      <c r="J41"/>
      <c r="K41"/>
      <c r="L41"/>
      <c r="M41"/>
      <c r="N41"/>
      <c r="O41"/>
      <c r="P41"/>
      <c r="Q41"/>
      <c r="R41" s="15"/>
      <c r="S41" s="94"/>
      <c r="T41"/>
      <c r="U41" s="94"/>
      <c r="V41" s="94"/>
      <c r="W41" s="11"/>
      <c r="X41" s="94"/>
      <c r="Y41" s="94"/>
      <c r="Z41" s="94"/>
      <c r="AA41" s="3"/>
      <c r="AB41" s="3"/>
      <c r="AC41" s="94"/>
      <c r="AD41" s="52"/>
      <c r="AE41"/>
      <c r="AF41"/>
      <c r="AG41"/>
      <c r="AH41" s="94"/>
      <c r="AI41"/>
      <c r="AJ41" s="94"/>
      <c r="AK4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s="178"/>
      <c r="C42" s="198"/>
      <c r="D42"/>
      <c r="E42" s="15"/>
      <c r="F42" s="3"/>
      <c r="G42" s="3"/>
      <c r="H42" s="15"/>
      <c r="I42"/>
      <c r="J42"/>
      <c r="K42"/>
      <c r="L42"/>
      <c r="M42"/>
      <c r="N42"/>
      <c r="O42"/>
      <c r="P42"/>
      <c r="Q42"/>
      <c r="R42" s="15"/>
      <c r="S42" s="94"/>
      <c r="T42"/>
      <c r="U42" s="94"/>
      <c r="V42" s="94"/>
      <c r="W42" s="11"/>
      <c r="X42" s="94"/>
      <c r="Y42" s="94"/>
      <c r="Z42" s="94"/>
      <c r="AA42" s="3"/>
      <c r="AB42" s="3"/>
      <c r="AC42" s="94"/>
      <c r="AD42" s="52"/>
      <c r="AE42"/>
      <c r="AF42"/>
      <c r="AG42"/>
      <c r="AH42" s="94"/>
      <c r="AI42"/>
      <c r="AJ42" s="94"/>
      <c r="AK42"/>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s="178"/>
      <c r="C43" s="198"/>
      <c r="D43"/>
      <c r="E43" s="15"/>
      <c r="F43" s="3"/>
      <c r="G43" s="3"/>
      <c r="H43" s="15"/>
      <c r="I43"/>
      <c r="J43"/>
      <c r="K43"/>
      <c r="L43"/>
      <c r="M43"/>
      <c r="N43"/>
      <c r="O43"/>
      <c r="P43"/>
      <c r="Q43"/>
      <c r="R43" s="15"/>
      <c r="S43" s="94"/>
      <c r="T43"/>
      <c r="U43" s="94"/>
      <c r="V43" s="94"/>
      <c r="W43" s="11"/>
      <c r="X43" s="94"/>
      <c r="Y43" s="94"/>
      <c r="Z43" s="94"/>
      <c r="AA43" s="3"/>
      <c r="AB43" s="3"/>
      <c r="AC43" s="94"/>
      <c r="AD43" s="52"/>
      <c r="AE43"/>
      <c r="AF43"/>
      <c r="AG43"/>
      <c r="AH43" s="94"/>
      <c r="AI43"/>
      <c r="AJ43" s="94"/>
      <c r="AK43"/>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s="178"/>
      <c r="C44" s="198"/>
      <c r="D44"/>
      <c r="E44" s="15"/>
      <c r="F44" s="3"/>
      <c r="G44" s="3"/>
      <c r="H44" s="15"/>
      <c r="I44"/>
      <c r="J44"/>
      <c r="K44"/>
      <c r="L44"/>
      <c r="M44"/>
      <c r="N44"/>
      <c r="O44"/>
      <c r="P44"/>
      <c r="Q44"/>
      <c r="R44" s="15"/>
      <c r="S44" s="94"/>
      <c r="T44"/>
      <c r="U44" s="94"/>
      <c r="V44" s="94"/>
      <c r="W44" s="11"/>
      <c r="X44" s="94"/>
      <c r="Y44" s="94"/>
      <c r="Z44" s="94"/>
      <c r="AA44" s="3"/>
      <c r="AB44" s="3"/>
      <c r="AC44" s="94"/>
      <c r="AD44" s="52"/>
      <c r="AE44"/>
      <c r="AF44"/>
      <c r="AG44"/>
      <c r="AH44" s="94"/>
      <c r="AI44"/>
      <c r="AJ44" s="94"/>
      <c r="AK44"/>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s="178"/>
      <c r="C45" s="198"/>
      <c r="D45"/>
      <c r="E45" s="15"/>
      <c r="F45" s="3"/>
      <c r="G45" s="3"/>
      <c r="H45" s="15"/>
      <c r="I45"/>
      <c r="J45"/>
      <c r="K45"/>
      <c r="L45"/>
      <c r="M45"/>
      <c r="N45"/>
      <c r="O45"/>
      <c r="P45"/>
      <c r="Q45"/>
      <c r="R45" s="15"/>
      <c r="S45" s="94"/>
      <c r="T45"/>
      <c r="U45" s="94"/>
      <c r="V45" s="94"/>
      <c r="W45" s="11"/>
      <c r="X45" s="94"/>
      <c r="Y45" s="94"/>
      <c r="Z45" s="94"/>
      <c r="AA45" s="3"/>
      <c r="AB45" s="3"/>
      <c r="AC45" s="94"/>
      <c r="AD45" s="52"/>
      <c r="AE45"/>
      <c r="AF45"/>
      <c r="AG45"/>
      <c r="AH45" s="94"/>
      <c r="AI45"/>
      <c r="AJ45" s="94"/>
      <c r="AK45"/>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s="178"/>
      <c r="C46" s="198"/>
      <c r="D46"/>
      <c r="E46" s="15"/>
      <c r="F46" s="3"/>
      <c r="G46" s="3"/>
      <c r="H46" s="15"/>
      <c r="I46"/>
      <c r="J46"/>
      <c r="K46"/>
      <c r="L46"/>
      <c r="M46"/>
      <c r="N46"/>
      <c r="O46"/>
      <c r="P46"/>
      <c r="Q46"/>
      <c r="R46" s="15"/>
      <c r="S46" s="94"/>
      <c r="T46"/>
      <c r="U46" s="94"/>
      <c r="V46" s="94"/>
      <c r="W46" s="11"/>
      <c r="X46" s="94"/>
      <c r="Y46" s="94"/>
      <c r="Z46" s="94"/>
      <c r="AA46" s="3"/>
      <c r="AB46" s="3"/>
      <c r="AC46" s="94"/>
      <c r="AD46" s="52"/>
      <c r="AE46"/>
      <c r="AF46"/>
      <c r="AG46"/>
      <c r="AH46" s="94"/>
      <c r="AI46"/>
      <c r="AJ46" s="94"/>
      <c r="AK46"/>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s="178"/>
      <c r="C47" s="198"/>
      <c r="D47"/>
      <c r="E47" s="15"/>
      <c r="F47" s="3"/>
      <c r="G47" s="3"/>
      <c r="H47" s="15"/>
      <c r="I47"/>
      <c r="J47"/>
      <c r="K47"/>
      <c r="L47"/>
      <c r="M47"/>
      <c r="N47"/>
      <c r="O47"/>
      <c r="P47"/>
      <c r="Q47"/>
      <c r="R47" s="15"/>
      <c r="S47" s="94"/>
      <c r="T47"/>
      <c r="U47" s="94"/>
      <c r="V47" s="94"/>
      <c r="W47" s="11"/>
      <c r="X47" s="94"/>
      <c r="Y47" s="94"/>
      <c r="Z47" s="94"/>
      <c r="AA47" s="3"/>
      <c r="AB47" s="3"/>
      <c r="AC47" s="94"/>
      <c r="AD47" s="52"/>
      <c r="AE47"/>
      <c r="AF47"/>
      <c r="AG47"/>
      <c r="AH47" s="94"/>
      <c r="AI47"/>
      <c r="AJ47" s="94"/>
      <c r="AK47"/>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s="178"/>
      <c r="C48" s="198"/>
      <c r="D48"/>
      <c r="E48" s="15"/>
      <c r="F48" s="3"/>
      <c r="G48" s="3"/>
      <c r="H48" s="15"/>
      <c r="I48"/>
      <c r="J48"/>
      <c r="K48"/>
      <c r="L48"/>
      <c r="M48"/>
      <c r="N48"/>
      <c r="O48"/>
      <c r="P48"/>
      <c r="Q48"/>
      <c r="R48" s="15"/>
      <c r="S48" s="94"/>
      <c r="T48"/>
      <c r="U48" s="94"/>
      <c r="V48" s="94"/>
      <c r="W48" s="11"/>
      <c r="X48" s="94"/>
      <c r="Y48" s="94"/>
      <c r="Z48" s="94"/>
      <c r="AA48" s="3"/>
      <c r="AB48" s="3"/>
      <c r="AC48" s="94"/>
      <c r="AD48" s="52"/>
      <c r="AE48"/>
      <c r="AF48"/>
      <c r="AG48"/>
      <c r="AH48" s="94"/>
      <c r="AI48"/>
      <c r="AJ48" s="94"/>
      <c r="AK48"/>
      <c r="AL48" s="11"/>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s="178"/>
      <c r="C49" s="198"/>
      <c r="D49"/>
      <c r="E49" s="15"/>
      <c r="F49" s="3"/>
      <c r="G49" s="3"/>
      <c r="H49" s="15"/>
      <c r="I49"/>
      <c r="J49"/>
      <c r="K49"/>
      <c r="L49"/>
      <c r="M49"/>
      <c r="N49"/>
      <c r="O49"/>
      <c r="P49"/>
      <c r="Q49"/>
      <c r="R49" s="15"/>
      <c r="S49" s="94"/>
      <c r="T49"/>
      <c r="U49" s="94"/>
      <c r="V49" s="94"/>
      <c r="W49" s="11"/>
      <c r="X49" s="94"/>
      <c r="Y49" s="94"/>
      <c r="Z49" s="94"/>
      <c r="AA49" s="3"/>
      <c r="AB49" s="3"/>
      <c r="AC49" s="94"/>
      <c r="AD49" s="52"/>
      <c r="AE49"/>
      <c r="AF49"/>
      <c r="AG49"/>
      <c r="AH49" s="94"/>
      <c r="AI49"/>
      <c r="AJ49" s="94"/>
      <c r="AK49"/>
      <c r="AL49" s="11"/>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s="178"/>
      <c r="C50" s="198"/>
      <c r="D50"/>
      <c r="E50" s="15"/>
      <c r="F50" s="3"/>
      <c r="G50" s="3"/>
      <c r="H50" s="15"/>
      <c r="I50"/>
      <c r="J50"/>
      <c r="K50"/>
      <c r="L50"/>
      <c r="M50"/>
      <c r="N50"/>
      <c r="O50"/>
      <c r="P50"/>
      <c r="Q50"/>
      <c r="R50" s="15"/>
      <c r="S50" s="94"/>
      <c r="T50"/>
      <c r="U50" s="94"/>
      <c r="V50" s="94"/>
      <c r="W50" s="11"/>
      <c r="X50" s="94"/>
      <c r="Y50" s="94"/>
      <c r="Z50" s="94"/>
      <c r="AA50" s="3"/>
      <c r="AB50" s="3"/>
      <c r="AC50" s="94"/>
      <c r="AD50" s="52"/>
      <c r="AE50"/>
      <c r="AF50"/>
      <c r="AG50"/>
      <c r="AH50" s="94"/>
      <c r="AI50"/>
      <c r="AJ50" s="94"/>
      <c r="AK50"/>
      <c r="AL50" s="11"/>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s="178"/>
      <c r="C51" s="198"/>
      <c r="D51"/>
      <c r="E51" s="15"/>
      <c r="F51" s="3"/>
      <c r="G51" s="3"/>
      <c r="H51" s="15"/>
      <c r="I51"/>
      <c r="J51"/>
      <c r="K51"/>
      <c r="L51"/>
      <c r="M51"/>
      <c r="N51"/>
      <c r="O51"/>
      <c r="P51"/>
      <c r="Q51"/>
      <c r="R51" s="15"/>
      <c r="S51" s="94"/>
      <c r="T51"/>
      <c r="U51" s="94"/>
      <c r="V51" s="94"/>
      <c r="W51" s="11"/>
      <c r="X51" s="94"/>
      <c r="Y51" s="94"/>
      <c r="Z51" s="94"/>
      <c r="AA51" s="3"/>
      <c r="AB51" s="3"/>
      <c r="AC51" s="94"/>
      <c r="AD51" s="52"/>
      <c r="AE51"/>
      <c r="AF51"/>
      <c r="AG51"/>
      <c r="AH51" s="94"/>
      <c r="AI51"/>
      <c r="AJ51" s="94"/>
      <c r="AK51"/>
      <c r="AL51" s="1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s="178"/>
      <c r="C52" s="198"/>
      <c r="D52"/>
      <c r="E52" s="15"/>
      <c r="F52" s="3"/>
      <c r="G52" s="3"/>
      <c r="H52" s="15"/>
      <c r="I52"/>
      <c r="J52"/>
      <c r="K52"/>
      <c r="L52"/>
      <c r="M52"/>
      <c r="N52"/>
      <c r="O52"/>
      <c r="P52"/>
      <c r="Q52"/>
      <c r="R52" s="15"/>
      <c r="S52" s="94"/>
      <c r="T52"/>
      <c r="U52" s="94"/>
      <c r="V52" s="94"/>
      <c r="W52" s="11"/>
      <c r="X52" s="94"/>
      <c r="Y52" s="94"/>
      <c r="Z52" s="94"/>
      <c r="AA52" s="3"/>
      <c r="AB52" s="3"/>
      <c r="AC52" s="94"/>
      <c r="AD52" s="52"/>
      <c r="AE52"/>
      <c r="AF52"/>
      <c r="AG52"/>
      <c r="AH52" s="94"/>
      <c r="AI52"/>
      <c r="AJ52" s="94"/>
      <c r="AK52"/>
      <c r="AL52" s="11"/>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s="178"/>
      <c r="C53" s="198"/>
      <c r="D53"/>
      <c r="E53" s="15"/>
      <c r="F53" s="3"/>
      <c r="G53" s="3"/>
      <c r="H53" s="15"/>
      <c r="I53"/>
      <c r="J53"/>
      <c r="K53"/>
      <c r="L53"/>
      <c r="M53"/>
      <c r="N53"/>
      <c r="O53"/>
      <c r="P53"/>
      <c r="Q53"/>
      <c r="R53" s="15"/>
      <c r="S53" s="94"/>
      <c r="T53"/>
      <c r="U53" s="94"/>
      <c r="V53" s="94"/>
      <c r="W53" s="11"/>
      <c r="X53" s="94"/>
      <c r="Y53" s="94"/>
      <c r="Z53" s="94"/>
      <c r="AA53" s="3"/>
      <c r="AB53" s="3"/>
      <c r="AC53" s="94"/>
      <c r="AD53" s="52"/>
      <c r="AE53"/>
      <c r="AF53"/>
      <c r="AG53"/>
      <c r="AH53" s="94"/>
      <c r="AI53"/>
      <c r="AJ53" s="94"/>
      <c r="AK53"/>
      <c r="AL53" s="11"/>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s="178"/>
      <c r="C54" s="198"/>
      <c r="D54"/>
      <c r="E54" s="15"/>
      <c r="F54" s="3"/>
      <c r="G54" s="3"/>
      <c r="H54" s="15"/>
      <c r="I54"/>
      <c r="J54"/>
      <c r="K54"/>
      <c r="L54"/>
      <c r="M54"/>
      <c r="N54"/>
      <c r="O54"/>
      <c r="P54"/>
      <c r="Q54"/>
      <c r="R54" s="15"/>
      <c r="S54" s="94"/>
      <c r="T54"/>
      <c r="U54" s="94"/>
      <c r="V54" s="94"/>
      <c r="W54" s="11"/>
      <c r="X54" s="94"/>
      <c r="Y54" s="94"/>
      <c r="Z54" s="94"/>
      <c r="AA54" s="3"/>
      <c r="AB54" s="3"/>
      <c r="AC54" s="94"/>
      <c r="AD54" s="52"/>
      <c r="AE54"/>
      <c r="AF54"/>
      <c r="AG54"/>
      <c r="AH54" s="94"/>
      <c r="AI54"/>
      <c r="AJ54" s="94"/>
      <c r="AK54"/>
      <c r="AL54" s="11"/>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s="178"/>
      <c r="C55" s="198"/>
      <c r="D55"/>
      <c r="E55" s="15"/>
      <c r="F55" s="3"/>
      <c r="G55" s="3"/>
      <c r="H55" s="15"/>
      <c r="I55"/>
      <c r="J55"/>
      <c r="K55"/>
      <c r="L55"/>
      <c r="M55"/>
      <c r="N55"/>
      <c r="O55"/>
      <c r="P55"/>
      <c r="Q55"/>
      <c r="R55" s="15"/>
      <c r="S55" s="94"/>
      <c r="T55"/>
      <c r="U55" s="94"/>
      <c r="V55" s="94"/>
      <c r="W55" s="11"/>
      <c r="X55" s="94"/>
      <c r="Y55" s="94"/>
      <c r="Z55" s="94"/>
      <c r="AA55" s="3"/>
      <c r="AB55" s="3"/>
      <c r="AC55" s="94"/>
      <c r="AD55" s="52"/>
      <c r="AE55"/>
      <c r="AF55"/>
      <c r="AG55"/>
      <c r="AH55" s="94"/>
      <c r="AI55"/>
      <c r="AJ55" s="94"/>
      <c r="AK55"/>
      <c r="AL55" s="11"/>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s="178"/>
      <c r="C56" s="198"/>
      <c r="D56"/>
      <c r="E56" s="15"/>
      <c r="F56" s="3"/>
      <c r="G56" s="3"/>
      <c r="H56" s="15"/>
      <c r="I56"/>
      <c r="J56"/>
      <c r="K56"/>
      <c r="L56"/>
      <c r="M56"/>
      <c r="N56"/>
      <c r="O56"/>
      <c r="P56"/>
      <c r="Q56"/>
      <c r="R56" s="15"/>
      <c r="S56" s="94"/>
      <c r="T56"/>
      <c r="U56" s="94"/>
      <c r="V56" s="94"/>
      <c r="W56" s="11"/>
      <c r="X56" s="94"/>
      <c r="Y56" s="94"/>
      <c r="Z56" s="94"/>
      <c r="AA56" s="3"/>
      <c r="AB56" s="3"/>
      <c r="AC56" s="94"/>
      <c r="AD56" s="52"/>
      <c r="AE56"/>
      <c r="AF56"/>
      <c r="AG56"/>
      <c r="AH56" s="94"/>
      <c r="AI56"/>
      <c r="AJ56" s="94"/>
      <c r="AK56"/>
      <c r="AL56" s="11"/>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s="178"/>
      <c r="C57" s="198"/>
      <c r="D57"/>
      <c r="E57" s="15"/>
      <c r="F57" s="3"/>
      <c r="G57" s="3"/>
      <c r="H57" s="15"/>
      <c r="I57"/>
      <c r="J57"/>
      <c r="K57"/>
      <c r="L57"/>
      <c r="M57"/>
      <c r="N57"/>
      <c r="O57"/>
      <c r="P57"/>
      <c r="Q57"/>
      <c r="R57" s="15"/>
      <c r="S57" s="94"/>
      <c r="T57"/>
      <c r="U57" s="94"/>
      <c r="V57" s="94"/>
      <c r="W57" s="11"/>
      <c r="X57" s="94"/>
      <c r="Y57" s="94"/>
      <c r="Z57" s="94"/>
      <c r="AA57" s="3"/>
      <c r="AB57" s="3"/>
      <c r="AC57" s="94"/>
      <c r="AD57" s="52"/>
      <c r="AE57"/>
      <c r="AF57"/>
      <c r="AG57"/>
      <c r="AH57" s="94"/>
      <c r="AI57"/>
      <c r="AJ57" s="94"/>
      <c r="AK57"/>
      <c r="AL57" s="11"/>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s="178"/>
      <c r="C58" s="198"/>
      <c r="D58"/>
      <c r="E58" s="15"/>
      <c r="F58" s="3"/>
      <c r="G58" s="3"/>
      <c r="H58" s="15"/>
      <c r="I58"/>
      <c r="J58"/>
      <c r="K58"/>
      <c r="L58"/>
      <c r="M58"/>
      <c r="N58"/>
      <c r="O58"/>
      <c r="P58"/>
      <c r="Q58"/>
      <c r="R58" s="15"/>
      <c r="S58" s="94"/>
      <c r="T58"/>
      <c r="U58" s="94"/>
      <c r="V58" s="94"/>
      <c r="W58" s="11"/>
      <c r="X58" s="94"/>
      <c r="Y58" s="94"/>
      <c r="Z58" s="94"/>
      <c r="AA58" s="3"/>
      <c r="AB58" s="3"/>
      <c r="AC58" s="94"/>
      <c r="AD58" s="52"/>
      <c r="AE58"/>
      <c r="AF58"/>
      <c r="AG58"/>
      <c r="AH58" s="94"/>
      <c r="AI58"/>
      <c r="AJ58" s="94"/>
      <c r="AK58"/>
      <c r="AL58" s="11"/>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s="178"/>
      <c r="C59" s="198"/>
      <c r="D59"/>
      <c r="E59" s="15"/>
      <c r="F59" s="3"/>
      <c r="G59" s="3"/>
      <c r="H59" s="15"/>
      <c r="I59"/>
      <c r="J59"/>
      <c r="K59"/>
      <c r="L59"/>
      <c r="M59"/>
      <c r="N59"/>
      <c r="O59"/>
      <c r="P59"/>
      <c r="Q59"/>
      <c r="R59" s="15"/>
      <c r="S59" s="94"/>
      <c r="T59"/>
      <c r="U59" s="94"/>
      <c r="V59" s="94"/>
      <c r="W59" s="11"/>
      <c r="X59" s="94"/>
      <c r="Y59" s="94"/>
      <c r="Z59" s="94"/>
      <c r="AA59" s="3"/>
      <c r="AB59" s="3"/>
      <c r="AC59" s="94"/>
      <c r="AD59" s="52"/>
      <c r="AE59"/>
      <c r="AF59"/>
      <c r="AG59"/>
      <c r="AH59" s="94"/>
      <c r="AI59"/>
      <c r="AJ59" s="94"/>
      <c r="AK59"/>
      <c r="AL59" s="11"/>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s="178"/>
      <c r="C60" s="198"/>
      <c r="D60"/>
      <c r="E60" s="15"/>
      <c r="F60" s="3"/>
      <c r="G60" s="3"/>
      <c r="H60" s="15"/>
      <c r="I60"/>
      <c r="J60"/>
      <c r="K60"/>
      <c r="L60"/>
      <c r="M60"/>
      <c r="N60"/>
      <c r="O60"/>
      <c r="P60"/>
      <c r="Q60"/>
      <c r="R60" s="15"/>
      <c r="S60" s="94"/>
      <c r="T60"/>
      <c r="U60" s="94"/>
      <c r="V60" s="94"/>
      <c r="W60" s="11"/>
      <c r="X60" s="94"/>
      <c r="Y60" s="94"/>
      <c r="Z60" s="94"/>
      <c r="AA60" s="3"/>
      <c r="AB60" s="3"/>
      <c r="AC60" s="94"/>
      <c r="AD60" s="52"/>
      <c r="AE60"/>
      <c r="AF60"/>
      <c r="AG60"/>
      <c r="AH60" s="94"/>
      <c r="AI60"/>
      <c r="AJ60" s="94"/>
      <c r="AK60"/>
      <c r="AL60" s="11"/>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s="178"/>
      <c r="C61" s="198"/>
      <c r="D61"/>
      <c r="E61" s="15"/>
      <c r="F61" s="3"/>
      <c r="G61" s="3"/>
      <c r="H61" s="15"/>
      <c r="I61"/>
      <c r="J61"/>
      <c r="K61"/>
      <c r="L61"/>
      <c r="M61"/>
      <c r="N61"/>
      <c r="O61"/>
      <c r="P61"/>
      <c r="Q61"/>
      <c r="R61" s="15"/>
      <c r="S61" s="94"/>
      <c r="T61"/>
      <c r="U61" s="94"/>
      <c r="V61" s="94"/>
      <c r="W61" s="11"/>
      <c r="X61" s="94"/>
      <c r="Y61" s="94"/>
      <c r="Z61" s="94"/>
      <c r="AA61" s="3"/>
      <c r="AB61" s="3"/>
      <c r="AC61" s="94"/>
      <c r="AD61" s="52"/>
      <c r="AE61"/>
      <c r="AF61"/>
      <c r="AG61"/>
      <c r="AH61" s="94"/>
      <c r="AI61"/>
      <c r="AJ61" s="94"/>
      <c r="AK61"/>
      <c r="AL61" s="1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s="178"/>
      <c r="C62" s="198"/>
      <c r="D62"/>
      <c r="E62" s="15"/>
      <c r="F62" s="3"/>
      <c r="G62" s="3"/>
      <c r="H62" s="15"/>
      <c r="I62"/>
      <c r="J62"/>
      <c r="K62"/>
      <c r="L62"/>
      <c r="M62"/>
      <c r="N62"/>
      <c r="O62"/>
      <c r="P62"/>
      <c r="Q62"/>
      <c r="R62" s="15"/>
      <c r="S62" s="94"/>
      <c r="T62"/>
      <c r="U62" s="94"/>
      <c r="V62" s="94"/>
      <c r="W62" s="11"/>
      <c r="X62" s="94"/>
      <c r="Y62" s="94"/>
      <c r="Z62" s="94"/>
      <c r="AA62" s="3"/>
      <c r="AB62" s="3"/>
      <c r="AC62" s="94"/>
      <c r="AD62" s="52"/>
      <c r="AE62"/>
      <c r="AF62"/>
      <c r="AG62"/>
      <c r="AH62" s="94"/>
      <c r="AI62"/>
      <c r="AJ62" s="94"/>
      <c r="AK62"/>
      <c r="AL62" s="11"/>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s="178"/>
      <c r="C63" s="198"/>
      <c r="D63"/>
      <c r="E63" s="15"/>
      <c r="F63" s="3"/>
      <c r="G63" s="3"/>
      <c r="H63" s="15"/>
      <c r="I63"/>
      <c r="J63"/>
      <c r="K63"/>
      <c r="L63"/>
      <c r="M63"/>
      <c r="N63"/>
      <c r="O63"/>
      <c r="P63"/>
      <c r="Q63"/>
      <c r="R63" s="15"/>
      <c r="S63" s="94"/>
      <c r="T63"/>
      <c r="U63" s="94"/>
      <c r="V63" s="94"/>
      <c r="W63" s="11"/>
      <c r="X63" s="94"/>
      <c r="Y63" s="94"/>
      <c r="Z63" s="94"/>
      <c r="AA63" s="3"/>
      <c r="AB63" s="3"/>
      <c r="AC63" s="94"/>
      <c r="AD63" s="52"/>
      <c r="AE63"/>
      <c r="AF63"/>
      <c r="AG63"/>
      <c r="AH63" s="94"/>
      <c r="AI63"/>
      <c r="AJ63" s="94"/>
      <c r="AK63"/>
      <c r="AL63" s="11"/>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s="178"/>
      <c r="C64" s="198"/>
      <c r="D64"/>
      <c r="E64" s="15"/>
      <c r="F64" s="3"/>
      <c r="G64" s="3"/>
      <c r="H64" s="15"/>
      <c r="I64"/>
      <c r="J64"/>
      <c r="K64"/>
      <c r="L64"/>
      <c r="M64"/>
      <c r="N64"/>
      <c r="O64"/>
      <c r="P64"/>
      <c r="Q64"/>
      <c r="R64" s="15"/>
      <c r="S64" s="94"/>
      <c r="T64"/>
      <c r="U64" s="94"/>
      <c r="V64" s="94"/>
      <c r="W64" s="11"/>
      <c r="X64" s="94"/>
      <c r="Y64" s="94"/>
      <c r="Z64" s="94"/>
      <c r="AA64" s="3"/>
      <c r="AB64" s="3"/>
      <c r="AC64" s="94"/>
      <c r="AD64" s="52"/>
      <c r="AE64"/>
      <c r="AF64"/>
      <c r="AG64"/>
      <c r="AH64" s="94"/>
      <c r="AI64"/>
      <c r="AJ64" s="94"/>
      <c r="AK64"/>
      <c r="AL64" s="11"/>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s="178"/>
      <c r="C65" s="198"/>
      <c r="D65"/>
      <c r="E65" s="15"/>
      <c r="F65" s="3"/>
      <c r="G65" s="3"/>
      <c r="H65" s="15"/>
      <c r="I65"/>
      <c r="J65"/>
      <c r="K65"/>
      <c r="L65"/>
      <c r="M65"/>
      <c r="N65"/>
      <c r="O65"/>
      <c r="P65"/>
      <c r="Q65"/>
      <c r="R65" s="15"/>
      <c r="S65" s="94"/>
      <c r="T65"/>
      <c r="U65" s="94"/>
      <c r="V65" s="94"/>
      <c r="W65" s="11"/>
      <c r="X65" s="94"/>
      <c r="Y65" s="94"/>
      <c r="Z65" s="94"/>
      <c r="AA65" s="3"/>
      <c r="AB65" s="3"/>
      <c r="AC65" s="94"/>
      <c r="AD65" s="52"/>
      <c r="AE65"/>
      <c r="AF65"/>
      <c r="AG65"/>
      <c r="AH65" s="94"/>
      <c r="AI65"/>
      <c r="AJ65" s="94"/>
      <c r="AK65"/>
      <c r="AL65" s="11"/>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s="178"/>
      <c r="C66" s="198"/>
      <c r="D66"/>
      <c r="E66" s="15"/>
      <c r="F66" s="3"/>
      <c r="G66" s="3"/>
      <c r="H66" s="15"/>
      <c r="I66"/>
      <c r="J66"/>
      <c r="K66"/>
      <c r="L66"/>
      <c r="M66"/>
      <c r="N66"/>
      <c r="O66"/>
      <c r="P66"/>
      <c r="Q66"/>
      <c r="R66" s="15"/>
      <c r="S66" s="94"/>
      <c r="T66"/>
      <c r="U66" s="94"/>
      <c r="V66" s="94"/>
      <c r="W66" s="11"/>
      <c r="X66" s="94"/>
      <c r="Y66" s="94"/>
      <c r="Z66" s="94"/>
      <c r="AA66" s="3"/>
      <c r="AB66" s="3"/>
      <c r="AC66" s="94"/>
      <c r="AD66" s="52"/>
      <c r="AE66"/>
      <c r="AF66"/>
      <c r="AG66"/>
      <c r="AH66" s="94"/>
      <c r="AI66"/>
      <c r="AJ66" s="94"/>
      <c r="AK66"/>
      <c r="AL66" s="11"/>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s="178"/>
      <c r="C67" s="198"/>
      <c r="D67"/>
      <c r="E67" s="15"/>
      <c r="F67" s="3"/>
      <c r="G67" s="3"/>
      <c r="H67" s="15"/>
      <c r="I67"/>
      <c r="J67"/>
      <c r="K67"/>
      <c r="L67"/>
      <c r="M67"/>
      <c r="N67"/>
      <c r="O67"/>
      <c r="P67"/>
      <c r="Q67"/>
      <c r="R67" s="15"/>
      <c r="S67" s="94"/>
      <c r="T67"/>
      <c r="U67" s="94"/>
      <c r="V67" s="94"/>
      <c r="W67" s="11"/>
      <c r="X67" s="94"/>
      <c r="Y67" s="94"/>
      <c r="Z67" s="94"/>
      <c r="AA67" s="3"/>
      <c r="AB67" s="3"/>
      <c r="AC67" s="94"/>
      <c r="AD67" s="52"/>
      <c r="AE67"/>
      <c r="AF67"/>
      <c r="AG67"/>
      <c r="AH67" s="94"/>
      <c r="AI67"/>
      <c r="AJ67" s="94"/>
      <c r="AK67"/>
      <c r="AL67" s="11"/>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s="178"/>
      <c r="C68" s="198"/>
      <c r="D68"/>
      <c r="E68" s="15"/>
      <c r="F68" s="3"/>
      <c r="G68" s="3"/>
      <c r="H68" s="15"/>
      <c r="I68"/>
      <c r="J68"/>
      <c r="K68"/>
      <c r="L68"/>
      <c r="M68"/>
      <c r="N68"/>
      <c r="O68"/>
      <c r="P68"/>
      <c r="Q68"/>
      <c r="R68" s="15"/>
      <c r="S68" s="94"/>
      <c r="T68"/>
      <c r="U68" s="94"/>
      <c r="V68" s="94"/>
      <c r="W68" s="11"/>
      <c r="X68" s="94"/>
      <c r="Y68" s="94"/>
      <c r="Z68" s="94"/>
      <c r="AA68" s="3"/>
      <c r="AB68" s="3"/>
      <c r="AC68" s="94"/>
      <c r="AD68" s="52"/>
      <c r="AE68"/>
      <c r="AF68"/>
      <c r="AG68"/>
      <c r="AH68" s="94"/>
      <c r="AI68"/>
      <c r="AJ68" s="94"/>
      <c r="AK68"/>
      <c r="AL68" s="11"/>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s="178"/>
      <c r="C69" s="198"/>
      <c r="D69"/>
      <c r="E69" s="15"/>
      <c r="F69" s="3"/>
      <c r="G69" s="3"/>
      <c r="H69" s="15"/>
      <c r="I69"/>
      <c r="J69"/>
      <c r="K69"/>
      <c r="L69"/>
      <c r="M69"/>
      <c r="N69"/>
      <c r="O69"/>
      <c r="P69"/>
      <c r="Q69"/>
      <c r="R69" s="15"/>
      <c r="S69" s="94"/>
      <c r="T69"/>
      <c r="U69" s="94"/>
      <c r="V69" s="94"/>
      <c r="W69" s="11"/>
      <c r="X69" s="94"/>
      <c r="Y69" s="94"/>
      <c r="Z69" s="94"/>
      <c r="AA69" s="3"/>
      <c r="AB69" s="3"/>
      <c r="AC69" s="94"/>
      <c r="AD69" s="52"/>
      <c r="AE69"/>
      <c r="AF69"/>
      <c r="AG69"/>
      <c r="AH69" s="94"/>
      <c r="AI69"/>
      <c r="AJ69" s="94"/>
      <c r="AK69"/>
      <c r="AL69" s="11"/>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s="178"/>
      <c r="C70" s="198"/>
      <c r="D70"/>
      <c r="E70" s="15"/>
      <c r="F70" s="3"/>
      <c r="G70" s="3"/>
      <c r="H70" s="15"/>
      <c r="I70"/>
      <c r="J70"/>
      <c r="K70"/>
      <c r="L70"/>
      <c r="M70"/>
      <c r="N70"/>
      <c r="O70"/>
      <c r="P70"/>
      <c r="Q70"/>
      <c r="R70" s="15"/>
      <c r="S70" s="94"/>
      <c r="T70"/>
      <c r="U70" s="94"/>
      <c r="V70" s="94"/>
      <c r="W70" s="11"/>
      <c r="X70" s="94"/>
      <c r="Y70" s="94"/>
      <c r="Z70" s="94"/>
      <c r="AA70" s="3"/>
      <c r="AB70" s="3"/>
      <c r="AC70" s="94"/>
      <c r="AD70" s="52"/>
      <c r="AE70"/>
      <c r="AF70"/>
      <c r="AG70"/>
      <c r="AH70" s="94"/>
      <c r="AI70"/>
      <c r="AJ70" s="94"/>
      <c r="AK70"/>
      <c r="AL70" s="11"/>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s="178"/>
      <c r="C71" s="198"/>
      <c r="D71"/>
      <c r="E71" s="15"/>
      <c r="F71" s="3"/>
      <c r="G71" s="3"/>
      <c r="H71" s="15"/>
      <c r="I71"/>
      <c r="J71"/>
      <c r="K71"/>
      <c r="L71"/>
      <c r="M71"/>
      <c r="N71"/>
      <c r="O71"/>
      <c r="P71"/>
      <c r="Q71"/>
      <c r="R71" s="15"/>
      <c r="S71" s="94"/>
      <c r="T71"/>
      <c r="U71" s="94"/>
      <c r="V71" s="94"/>
      <c r="W71" s="11"/>
      <c r="X71" s="94"/>
      <c r="Y71" s="94"/>
      <c r="Z71" s="94"/>
      <c r="AA71" s="3"/>
      <c r="AB71" s="3"/>
      <c r="AC71" s="94"/>
      <c r="AD71" s="52"/>
      <c r="AE71"/>
      <c r="AF71"/>
      <c r="AG71"/>
      <c r="AH71" s="94"/>
      <c r="AI71"/>
      <c r="AJ71" s="94"/>
      <c r="AK71"/>
      <c r="AL71" s="1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s="178"/>
      <c r="C72" s="198"/>
      <c r="D72"/>
      <c r="E72" s="15"/>
      <c r="F72" s="3"/>
      <c r="G72" s="3"/>
      <c r="H72" s="15"/>
      <c r="I72"/>
      <c r="J72"/>
      <c r="K72"/>
      <c r="L72"/>
      <c r="M72"/>
      <c r="N72"/>
      <c r="O72"/>
      <c r="P72"/>
      <c r="Q72"/>
      <c r="R72" s="15"/>
      <c r="S72" s="94"/>
      <c r="T72"/>
      <c r="U72" s="94"/>
      <c r="V72" s="94"/>
      <c r="W72" s="11"/>
      <c r="X72" s="94"/>
      <c r="Y72" s="94"/>
      <c r="Z72" s="94"/>
      <c r="AA72" s="3"/>
      <c r="AB72" s="3"/>
      <c r="AC72" s="94"/>
      <c r="AD72" s="52"/>
      <c r="AE72"/>
      <c r="AF72"/>
      <c r="AG72"/>
      <c r="AH72" s="94"/>
      <c r="AI72"/>
      <c r="AJ72" s="94"/>
      <c r="AK72"/>
      <c r="AL72" s="11"/>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s="178"/>
      <c r="C73" s="198"/>
      <c r="D73"/>
      <c r="E73" s="15"/>
      <c r="F73" s="3"/>
      <c r="G73" s="3"/>
      <c r="H73" s="15"/>
      <c r="I73"/>
      <c r="J73"/>
      <c r="K73"/>
      <c r="L73"/>
      <c r="M73"/>
      <c r="N73"/>
      <c r="O73"/>
      <c r="P73"/>
      <c r="Q73"/>
      <c r="R73" s="15"/>
      <c r="S73" s="94"/>
      <c r="T73"/>
      <c r="U73" s="94"/>
      <c r="V73" s="94"/>
      <c r="W73" s="11"/>
      <c r="X73" s="94"/>
      <c r="Y73" s="94"/>
      <c r="Z73" s="94"/>
      <c r="AA73" s="3"/>
      <c r="AB73" s="3"/>
      <c r="AC73" s="94"/>
      <c r="AD73" s="52"/>
      <c r="AE73"/>
      <c r="AF73"/>
      <c r="AG73"/>
      <c r="AH73" s="94"/>
      <c r="AI73"/>
      <c r="AJ73" s="94"/>
      <c r="AK73"/>
      <c r="AL73" s="11"/>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s="178"/>
      <c r="C74" s="198"/>
      <c r="D74"/>
      <c r="E74" s="15"/>
      <c r="F74" s="3"/>
      <c r="G74" s="3"/>
      <c r="H74" s="15"/>
      <c r="I74"/>
      <c r="J74"/>
      <c r="K74"/>
      <c r="L74"/>
      <c r="M74"/>
      <c r="N74"/>
      <c r="O74"/>
      <c r="P74"/>
      <c r="Q74"/>
      <c r="R74" s="15"/>
      <c r="S74" s="94"/>
      <c r="T74"/>
      <c r="U74" s="94"/>
      <c r="V74" s="94"/>
      <c r="W74" s="11"/>
      <c r="X74" s="94"/>
      <c r="Y74" s="94"/>
      <c r="Z74" s="94"/>
      <c r="AA74" s="3"/>
      <c r="AB74" s="3"/>
      <c r="AC74" s="94"/>
      <c r="AD74" s="52"/>
      <c r="AE74"/>
      <c r="AF74"/>
      <c r="AG74"/>
      <c r="AH74" s="94"/>
      <c r="AI74"/>
      <c r="AJ74" s="94"/>
      <c r="AK74"/>
      <c r="AL74" s="11"/>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s="178"/>
      <c r="C75" s="198"/>
      <c r="D75"/>
      <c r="E75" s="15"/>
      <c r="F75" s="3"/>
      <c r="G75" s="3"/>
      <c r="H75" s="15"/>
      <c r="I75"/>
      <c r="J75"/>
      <c r="K75"/>
      <c r="L75"/>
      <c r="M75"/>
      <c r="N75"/>
      <c r="O75"/>
      <c r="P75"/>
      <c r="Q75"/>
      <c r="R75" s="15"/>
      <c r="S75" s="94"/>
      <c r="T75"/>
      <c r="U75" s="94"/>
      <c r="V75" s="94"/>
      <c r="W75" s="11"/>
      <c r="X75" s="94"/>
      <c r="Y75" s="94"/>
      <c r="Z75" s="94"/>
      <c r="AA75" s="3"/>
      <c r="AB75" s="3"/>
      <c r="AC75" s="94"/>
      <c r="AD75" s="52"/>
      <c r="AE75"/>
      <c r="AF75"/>
      <c r="AG75"/>
      <c r="AH75" s="94"/>
      <c r="AI75"/>
      <c r="AJ75" s="94"/>
      <c r="AK75"/>
      <c r="AL75" s="11"/>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s="178"/>
      <c r="C76" s="198"/>
      <c r="D76"/>
      <c r="E76" s="15"/>
      <c r="F76" s="3"/>
      <c r="G76" s="3"/>
      <c r="H76" s="15"/>
      <c r="I76"/>
      <c r="J76"/>
      <c r="K76"/>
      <c r="L76"/>
      <c r="M76"/>
      <c r="N76"/>
      <c r="O76"/>
      <c r="P76"/>
      <c r="Q76"/>
      <c r="R76" s="15"/>
      <c r="S76" s="94"/>
      <c r="T76"/>
      <c r="U76" s="94"/>
      <c r="V76" s="94"/>
      <c r="W76" s="11"/>
      <c r="X76" s="94"/>
      <c r="Y76" s="94"/>
      <c r="Z76" s="94"/>
      <c r="AA76" s="3"/>
      <c r="AB76" s="3"/>
      <c r="AC76" s="94"/>
      <c r="AD76" s="52"/>
      <c r="AE76"/>
      <c r="AF76"/>
      <c r="AG76"/>
      <c r="AH76" s="94"/>
      <c r="AI76"/>
      <c r="AJ76" s="94"/>
      <c r="AK76"/>
      <c r="AL76" s="11"/>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s="178"/>
      <c r="C77" s="198"/>
      <c r="D77"/>
      <c r="E77" s="15"/>
      <c r="F77" s="3"/>
      <c r="G77" s="3"/>
      <c r="H77" s="15"/>
      <c r="I77"/>
      <c r="J77"/>
      <c r="K77"/>
      <c r="L77"/>
      <c r="M77"/>
      <c r="N77"/>
      <c r="O77"/>
      <c r="P77"/>
      <c r="Q77"/>
      <c r="R77" s="15"/>
      <c r="S77" s="94"/>
      <c r="T77"/>
      <c r="U77" s="94"/>
      <c r="V77" s="94"/>
      <c r="W77" s="11"/>
      <c r="X77" s="94"/>
      <c r="Y77" s="94"/>
      <c r="Z77" s="94"/>
      <c r="AA77" s="3"/>
      <c r="AB77" s="3"/>
      <c r="AC77" s="94"/>
      <c r="AD77" s="52"/>
      <c r="AE77"/>
      <c r="AF77"/>
      <c r="AG77"/>
      <c r="AH77" s="94"/>
      <c r="AI77"/>
      <c r="AJ77" s="94"/>
      <c r="AK77"/>
      <c r="AL77" s="11"/>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s="178"/>
      <c r="C78" s="198"/>
      <c r="D78"/>
      <c r="E78" s="15"/>
      <c r="F78" s="3"/>
      <c r="G78" s="3"/>
      <c r="H78" s="15"/>
      <c r="I78"/>
      <c r="J78"/>
      <c r="K78"/>
      <c r="L78"/>
      <c r="M78"/>
      <c r="N78"/>
      <c r="O78"/>
      <c r="P78"/>
      <c r="Q78"/>
      <c r="R78" s="15"/>
      <c r="S78" s="94"/>
      <c r="T78"/>
      <c r="U78" s="94"/>
      <c r="V78" s="94"/>
      <c r="W78" s="11"/>
      <c r="X78" s="94"/>
      <c r="Y78" s="94"/>
      <c r="Z78" s="94"/>
      <c r="AA78" s="3"/>
      <c r="AB78" s="3"/>
      <c r="AC78" s="94"/>
      <c r="AD78" s="52"/>
      <c r="AE78"/>
      <c r="AF78"/>
      <c r="AG78"/>
      <c r="AH78" s="94"/>
      <c r="AI78"/>
      <c r="AJ78" s="94"/>
      <c r="AK78"/>
      <c r="AL78" s="11"/>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s="178"/>
      <c r="C79" s="198"/>
      <c r="D79"/>
      <c r="E79" s="15"/>
      <c r="F79" s="3"/>
      <c r="G79" s="3"/>
      <c r="H79" s="15"/>
      <c r="I79"/>
      <c r="J79"/>
      <c r="K79"/>
      <c r="L79"/>
      <c r="M79"/>
      <c r="N79"/>
      <c r="O79"/>
      <c r="P79"/>
      <c r="Q79"/>
      <c r="R79" s="15"/>
      <c r="S79" s="94"/>
      <c r="T79"/>
      <c r="U79" s="94"/>
      <c r="V79" s="94"/>
      <c r="W79" s="11"/>
      <c r="X79" s="94"/>
      <c r="Y79" s="94"/>
      <c r="Z79" s="94"/>
      <c r="AA79" s="3"/>
      <c r="AB79" s="3"/>
      <c r="AC79" s="94"/>
      <c r="AD79" s="52"/>
      <c r="AE79"/>
      <c r="AF79"/>
      <c r="AG79"/>
      <c r="AH79" s="94"/>
      <c r="AI79"/>
      <c r="AJ79" s="94"/>
      <c r="AK79"/>
      <c r="AL79" s="11"/>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s="178"/>
      <c r="C80" s="198"/>
      <c r="D80"/>
      <c r="E80" s="15"/>
      <c r="F80" s="3"/>
      <c r="G80" s="3"/>
      <c r="H80" s="15"/>
      <c r="I80"/>
      <c r="J80"/>
      <c r="K80"/>
      <c r="L80"/>
      <c r="M80"/>
      <c r="N80"/>
      <c r="O80"/>
      <c r="P80"/>
      <c r="Q80"/>
      <c r="R80" s="15"/>
      <c r="S80" s="94"/>
      <c r="T80"/>
      <c r="U80" s="94"/>
      <c r="V80" s="94"/>
      <c r="W80" s="11"/>
      <c r="X80" s="94"/>
      <c r="Y80" s="94"/>
      <c r="Z80" s="94"/>
      <c r="AA80" s="3"/>
      <c r="AB80" s="3"/>
      <c r="AC80" s="94"/>
      <c r="AD80" s="52"/>
      <c r="AE80"/>
      <c r="AF80"/>
      <c r="AG80"/>
      <c r="AH80" s="94"/>
      <c r="AI80"/>
      <c r="AJ80" s="94"/>
      <c r="AK80"/>
      <c r="AL80" s="11"/>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s="178"/>
      <c r="C81" s="198"/>
      <c r="D81"/>
      <c r="E81" s="15"/>
      <c r="F81" s="3"/>
      <c r="G81" s="3"/>
      <c r="H81" s="15"/>
      <c r="I81"/>
      <c r="J81"/>
      <c r="K81"/>
      <c r="L81"/>
      <c r="M81"/>
      <c r="N81"/>
      <c r="O81"/>
      <c r="P81"/>
      <c r="Q81"/>
      <c r="R81" s="15"/>
      <c r="S81" s="94"/>
      <c r="T81"/>
      <c r="U81" s="94"/>
      <c r="V81" s="94"/>
      <c r="W81" s="11"/>
      <c r="X81" s="94"/>
      <c r="Y81" s="94"/>
      <c r="Z81" s="94"/>
      <c r="AA81" s="3"/>
      <c r="AB81" s="3"/>
      <c r="AC81" s="94"/>
      <c r="AD81" s="52"/>
      <c r="AE81"/>
      <c r="AF81"/>
      <c r="AG81"/>
      <c r="AH81" s="94"/>
      <c r="AI81"/>
      <c r="AJ81" s="94"/>
      <c r="AK81"/>
      <c r="AL81" s="1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s="178"/>
      <c r="C82" s="198"/>
      <c r="D82"/>
      <c r="E82" s="15"/>
      <c r="F82" s="3"/>
      <c r="G82" s="3"/>
      <c r="H82" s="15"/>
      <c r="I82"/>
      <c r="J82"/>
      <c r="K82"/>
      <c r="L82"/>
      <c r="M82"/>
      <c r="N82"/>
      <c r="O82"/>
      <c r="P82"/>
      <c r="Q82"/>
      <c r="R82" s="15"/>
      <c r="S82" s="94"/>
      <c r="T82"/>
      <c r="U82" s="94"/>
      <c r="V82" s="94"/>
      <c r="W82" s="11"/>
      <c r="X82" s="94"/>
      <c r="Y82" s="94"/>
      <c r="Z82" s="94"/>
      <c r="AA82" s="3"/>
      <c r="AB82" s="3"/>
      <c r="AC82" s="94"/>
      <c r="AD82" s="52"/>
      <c r="AE82"/>
      <c r="AF82"/>
      <c r="AG82"/>
      <c r="AH82" s="94"/>
      <c r="AI82"/>
      <c r="AJ82" s="94"/>
      <c r="AK82"/>
      <c r="AL82" s="11"/>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s="178"/>
      <c r="C83" s="198"/>
      <c r="D83"/>
      <c r="E83" s="15"/>
      <c r="F83" s="3"/>
      <c r="G83" s="3"/>
      <c r="H83" s="15"/>
      <c r="I83"/>
      <c r="J83"/>
      <c r="K83"/>
      <c r="L83"/>
      <c r="M83"/>
      <c r="N83"/>
      <c r="O83"/>
      <c r="P83"/>
      <c r="Q83"/>
      <c r="R83" s="15"/>
      <c r="S83" s="94"/>
      <c r="T83"/>
      <c r="U83" s="94"/>
      <c r="V83" s="94"/>
      <c r="W83" s="11"/>
      <c r="X83" s="94"/>
      <c r="Y83" s="94"/>
      <c r="Z83" s="94"/>
      <c r="AA83" s="3"/>
      <c r="AB83" s="3"/>
      <c r="AC83" s="94"/>
      <c r="AD83" s="52"/>
      <c r="AE83"/>
      <c r="AF83"/>
      <c r="AG83"/>
      <c r="AH83" s="94"/>
      <c r="AI83"/>
      <c r="AJ83" s="94"/>
      <c r="AK83"/>
      <c r="AL83" s="11"/>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s="178"/>
      <c r="C84" s="198"/>
      <c r="D84"/>
      <c r="E84" s="15"/>
      <c r="F84" s="3"/>
      <c r="G84" s="3"/>
      <c r="H84" s="15"/>
      <c r="I84"/>
      <c r="J84"/>
      <c r="K84"/>
      <c r="L84"/>
      <c r="M84"/>
      <c r="N84"/>
      <c r="O84"/>
      <c r="P84"/>
      <c r="Q84"/>
      <c r="R84" s="15"/>
      <c r="S84" s="94"/>
      <c r="T84"/>
      <c r="U84" s="94"/>
      <c r="V84" s="94"/>
      <c r="W84" s="11"/>
      <c r="X84" s="94"/>
      <c r="Y84" s="94"/>
      <c r="Z84" s="94"/>
      <c r="AA84" s="3"/>
      <c r="AB84" s="3"/>
      <c r="AC84" s="94"/>
      <c r="AD84" s="52"/>
      <c r="AE84"/>
      <c r="AF84"/>
      <c r="AG84"/>
      <c r="AH84" s="94"/>
      <c r="AI84"/>
      <c r="AJ84" s="94"/>
      <c r="AK84"/>
      <c r="AL84" s="11"/>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s="178"/>
      <c r="C85" s="198"/>
      <c r="D85"/>
      <c r="E85" s="15"/>
      <c r="F85" s="3"/>
      <c r="G85" s="3"/>
      <c r="H85" s="15"/>
      <c r="I85"/>
      <c r="J85"/>
      <c r="K85"/>
      <c r="L85"/>
      <c r="M85"/>
      <c r="N85"/>
      <c r="O85"/>
      <c r="P85"/>
      <c r="Q85"/>
      <c r="R85" s="15"/>
      <c r="S85" s="94"/>
      <c r="T85"/>
      <c r="U85" s="94"/>
      <c r="V85" s="94"/>
      <c r="W85" s="11"/>
      <c r="X85" s="94"/>
      <c r="Y85" s="94"/>
      <c r="Z85" s="94"/>
      <c r="AA85" s="3"/>
      <c r="AB85" s="3"/>
      <c r="AC85" s="94"/>
      <c r="AD85" s="52"/>
      <c r="AE85"/>
      <c r="AF85"/>
      <c r="AG85"/>
      <c r="AH85" s="94"/>
      <c r="AI85"/>
      <c r="AJ85" s="94"/>
      <c r="AK85"/>
      <c r="AL85" s="11"/>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s="178"/>
      <c r="C86" s="198"/>
      <c r="D86"/>
      <c r="E86" s="15"/>
      <c r="F86" s="3"/>
      <c r="G86" s="3"/>
      <c r="H86" s="15"/>
      <c r="I86"/>
      <c r="J86"/>
      <c r="K86"/>
      <c r="L86"/>
      <c r="M86"/>
      <c r="N86"/>
      <c r="O86"/>
      <c r="P86"/>
      <c r="Q86"/>
      <c r="R86" s="15"/>
      <c r="S86" s="94"/>
      <c r="T86"/>
      <c r="U86" s="94"/>
      <c r="V86" s="94"/>
      <c r="W86" s="11"/>
      <c r="X86" s="94"/>
      <c r="Y86" s="94"/>
      <c r="Z86" s="94"/>
      <c r="AA86" s="3"/>
      <c r="AB86" s="3"/>
      <c r="AC86" s="94"/>
      <c r="AD86" s="52"/>
      <c r="AE86"/>
      <c r="AF86"/>
      <c r="AG86"/>
      <c r="AH86" s="94"/>
      <c r="AI86"/>
      <c r="AJ86" s="94"/>
      <c r="AK86"/>
      <c r="AL86" s="11"/>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s="178"/>
      <c r="C87" s="198"/>
      <c r="D87"/>
      <c r="E87" s="15"/>
      <c r="F87" s="3"/>
      <c r="G87" s="3"/>
      <c r="H87" s="15"/>
      <c r="I87"/>
      <c r="J87"/>
      <c r="K87"/>
      <c r="L87"/>
      <c r="M87"/>
      <c r="N87"/>
      <c r="O87"/>
      <c r="P87"/>
      <c r="Q87"/>
      <c r="R87" s="15"/>
      <c r="S87" s="94"/>
      <c r="T87"/>
      <c r="U87" s="94"/>
      <c r="V87" s="94"/>
      <c r="W87" s="11"/>
      <c r="X87" s="94"/>
      <c r="Y87" s="94"/>
      <c r="Z87" s="94"/>
      <c r="AA87" s="3"/>
      <c r="AB87" s="3"/>
      <c r="AC87" s="94"/>
      <c r="AD87" s="52"/>
      <c r="AE87"/>
      <c r="AF87"/>
      <c r="AG87"/>
      <c r="AH87" s="94"/>
      <c r="AI87"/>
      <c r="AJ87" s="94"/>
      <c r="AK87"/>
      <c r="AL87" s="11"/>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s="178"/>
      <c r="C88" s="198"/>
      <c r="D88"/>
      <c r="E88" s="15"/>
      <c r="F88" s="3"/>
      <c r="G88" s="3"/>
      <c r="H88" s="15"/>
      <c r="I88"/>
      <c r="J88"/>
      <c r="K88"/>
      <c r="L88"/>
      <c r="M88"/>
      <c r="N88"/>
      <c r="O88"/>
      <c r="P88"/>
      <c r="Q88"/>
      <c r="R88" s="15"/>
      <c r="S88" s="94"/>
      <c r="T88"/>
      <c r="U88" s="94"/>
      <c r="V88" s="94"/>
      <c r="W88" s="11"/>
      <c r="X88" s="94"/>
      <c r="Y88" s="94"/>
      <c r="Z88" s="94"/>
      <c r="AA88" s="3"/>
      <c r="AB88" s="3"/>
      <c r="AC88" s="94"/>
      <c r="AD88" s="52"/>
      <c r="AE88"/>
      <c r="AF88"/>
      <c r="AG88"/>
      <c r="AH88" s="94"/>
      <c r="AI88"/>
      <c r="AJ88" s="94"/>
      <c r="AK88"/>
      <c r="AL88" s="11"/>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s="178"/>
      <c r="C89" s="198"/>
      <c r="D89"/>
      <c r="E89" s="15"/>
      <c r="F89" s="3"/>
      <c r="G89" s="3"/>
      <c r="H89" s="15"/>
      <c r="I89"/>
      <c r="J89"/>
      <c r="K89"/>
      <c r="L89"/>
      <c r="M89"/>
      <c r="N89"/>
      <c r="O89"/>
      <c r="P89"/>
      <c r="Q89"/>
      <c r="R89" s="15"/>
      <c r="S89" s="94"/>
      <c r="T89"/>
      <c r="U89" s="94"/>
      <c r="V89" s="94"/>
      <c r="W89" s="11"/>
      <c r="X89" s="94"/>
      <c r="Y89" s="94"/>
      <c r="Z89" s="94"/>
      <c r="AA89" s="3"/>
      <c r="AB89" s="3"/>
      <c r="AC89" s="94"/>
      <c r="AD89" s="52"/>
      <c r="AE89"/>
      <c r="AF89"/>
      <c r="AG89"/>
      <c r="AH89" s="94"/>
      <c r="AI89"/>
      <c r="AJ89" s="94"/>
      <c r="AK89"/>
      <c r="AL89" s="11"/>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s="178"/>
      <c r="C90" s="198"/>
      <c r="D90"/>
      <c r="E90" s="15"/>
      <c r="F90" s="3"/>
      <c r="G90" s="3"/>
      <c r="H90" s="15"/>
      <c r="I90"/>
      <c r="J90"/>
      <c r="K90"/>
      <c r="L90"/>
      <c r="M90"/>
      <c r="N90"/>
      <c r="O90"/>
      <c r="P90"/>
      <c r="Q90"/>
      <c r="R90" s="15"/>
      <c r="S90" s="94"/>
      <c r="T90"/>
      <c r="U90" s="94"/>
      <c r="V90" s="94"/>
      <c r="W90" s="11"/>
      <c r="X90" s="94"/>
      <c r="Y90" s="94"/>
      <c r="Z90" s="94"/>
      <c r="AA90" s="3"/>
      <c r="AB90" s="3"/>
      <c r="AC90" s="94"/>
      <c r="AD90" s="52"/>
      <c r="AE90"/>
      <c r="AF90"/>
      <c r="AG90"/>
      <c r="AH90" s="94"/>
      <c r="AI90"/>
      <c r="AJ90" s="94"/>
      <c r="AK90"/>
      <c r="AL90" s="11"/>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s="178"/>
      <c r="C91" s="198"/>
      <c r="D91"/>
      <c r="E91" s="15"/>
      <c r="F91" s="3"/>
      <c r="G91" s="3"/>
      <c r="H91" s="15"/>
      <c r="I91"/>
      <c r="J91"/>
      <c r="K91"/>
      <c r="L91"/>
      <c r="M91"/>
      <c r="N91"/>
      <c r="O91"/>
      <c r="P91"/>
      <c r="Q91"/>
      <c r="R91" s="15"/>
      <c r="S91" s="94"/>
      <c r="T91"/>
      <c r="U91" s="94"/>
      <c r="V91" s="94"/>
      <c r="W91" s="11"/>
      <c r="X91" s="94"/>
      <c r="Y91" s="94"/>
      <c r="Z91" s="94"/>
      <c r="AA91" s="3"/>
      <c r="AB91" s="3"/>
      <c r="AC91" s="94"/>
      <c r="AD91" s="52"/>
      <c r="AE91"/>
      <c r="AF91"/>
      <c r="AG91"/>
      <c r="AH91" s="94"/>
      <c r="AI91"/>
      <c r="AJ91" s="94"/>
      <c r="AK91"/>
      <c r="AL91" s="1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s="178"/>
      <c r="C92" s="198"/>
      <c r="D92"/>
      <c r="E92" s="15"/>
      <c r="F92" s="3"/>
      <c r="G92" s="3"/>
      <c r="H92" s="15"/>
      <c r="I92"/>
      <c r="J92"/>
      <c r="K92"/>
      <c r="L92"/>
      <c r="M92"/>
      <c r="N92"/>
      <c r="O92"/>
      <c r="P92"/>
      <c r="Q92"/>
      <c r="R92" s="15"/>
      <c r="S92" s="94"/>
      <c r="T92"/>
      <c r="U92" s="94"/>
      <c r="V92" s="94"/>
      <c r="W92" s="11"/>
      <c r="X92" s="94"/>
      <c r="Y92" s="94"/>
      <c r="Z92" s="94"/>
      <c r="AA92" s="3"/>
      <c r="AB92" s="3"/>
      <c r="AC92" s="94"/>
      <c r="AD92" s="52"/>
      <c r="AE92"/>
      <c r="AF92"/>
      <c r="AG92"/>
      <c r="AH92" s="94"/>
      <c r="AI92"/>
      <c r="AJ92" s="94"/>
      <c r="AK92"/>
      <c r="AL92" s="11"/>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s="178"/>
      <c r="C93" s="198"/>
      <c r="D93"/>
      <c r="E93" s="15"/>
      <c r="F93" s="3"/>
      <c r="G93" s="3"/>
      <c r="H93" s="15"/>
      <c r="I93"/>
      <c r="J93"/>
      <c r="K93"/>
      <c r="L93"/>
      <c r="M93"/>
      <c r="N93"/>
      <c r="O93"/>
      <c r="P93"/>
      <c r="Q93"/>
      <c r="R93" s="15"/>
      <c r="S93" s="94"/>
      <c r="T93"/>
      <c r="U93" s="94"/>
      <c r="V93" s="94"/>
      <c r="W93" s="11"/>
      <c r="X93" s="94"/>
      <c r="Y93" s="94"/>
      <c r="Z93" s="94"/>
      <c r="AA93" s="3"/>
      <c r="AB93" s="3"/>
      <c r="AC93" s="94"/>
      <c r="AD93" s="52"/>
      <c r="AE93"/>
      <c r="AF93"/>
      <c r="AG93"/>
      <c r="AH93" s="94"/>
      <c r="AI93"/>
      <c r="AJ93" s="94"/>
      <c r="AK93"/>
      <c r="AL93" s="11"/>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s="178"/>
      <c r="C94" s="198"/>
      <c r="D94"/>
      <c r="E94" s="15"/>
      <c r="F94" s="3"/>
      <c r="G94" s="3"/>
      <c r="H94" s="15"/>
      <c r="I94"/>
      <c r="J94"/>
      <c r="K94"/>
      <c r="L94"/>
      <c r="M94"/>
      <c r="N94"/>
      <c r="O94"/>
      <c r="P94"/>
      <c r="Q94"/>
      <c r="R94" s="15"/>
      <c r="S94" s="94"/>
      <c r="T94"/>
      <c r="U94" s="94"/>
      <c r="V94" s="94"/>
      <c r="W94" s="11"/>
      <c r="X94" s="94"/>
      <c r="Y94" s="94"/>
      <c r="Z94" s="94"/>
      <c r="AA94" s="3"/>
      <c r="AB94" s="3"/>
      <c r="AC94" s="94"/>
      <c r="AD94" s="52"/>
      <c r="AE94"/>
      <c r="AF94"/>
      <c r="AG94"/>
      <c r="AH94" s="94"/>
      <c r="AI94"/>
      <c r="AJ94" s="94"/>
      <c r="AK94"/>
      <c r="AL94" s="11"/>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s="178"/>
      <c r="C95" s="198"/>
      <c r="D95"/>
      <c r="E95" s="15"/>
      <c r="F95" s="3"/>
      <c r="G95" s="3"/>
      <c r="H95" s="15"/>
      <c r="I95"/>
      <c r="J95"/>
      <c r="K95"/>
      <c r="L95"/>
      <c r="M95"/>
      <c r="N95"/>
      <c r="O95"/>
      <c r="P95"/>
      <c r="Q95"/>
      <c r="R95" s="15"/>
      <c r="S95" s="94"/>
      <c r="T95"/>
      <c r="U95" s="94"/>
      <c r="V95" s="94"/>
      <c r="W95" s="11"/>
      <c r="X95" s="94"/>
      <c r="Y95" s="94"/>
      <c r="Z95" s="94"/>
      <c r="AA95" s="3"/>
      <c r="AB95" s="3"/>
      <c r="AC95" s="94"/>
      <c r="AD95" s="52"/>
      <c r="AE95"/>
      <c r="AF95"/>
      <c r="AG95"/>
      <c r="AH95" s="94"/>
      <c r="AI95"/>
      <c r="AJ95" s="94"/>
      <c r="AK95"/>
      <c r="AL95" s="11"/>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s="178"/>
      <c r="C96" s="198"/>
      <c r="D96"/>
      <c r="E96" s="15"/>
      <c r="F96" s="3"/>
      <c r="G96" s="3"/>
      <c r="H96" s="15"/>
      <c r="I96"/>
      <c r="J96"/>
      <c r="K96"/>
      <c r="L96"/>
      <c r="M96"/>
      <c r="N96"/>
      <c r="O96"/>
      <c r="P96"/>
      <c r="Q96"/>
      <c r="R96" s="15"/>
      <c r="S96" s="94"/>
      <c r="T96"/>
      <c r="U96" s="94"/>
      <c r="V96" s="94"/>
      <c r="W96" s="11"/>
      <c r="X96" s="94"/>
      <c r="Y96" s="94"/>
      <c r="Z96" s="94"/>
      <c r="AA96" s="3"/>
      <c r="AB96" s="3"/>
      <c r="AC96" s="94"/>
      <c r="AD96" s="52"/>
      <c r="AE96"/>
      <c r="AF96"/>
      <c r="AG96"/>
      <c r="AH96" s="94"/>
      <c r="AI96"/>
      <c r="AJ96" s="94"/>
      <c r="AK96"/>
      <c r="AL96" s="11"/>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s="178"/>
      <c r="C97" s="198"/>
      <c r="D97"/>
      <c r="E97" s="15"/>
      <c r="F97" s="3"/>
      <c r="G97" s="3"/>
      <c r="H97" s="15"/>
      <c r="I97"/>
      <c r="J97"/>
      <c r="K97"/>
      <c r="L97"/>
      <c r="M97"/>
      <c r="N97"/>
      <c r="O97"/>
      <c r="P97"/>
      <c r="Q97"/>
      <c r="R97" s="15"/>
      <c r="S97" s="94"/>
      <c r="T97"/>
      <c r="U97" s="94"/>
      <c r="V97" s="94"/>
      <c r="W97" s="11"/>
      <c r="X97" s="94"/>
      <c r="Y97" s="94"/>
      <c r="Z97" s="94"/>
      <c r="AA97" s="3"/>
      <c r="AB97" s="3"/>
      <c r="AC97" s="94"/>
      <c r="AD97" s="52"/>
      <c r="AE97"/>
      <c r="AF97"/>
      <c r="AG97"/>
      <c r="AH97" s="94"/>
      <c r="AI97"/>
      <c r="AJ97" s="94"/>
      <c r="AK97"/>
      <c r="AL97" s="11"/>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s="178"/>
      <c r="C98" s="198"/>
      <c r="D98"/>
      <c r="E98" s="15"/>
      <c r="F98" s="3"/>
      <c r="G98" s="3"/>
      <c r="H98" s="15"/>
      <c r="I98"/>
      <c r="J98"/>
      <c r="K98"/>
      <c r="L98"/>
      <c r="M98"/>
      <c r="N98"/>
      <c r="O98"/>
      <c r="P98"/>
      <c r="Q98"/>
      <c r="R98" s="15"/>
      <c r="S98" s="94"/>
      <c r="T98"/>
      <c r="U98" s="94"/>
      <c r="V98" s="94"/>
      <c r="W98" s="11"/>
      <c r="X98" s="94"/>
      <c r="Y98" s="94"/>
      <c r="Z98" s="94"/>
      <c r="AA98" s="3"/>
      <c r="AB98" s="3"/>
      <c r="AC98" s="94"/>
      <c r="AD98" s="52"/>
      <c r="AE98"/>
      <c r="AF98"/>
      <c r="AG98"/>
      <c r="AH98" s="94"/>
      <c r="AI98"/>
      <c r="AJ98" s="94"/>
      <c r="AK98"/>
      <c r="AL98" s="11"/>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s="178"/>
      <c r="C99" s="198"/>
      <c r="D99"/>
      <c r="E99" s="15"/>
      <c r="F99" s="3"/>
      <c r="G99" s="3"/>
      <c r="H99" s="15"/>
      <c r="I99"/>
      <c r="J99"/>
      <c r="K99"/>
      <c r="L99"/>
      <c r="M99"/>
      <c r="N99"/>
      <c r="O99"/>
      <c r="P99"/>
      <c r="Q99"/>
      <c r="R99" s="15"/>
      <c r="S99" s="94"/>
      <c r="T99"/>
      <c r="U99" s="94"/>
      <c r="V99" s="94"/>
      <c r="W99" s="11"/>
      <c r="X99" s="94"/>
      <c r="Y99" s="94"/>
      <c r="Z99" s="94"/>
      <c r="AA99" s="3"/>
      <c r="AB99" s="3"/>
      <c r="AC99" s="94"/>
      <c r="AD99" s="52"/>
      <c r="AE99"/>
      <c r="AF99"/>
      <c r="AG99"/>
      <c r="AH99" s="94"/>
      <c r="AI99"/>
      <c r="AJ99" s="94"/>
      <c r="AK99"/>
      <c r="AL99" s="11"/>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s="178"/>
      <c r="C100" s="198"/>
      <c r="D100"/>
      <c r="E100" s="15"/>
      <c r="F100" s="3"/>
      <c r="G100" s="3"/>
      <c r="H100" s="15"/>
      <c r="I100"/>
      <c r="J100"/>
      <c r="K100"/>
      <c r="L100"/>
      <c r="M100"/>
      <c r="N100"/>
      <c r="O100"/>
      <c r="P100"/>
      <c r="Q100"/>
      <c r="R100" s="15"/>
      <c r="S100" s="94"/>
      <c r="T100"/>
      <c r="U100" s="94"/>
      <c r="V100" s="94"/>
      <c r="W100" s="11"/>
      <c r="X100" s="94"/>
      <c r="Y100" s="94"/>
      <c r="Z100" s="94"/>
      <c r="AA100" s="3"/>
      <c r="AB100" s="3"/>
      <c r="AC100" s="94"/>
      <c r="AD100" s="52"/>
      <c r="AE100"/>
      <c r="AF100"/>
      <c r="AG100"/>
      <c r="AH100" s="94"/>
      <c r="AI100"/>
      <c r="AJ100" s="94"/>
      <c r="AK100"/>
      <c r="AL100" s="11"/>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s="178"/>
      <c r="C101" s="198"/>
      <c r="D101"/>
      <c r="E101" s="15"/>
      <c r="F101" s="3"/>
      <c r="G101" s="3"/>
      <c r="H101" s="15"/>
      <c r="I101"/>
      <c r="J101"/>
      <c r="K101"/>
      <c r="L101"/>
      <c r="M101"/>
      <c r="N101"/>
      <c r="O101"/>
      <c r="P101"/>
      <c r="Q101"/>
      <c r="R101" s="15"/>
      <c r="S101" s="94"/>
      <c r="T101"/>
      <c r="U101" s="94"/>
      <c r="V101" s="94"/>
      <c r="W101" s="11"/>
      <c r="X101" s="94"/>
      <c r="Y101" s="94"/>
      <c r="Z101" s="94"/>
      <c r="AA101" s="3"/>
      <c r="AB101" s="3"/>
      <c r="AC101" s="94"/>
      <c r="AD101" s="52"/>
      <c r="AE101"/>
      <c r="AF101"/>
      <c r="AG101"/>
      <c r="AH101" s="94"/>
      <c r="AI101"/>
      <c r="AJ101" s="94"/>
      <c r="AK101"/>
      <c r="AL101" s="1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s="178"/>
      <c r="C102" s="198"/>
      <c r="D102"/>
      <c r="E102" s="15"/>
      <c r="F102" s="3"/>
      <c r="G102" s="3"/>
      <c r="H102" s="15"/>
      <c r="I102"/>
      <c r="J102"/>
      <c r="K102"/>
      <c r="L102"/>
      <c r="M102"/>
      <c r="N102"/>
      <c r="O102"/>
      <c r="P102"/>
      <c r="Q102"/>
      <c r="R102" s="15"/>
      <c r="S102" s="94"/>
      <c r="T102"/>
      <c r="U102" s="94"/>
      <c r="V102" s="94"/>
      <c r="W102" s="11"/>
      <c r="X102" s="94"/>
      <c r="Y102" s="94"/>
      <c r="Z102" s="94"/>
      <c r="AA102" s="3"/>
      <c r="AB102" s="3"/>
      <c r="AC102" s="94"/>
      <c r="AD102" s="52"/>
      <c r="AE102"/>
      <c r="AF102"/>
      <c r="AG102"/>
      <c r="AH102" s="94"/>
      <c r="AI102"/>
      <c r="AJ102" s="94"/>
      <c r="AK102"/>
      <c r="AL102" s="11"/>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s="178"/>
      <c r="C103" s="198"/>
      <c r="D103"/>
      <c r="E103" s="15"/>
      <c r="F103" s="3"/>
      <c r="G103" s="3"/>
      <c r="H103" s="15"/>
      <c r="I103"/>
      <c r="J103"/>
      <c r="K103"/>
      <c r="L103"/>
      <c r="M103"/>
      <c r="N103"/>
      <c r="O103"/>
      <c r="P103"/>
      <c r="Q103"/>
      <c r="R103" s="15"/>
      <c r="S103" s="94"/>
      <c r="T103"/>
      <c r="U103" s="94"/>
      <c r="V103" s="94"/>
      <c r="W103" s="11"/>
      <c r="X103" s="94"/>
      <c r="Y103" s="94"/>
      <c r="Z103" s="94"/>
      <c r="AA103" s="3"/>
      <c r="AB103" s="3"/>
      <c r="AC103" s="94"/>
      <c r="AD103" s="52"/>
      <c r="AE103"/>
      <c r="AF103"/>
      <c r="AG103"/>
      <c r="AH103" s="94"/>
      <c r="AI103"/>
      <c r="AJ103" s="94"/>
      <c r="AK103"/>
      <c r="AL103" s="11"/>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s="178"/>
      <c r="C104" s="198"/>
      <c r="D104"/>
      <c r="E104" s="15"/>
      <c r="F104" s="3"/>
      <c r="G104" s="3"/>
      <c r="H104" s="15"/>
      <c r="I104"/>
      <c r="J104"/>
      <c r="K104"/>
      <c r="L104"/>
      <c r="M104"/>
      <c r="N104"/>
      <c r="O104"/>
      <c r="P104"/>
      <c r="Q104"/>
      <c r="R104" s="15"/>
      <c r="S104" s="94"/>
      <c r="T104"/>
      <c r="U104" s="94"/>
      <c r="V104" s="94"/>
      <c r="W104" s="11"/>
      <c r="X104" s="94"/>
      <c r="Y104" s="94"/>
      <c r="Z104" s="94"/>
      <c r="AA104" s="3"/>
      <c r="AB104" s="3"/>
      <c r="AC104" s="94"/>
      <c r="AD104" s="52"/>
      <c r="AE104"/>
      <c r="AF104"/>
      <c r="AG104"/>
      <c r="AH104" s="94"/>
      <c r="AI104"/>
      <c r="AJ104" s="94"/>
      <c r="AK104"/>
      <c r="AL104" s="11"/>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s="178"/>
      <c r="C105" s="198"/>
      <c r="D105"/>
      <c r="E105" s="15"/>
      <c r="F105" s="3"/>
      <c r="G105" s="3"/>
      <c r="H105" s="15"/>
      <c r="I105"/>
      <c r="J105"/>
      <c r="K105"/>
      <c r="L105"/>
      <c r="M105"/>
      <c r="N105"/>
      <c r="O105"/>
      <c r="P105"/>
      <c r="Q105"/>
      <c r="R105" s="15"/>
      <c r="S105" s="94"/>
      <c r="T105"/>
      <c r="U105" s="94"/>
      <c r="V105" s="94"/>
      <c r="W105" s="11"/>
      <c r="X105" s="94"/>
      <c r="Y105" s="94"/>
      <c r="Z105" s="94"/>
      <c r="AA105" s="3"/>
      <c r="AB105" s="3"/>
      <c r="AC105" s="94"/>
      <c r="AD105" s="52"/>
      <c r="AE105"/>
      <c r="AF105"/>
      <c r="AG105"/>
      <c r="AH105" s="94"/>
      <c r="AI105"/>
      <c r="AJ105" s="94"/>
      <c r="AK105"/>
      <c r="AL105" s="11"/>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s="178"/>
      <c r="C106" s="198"/>
      <c r="D106"/>
      <c r="E106" s="15"/>
      <c r="F106" s="3"/>
      <c r="G106" s="3"/>
      <c r="H106" s="15"/>
      <c r="I106"/>
      <c r="J106"/>
      <c r="K106"/>
      <c r="L106"/>
      <c r="M106"/>
      <c r="N106"/>
      <c r="O106"/>
      <c r="P106"/>
      <c r="Q106"/>
      <c r="R106" s="15"/>
      <c r="S106" s="94"/>
      <c r="T106"/>
      <c r="U106" s="94"/>
      <c r="V106" s="94"/>
      <c r="W106" s="11"/>
      <c r="X106" s="94"/>
      <c r="Y106" s="94"/>
      <c r="Z106" s="94"/>
      <c r="AA106" s="3"/>
      <c r="AB106" s="3"/>
      <c r="AC106" s="94"/>
      <c r="AD106" s="52"/>
      <c r="AE106"/>
      <c r="AF106"/>
      <c r="AG106"/>
      <c r="AH106" s="94"/>
      <c r="AI106"/>
      <c r="AJ106" s="94"/>
      <c r="AK106"/>
      <c r="AL106" s="11"/>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s="178"/>
      <c r="C107" s="198"/>
      <c r="D107"/>
      <c r="E107" s="15"/>
      <c r="F107" s="3"/>
      <c r="G107" s="3"/>
      <c r="H107" s="15"/>
      <c r="I107"/>
      <c r="J107"/>
      <c r="K107"/>
      <c r="L107"/>
      <c r="M107"/>
      <c r="N107"/>
      <c r="O107"/>
      <c r="P107"/>
      <c r="Q107"/>
      <c r="R107" s="15"/>
      <c r="S107" s="94"/>
      <c r="T107"/>
      <c r="U107" s="94"/>
      <c r="V107" s="94"/>
      <c r="W107" s="11"/>
      <c r="X107" s="94"/>
      <c r="Y107" s="94"/>
      <c r="Z107" s="94"/>
      <c r="AA107" s="3"/>
      <c r="AB107" s="3"/>
      <c r="AC107" s="94"/>
      <c r="AD107" s="52"/>
      <c r="AE107"/>
      <c r="AF107"/>
      <c r="AG107"/>
      <c r="AH107" s="94"/>
      <c r="AI107"/>
      <c r="AJ107" s="94"/>
      <c r="AK107"/>
      <c r="AL107" s="11"/>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s="178"/>
      <c r="C108" s="198"/>
      <c r="D108"/>
      <c r="E108" s="15"/>
      <c r="F108" s="3"/>
      <c r="G108" s="3"/>
      <c r="H108" s="15"/>
      <c r="I108"/>
      <c r="J108"/>
      <c r="K108"/>
      <c r="L108"/>
      <c r="M108"/>
      <c r="N108"/>
      <c r="O108"/>
      <c r="P108"/>
      <c r="Q108"/>
      <c r="R108" s="15"/>
      <c r="S108" s="94"/>
      <c r="T108"/>
      <c r="U108" s="94"/>
      <c r="V108" s="94"/>
      <c r="W108" s="11"/>
      <c r="X108" s="94"/>
      <c r="Y108" s="94"/>
      <c r="Z108" s="94"/>
      <c r="AA108" s="3"/>
      <c r="AB108" s="3"/>
      <c r="AC108" s="94"/>
      <c r="AD108" s="52"/>
      <c r="AE108"/>
      <c r="AF108"/>
      <c r="AG108"/>
      <c r="AH108" s="94"/>
      <c r="AI108"/>
      <c r="AJ108" s="94"/>
      <c r="AK108"/>
      <c r="AL108" s="11"/>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s="178"/>
      <c r="C109" s="198"/>
      <c r="D109"/>
      <c r="E109" s="15"/>
      <c r="F109" s="3"/>
      <c r="G109" s="3"/>
      <c r="H109" s="15"/>
      <c r="I109"/>
      <c r="J109"/>
      <c r="K109"/>
      <c r="L109"/>
      <c r="M109"/>
      <c r="N109"/>
      <c r="O109"/>
      <c r="P109"/>
      <c r="Q109"/>
      <c r="R109" s="15"/>
      <c r="S109" s="94"/>
      <c r="T109"/>
      <c r="U109" s="94"/>
      <c r="V109" s="94"/>
      <c r="W109" s="11"/>
      <c r="X109" s="94"/>
      <c r="Y109" s="94"/>
      <c r="Z109" s="94"/>
      <c r="AA109" s="3"/>
      <c r="AB109" s="3"/>
      <c r="AC109" s="94"/>
      <c r="AD109" s="52"/>
      <c r="AE109"/>
      <c r="AF109"/>
      <c r="AG109"/>
      <c r="AH109" s="94"/>
      <c r="AI109"/>
      <c r="AJ109" s="94"/>
      <c r="AK109"/>
      <c r="AL109" s="11"/>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s="178"/>
      <c r="C110" s="198"/>
      <c r="D110"/>
      <c r="E110" s="15"/>
      <c r="F110" s="3"/>
      <c r="G110" s="3"/>
      <c r="H110" s="15"/>
      <c r="I110"/>
      <c r="J110"/>
      <c r="K110"/>
      <c r="L110"/>
      <c r="M110"/>
      <c r="N110"/>
      <c r="O110"/>
      <c r="P110"/>
      <c r="Q110"/>
      <c r="R110" s="15"/>
      <c r="S110" s="94"/>
      <c r="T110"/>
      <c r="U110" s="94"/>
      <c r="V110" s="94"/>
      <c r="W110" s="11"/>
      <c r="X110" s="94"/>
      <c r="Y110" s="94"/>
      <c r="Z110" s="94"/>
      <c r="AA110" s="3"/>
      <c r="AB110" s="3"/>
      <c r="AC110" s="94"/>
      <c r="AD110" s="52"/>
      <c r="AE110"/>
      <c r="AF110"/>
      <c r="AG110"/>
      <c r="AH110" s="94"/>
      <c r="AI110"/>
      <c r="AJ110" s="94"/>
      <c r="AK110"/>
      <c r="AL110" s="11"/>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s="178"/>
      <c r="C111" s="198"/>
      <c r="D111"/>
      <c r="E111" s="15"/>
      <c r="F111" s="3"/>
      <c r="G111" s="3"/>
      <c r="H111" s="15"/>
      <c r="I111"/>
      <c r="J111"/>
      <c r="K111"/>
      <c r="L111"/>
      <c r="M111"/>
      <c r="N111"/>
      <c r="O111"/>
      <c r="P111"/>
      <c r="Q111"/>
      <c r="R111" s="15"/>
      <c r="S111" s="94"/>
      <c r="T111"/>
      <c r="U111" s="94"/>
      <c r="V111" s="94"/>
      <c r="W111" s="11"/>
      <c r="X111" s="94"/>
      <c r="Y111" s="94"/>
      <c r="Z111" s="94"/>
      <c r="AA111" s="3"/>
      <c r="AB111" s="3"/>
      <c r="AC111" s="94"/>
      <c r="AD111" s="52"/>
      <c r="AE111"/>
      <c r="AF111"/>
      <c r="AG111"/>
      <c r="AH111" s="94"/>
      <c r="AI111"/>
      <c r="AJ111" s="94"/>
      <c r="AK111"/>
      <c r="AL111" s="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s="178"/>
      <c r="C112" s="198"/>
      <c r="D112"/>
      <c r="E112" s="15"/>
      <c r="F112" s="3"/>
      <c r="G112" s="3"/>
      <c r="H112" s="15"/>
      <c r="I112"/>
      <c r="J112"/>
      <c r="K112"/>
      <c r="L112"/>
      <c r="M112"/>
      <c r="N112"/>
      <c r="O112"/>
      <c r="P112"/>
      <c r="Q112"/>
      <c r="R112" s="15"/>
      <c r="S112" s="94"/>
      <c r="T112"/>
      <c r="U112" s="94"/>
      <c r="V112" s="94"/>
      <c r="W112" s="11"/>
      <c r="X112" s="94"/>
      <c r="Y112" s="94"/>
      <c r="Z112" s="94"/>
      <c r="AA112" s="3"/>
      <c r="AB112" s="3"/>
      <c r="AC112" s="94"/>
      <c r="AD112" s="52"/>
      <c r="AE112"/>
      <c r="AF112"/>
      <c r="AG112"/>
      <c r="AH112" s="94"/>
      <c r="AI112"/>
      <c r="AJ112" s="94"/>
      <c r="AK112"/>
      <c r="AL112" s="11"/>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s="178"/>
      <c r="C113" s="198"/>
      <c r="D113"/>
      <c r="E113" s="15"/>
      <c r="F113" s="3"/>
      <c r="G113" s="3"/>
      <c r="H113" s="15"/>
      <c r="I113"/>
      <c r="J113"/>
      <c r="K113"/>
      <c r="L113"/>
      <c r="M113"/>
      <c r="N113"/>
      <c r="O113"/>
      <c r="P113"/>
      <c r="Q113"/>
      <c r="R113" s="15"/>
      <c r="S113" s="94"/>
      <c r="T113"/>
      <c r="U113" s="94"/>
      <c r="V113" s="94"/>
      <c r="W113" s="11"/>
      <c r="X113" s="94"/>
      <c r="Y113" s="94"/>
      <c r="Z113" s="94"/>
      <c r="AA113" s="3"/>
      <c r="AB113" s="3"/>
      <c r="AC113" s="94"/>
      <c r="AD113" s="52"/>
      <c r="AE113"/>
      <c r="AF113"/>
      <c r="AG113"/>
      <c r="AH113" s="94"/>
      <c r="AI113"/>
      <c r="AJ113" s="94"/>
      <c r="AK113"/>
      <c r="AL113" s="11"/>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s="178"/>
      <c r="C114" s="198"/>
      <c r="D114"/>
      <c r="E114" s="15"/>
      <c r="F114" s="3"/>
      <c r="G114" s="3"/>
      <c r="H114" s="15"/>
      <c r="I114"/>
      <c r="J114"/>
      <c r="K114"/>
      <c r="L114"/>
      <c r="M114"/>
      <c r="N114"/>
      <c r="O114"/>
      <c r="P114"/>
      <c r="Q114"/>
      <c r="R114" s="15"/>
      <c r="S114" s="94"/>
      <c r="T114"/>
      <c r="U114" s="94"/>
      <c r="V114" s="94"/>
      <c r="W114" s="11"/>
      <c r="X114" s="94"/>
      <c r="Y114" s="94"/>
      <c r="Z114" s="94"/>
      <c r="AA114" s="3"/>
      <c r="AB114" s="3"/>
      <c r="AC114" s="94"/>
      <c r="AD114" s="52"/>
      <c r="AE114"/>
      <c r="AF114"/>
      <c r="AG114"/>
      <c r="AH114" s="94"/>
      <c r="AI114"/>
      <c r="AJ114" s="94"/>
      <c r="AK114"/>
      <c r="AL114" s="11"/>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s="178"/>
      <c r="C115" s="198"/>
      <c r="D115"/>
      <c r="E115" s="15"/>
      <c r="F115" s="3"/>
      <c r="G115" s="3"/>
      <c r="H115" s="15"/>
      <c r="I115"/>
      <c r="J115"/>
      <c r="K115"/>
      <c r="L115"/>
      <c r="M115"/>
      <c r="N115"/>
      <c r="O115"/>
      <c r="P115"/>
      <c r="Q115"/>
      <c r="R115" s="15"/>
      <c r="S115" s="94"/>
      <c r="T115"/>
      <c r="U115" s="94"/>
      <c r="V115" s="94"/>
      <c r="W115" s="11"/>
      <c r="X115" s="94"/>
      <c r="Y115" s="94"/>
      <c r="Z115" s="94"/>
      <c r="AA115" s="3"/>
      <c r="AB115" s="3"/>
      <c r="AC115" s="94"/>
      <c r="AD115" s="52"/>
      <c r="AE115"/>
      <c r="AF115"/>
      <c r="AG115"/>
      <c r="AH115" s="94"/>
      <c r="AI115"/>
      <c r="AJ115" s="94"/>
      <c r="AK115"/>
      <c r="AL115" s="11"/>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s="178"/>
      <c r="C116" s="198"/>
      <c r="D116"/>
      <c r="E116" s="15"/>
      <c r="F116" s="3"/>
      <c r="G116" s="3"/>
      <c r="H116" s="15"/>
      <c r="I116"/>
      <c r="J116"/>
      <c r="K116"/>
      <c r="L116"/>
      <c r="M116"/>
      <c r="N116"/>
      <c r="O116"/>
      <c r="P116"/>
      <c r="Q116"/>
      <c r="R116" s="15"/>
      <c r="S116" s="94"/>
      <c r="T116"/>
      <c r="U116" s="94"/>
      <c r="V116" s="94"/>
      <c r="W116" s="11"/>
      <c r="X116" s="94"/>
      <c r="Y116" s="94"/>
      <c r="Z116" s="94"/>
      <c r="AA116" s="3"/>
      <c r="AB116" s="3"/>
      <c r="AC116" s="94"/>
      <c r="AD116" s="52"/>
      <c r="AE116"/>
      <c r="AF116"/>
      <c r="AG116"/>
      <c r="AH116" s="94"/>
      <c r="AI116"/>
      <c r="AJ116" s="94"/>
      <c r="AK116"/>
      <c r="AL116" s="11"/>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s="178"/>
      <c r="C117" s="198"/>
      <c r="D117"/>
      <c r="E117" s="15"/>
      <c r="F117" s="3"/>
      <c r="G117" s="3"/>
      <c r="H117" s="15"/>
      <c r="I117"/>
      <c r="J117"/>
      <c r="K117"/>
      <c r="L117"/>
      <c r="M117"/>
      <c r="N117"/>
      <c r="O117"/>
      <c r="P117"/>
      <c r="Q117"/>
      <c r="R117" s="15"/>
      <c r="S117" s="94"/>
      <c r="T117"/>
      <c r="U117" s="94"/>
      <c r="V117" s="94"/>
      <c r="W117" s="11"/>
      <c r="X117" s="94"/>
      <c r="Y117" s="94"/>
      <c r="Z117" s="94"/>
      <c r="AA117" s="3"/>
      <c r="AB117" s="3"/>
      <c r="AC117" s="94"/>
      <c r="AD117" s="52"/>
      <c r="AE117"/>
      <c r="AF117"/>
      <c r="AG117"/>
      <c r="AH117" s="94"/>
      <c r="AI117"/>
      <c r="AJ117" s="94"/>
      <c r="AK117"/>
      <c r="AL117" s="11"/>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s="178"/>
      <c r="C118" s="198"/>
      <c r="D118"/>
      <c r="E118" s="15"/>
      <c r="F118" s="3"/>
      <c r="G118" s="3"/>
      <c r="H118" s="15"/>
      <c r="I118"/>
      <c r="J118"/>
      <c r="K118"/>
      <c r="L118"/>
      <c r="M118"/>
      <c r="N118"/>
      <c r="O118"/>
      <c r="P118"/>
      <c r="Q118"/>
      <c r="R118" s="15"/>
      <c r="S118" s="94"/>
      <c r="T118"/>
      <c r="U118" s="94"/>
      <c r="V118" s="94"/>
      <c r="W118" s="11"/>
      <c r="X118" s="94"/>
      <c r="Y118" s="94"/>
      <c r="Z118" s="94"/>
      <c r="AA118" s="3"/>
      <c r="AB118" s="3"/>
      <c r="AC118" s="94"/>
      <c r="AD118" s="52"/>
      <c r="AE118"/>
      <c r="AF118"/>
      <c r="AG118"/>
      <c r="AH118" s="94"/>
      <c r="AI118"/>
      <c r="AJ118" s="94"/>
      <c r="AK118"/>
      <c r="AL118" s="11"/>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s="178"/>
      <c r="C119" s="198"/>
      <c r="D119"/>
      <c r="E119" s="15"/>
      <c r="F119" s="3"/>
      <c r="G119" s="3"/>
      <c r="H119" s="15"/>
      <c r="I119"/>
      <c r="J119"/>
      <c r="K119"/>
      <c r="L119"/>
      <c r="M119"/>
      <c r="N119"/>
      <c r="O119"/>
      <c r="P119"/>
      <c r="Q119"/>
      <c r="R119" s="15"/>
      <c r="S119" s="94"/>
      <c r="T119"/>
      <c r="U119" s="94"/>
      <c r="V119" s="94"/>
      <c r="W119" s="11"/>
      <c r="X119" s="94"/>
      <c r="Y119" s="94"/>
      <c r="Z119" s="94"/>
      <c r="AA119" s="3"/>
      <c r="AB119" s="3"/>
      <c r="AC119" s="94"/>
      <c r="AD119" s="52"/>
      <c r="AE119"/>
      <c r="AF119"/>
      <c r="AG119"/>
      <c r="AH119" s="94"/>
      <c r="AI119"/>
      <c r="AJ119" s="94"/>
      <c r="AK119"/>
      <c r="AL119" s="11"/>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s="178"/>
      <c r="C120" s="198"/>
      <c r="D120"/>
      <c r="E120" s="15"/>
      <c r="F120" s="3"/>
      <c r="G120" s="3"/>
      <c r="H120" s="15"/>
      <c r="I120"/>
      <c r="J120"/>
      <c r="K120"/>
      <c r="L120"/>
      <c r="M120"/>
      <c r="N120"/>
      <c r="O120"/>
      <c r="P120"/>
      <c r="Q120"/>
      <c r="R120" s="15"/>
      <c r="S120" s="94"/>
      <c r="T120"/>
      <c r="U120" s="94"/>
      <c r="V120" s="94"/>
      <c r="W120" s="11"/>
      <c r="X120" s="94"/>
      <c r="Y120" s="94"/>
      <c r="Z120" s="94"/>
      <c r="AA120" s="3"/>
      <c r="AB120" s="3"/>
      <c r="AC120" s="94"/>
      <c r="AD120" s="52"/>
      <c r="AE120"/>
      <c r="AF120"/>
      <c r="AG120"/>
      <c r="AH120" s="94"/>
      <c r="AI120"/>
      <c r="AJ120" s="94"/>
      <c r="AK120"/>
      <c r="AL120" s="11"/>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s="178"/>
      <c r="C121" s="198"/>
      <c r="D121"/>
      <c r="E121" s="15"/>
      <c r="F121" s="3"/>
      <c r="G121" s="3"/>
      <c r="H121" s="15"/>
      <c r="I121"/>
      <c r="J121"/>
      <c r="K121"/>
      <c r="L121"/>
      <c r="M121"/>
      <c r="N121"/>
      <c r="O121"/>
      <c r="P121"/>
      <c r="Q121"/>
      <c r="R121" s="15"/>
      <c r="S121" s="94"/>
      <c r="T121"/>
      <c r="U121" s="94"/>
      <c r="V121" s="94"/>
      <c r="W121" s="11"/>
      <c r="X121" s="94"/>
      <c r="Y121" s="94"/>
      <c r="Z121" s="94"/>
      <c r="AA121" s="3"/>
      <c r="AB121" s="3"/>
      <c r="AC121" s="94"/>
      <c r="AD121" s="52"/>
      <c r="AE121"/>
      <c r="AF121"/>
      <c r="AG121"/>
      <c r="AH121" s="94"/>
      <c r="AI121"/>
      <c r="AJ121" s="94"/>
      <c r="AK121"/>
      <c r="AL121" s="1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s="178"/>
      <c r="C122" s="198"/>
      <c r="D122"/>
      <c r="E122" s="15"/>
      <c r="F122" s="3"/>
      <c r="G122" s="3"/>
      <c r="H122" s="15"/>
      <c r="I122"/>
      <c r="J122"/>
      <c r="K122"/>
      <c r="L122"/>
      <c r="M122"/>
      <c r="N122"/>
      <c r="O122"/>
      <c r="P122"/>
      <c r="Q122"/>
      <c r="R122" s="15"/>
      <c r="S122" s="94"/>
      <c r="T122"/>
      <c r="U122" s="94"/>
      <c r="V122" s="94"/>
      <c r="W122" s="11"/>
      <c r="X122" s="94"/>
      <c r="Y122" s="94"/>
      <c r="Z122" s="94"/>
      <c r="AA122" s="3"/>
      <c r="AB122" s="3"/>
      <c r="AC122" s="94"/>
      <c r="AD122" s="52"/>
      <c r="AE122"/>
      <c r="AF122"/>
      <c r="AG122"/>
      <c r="AH122" s="94"/>
      <c r="AI122"/>
      <c r="AJ122" s="94"/>
      <c r="AK122"/>
      <c r="AL122" s="11"/>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s="178"/>
      <c r="C123" s="198"/>
      <c r="D123"/>
      <c r="E123" s="15"/>
      <c r="F123" s="3"/>
      <c r="G123" s="3"/>
      <c r="H123" s="15"/>
      <c r="I123"/>
      <c r="J123"/>
      <c r="K123"/>
      <c r="L123"/>
      <c r="M123"/>
      <c r="N123"/>
      <c r="O123"/>
      <c r="P123"/>
      <c r="Q123"/>
      <c r="R123" s="15"/>
      <c r="S123" s="94"/>
      <c r="T123"/>
      <c r="U123" s="94"/>
      <c r="V123" s="94"/>
      <c r="W123" s="11"/>
      <c r="X123" s="94"/>
      <c r="Y123" s="94"/>
      <c r="Z123" s="94"/>
      <c r="AA123" s="3"/>
      <c r="AB123" s="3"/>
      <c r="AC123" s="94"/>
      <c r="AD123" s="52"/>
      <c r="AE123"/>
      <c r="AF123"/>
      <c r="AG123"/>
      <c r="AH123" s="94"/>
      <c r="AI123"/>
      <c r="AJ123" s="94"/>
      <c r="AK123"/>
      <c r="AL123" s="11"/>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s="178"/>
      <c r="C124" s="198"/>
      <c r="D124"/>
      <c r="E124" s="15"/>
      <c r="F124" s="3"/>
      <c r="G124" s="3"/>
      <c r="H124" s="15"/>
      <c r="I124"/>
      <c r="J124"/>
      <c r="K124"/>
      <c r="L124"/>
      <c r="M124"/>
      <c r="N124"/>
      <c r="O124"/>
      <c r="P124"/>
      <c r="Q124"/>
      <c r="R124" s="15"/>
      <c r="S124" s="94"/>
      <c r="T124"/>
      <c r="U124" s="94"/>
      <c r="V124" s="94"/>
      <c r="W124" s="11"/>
      <c r="X124" s="94"/>
      <c r="Y124" s="94"/>
      <c r="Z124" s="94"/>
      <c r="AA124" s="3"/>
      <c r="AB124" s="3"/>
      <c r="AC124" s="94"/>
      <c r="AD124" s="52"/>
      <c r="AE124"/>
      <c r="AF124"/>
      <c r="AG124"/>
      <c r="AH124" s="94"/>
      <c r="AI124"/>
      <c r="AJ124" s="94"/>
      <c r="AK124"/>
      <c r="AL124" s="11"/>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s="178"/>
      <c r="C125" s="198"/>
      <c r="D125"/>
      <c r="E125" s="15"/>
      <c r="F125" s="3"/>
      <c r="G125" s="3"/>
      <c r="H125" s="15"/>
      <c r="I125"/>
      <c r="J125"/>
      <c r="K125"/>
      <c r="L125"/>
      <c r="M125"/>
      <c r="N125"/>
      <c r="O125"/>
      <c r="P125"/>
      <c r="Q125"/>
      <c r="R125" s="15"/>
      <c r="S125" s="94"/>
      <c r="T125"/>
      <c r="U125" s="94"/>
      <c r="V125" s="94"/>
      <c r="W125" s="11"/>
      <c r="X125" s="94"/>
      <c r="Y125" s="94"/>
      <c r="Z125" s="94"/>
      <c r="AA125" s="3"/>
      <c r="AB125" s="3"/>
      <c r="AC125" s="94"/>
      <c r="AD125" s="52"/>
      <c r="AE125"/>
      <c r="AF125"/>
      <c r="AG125"/>
      <c r="AH125" s="94"/>
      <c r="AI125"/>
      <c r="AJ125" s="94"/>
      <c r="AK125"/>
      <c r="AL125" s="11"/>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s="178"/>
      <c r="C126" s="198"/>
      <c r="D126"/>
      <c r="E126" s="15"/>
      <c r="F126" s="3"/>
      <c r="G126" s="3"/>
      <c r="H126" s="15"/>
      <c r="I126"/>
      <c r="J126"/>
      <c r="K126"/>
      <c r="L126"/>
      <c r="M126"/>
      <c r="N126"/>
      <c r="O126"/>
      <c r="P126"/>
      <c r="Q126"/>
      <c r="R126" s="15"/>
      <c r="S126" s="94"/>
      <c r="T126"/>
      <c r="U126" s="94"/>
      <c r="V126" s="94"/>
      <c r="W126" s="11"/>
      <c r="X126" s="94"/>
      <c r="Y126" s="94"/>
      <c r="Z126" s="94"/>
      <c r="AA126" s="3"/>
      <c r="AB126" s="3"/>
      <c r="AC126" s="94"/>
      <c r="AD126" s="52"/>
      <c r="AE126"/>
      <c r="AF126"/>
      <c r="AG126"/>
      <c r="AH126" s="94"/>
      <c r="AI126"/>
      <c r="AJ126" s="94"/>
      <c r="AK126"/>
      <c r="AL126" s="11"/>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s="178"/>
      <c r="C127" s="198"/>
      <c r="D127"/>
      <c r="E127" s="15"/>
      <c r="F127" s="3"/>
      <c r="G127" s="3"/>
      <c r="H127" s="15"/>
      <c r="I127"/>
      <c r="J127"/>
      <c r="K127"/>
      <c r="L127"/>
      <c r="M127"/>
      <c r="N127"/>
      <c r="O127"/>
      <c r="P127"/>
      <c r="Q127"/>
      <c r="R127" s="15"/>
      <c r="S127" s="94"/>
      <c r="T127"/>
      <c r="U127" s="94"/>
      <c r="V127" s="94"/>
      <c r="W127" s="11"/>
      <c r="X127" s="94"/>
      <c r="Y127" s="94"/>
      <c r="Z127" s="94"/>
      <c r="AA127" s="3"/>
      <c r="AB127" s="3"/>
      <c r="AC127" s="94"/>
      <c r="AD127" s="52"/>
      <c r="AE127"/>
      <c r="AF127"/>
      <c r="AG127"/>
      <c r="AH127" s="94"/>
      <c r="AI127"/>
      <c r="AJ127" s="94"/>
      <c r="AK127"/>
      <c r="AL127" s="11"/>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s="178"/>
      <c r="C128" s="198"/>
      <c r="D128"/>
      <c r="E128" s="15"/>
      <c r="F128" s="3"/>
      <c r="G128" s="3"/>
      <c r="H128" s="15"/>
      <c r="I128"/>
      <c r="J128"/>
      <c r="K128"/>
      <c r="L128"/>
      <c r="M128"/>
      <c r="N128"/>
      <c r="O128"/>
      <c r="P128"/>
      <c r="Q128"/>
      <c r="R128" s="15"/>
      <c r="S128" s="94"/>
      <c r="T128"/>
      <c r="U128" s="94"/>
      <c r="V128" s="94"/>
      <c r="W128" s="11"/>
      <c r="X128" s="94"/>
      <c r="Y128" s="94"/>
      <c r="Z128" s="94"/>
      <c r="AA128" s="3"/>
      <c r="AB128" s="3"/>
      <c r="AC128" s="94"/>
      <c r="AD128" s="52"/>
      <c r="AE128"/>
      <c r="AF128"/>
      <c r="AG128"/>
      <c r="AH128" s="94"/>
      <c r="AI128"/>
      <c r="AJ128" s="94"/>
      <c r="AK128"/>
      <c r="AL128" s="11"/>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s="178"/>
      <c r="C129" s="198"/>
      <c r="D129"/>
      <c r="E129" s="15"/>
      <c r="F129" s="3"/>
      <c r="G129" s="3"/>
      <c r="H129" s="15"/>
      <c r="I129"/>
      <c r="J129"/>
      <c r="K129"/>
      <c r="L129"/>
      <c r="M129"/>
      <c r="N129"/>
      <c r="O129"/>
      <c r="P129"/>
      <c r="Q129"/>
      <c r="R129" s="15"/>
      <c r="S129" s="94"/>
      <c r="T129"/>
      <c r="U129" s="94"/>
      <c r="V129" s="94"/>
      <c r="W129" s="11"/>
      <c r="X129" s="94"/>
      <c r="Y129" s="94"/>
      <c r="Z129" s="94"/>
      <c r="AA129" s="3"/>
      <c r="AB129" s="3"/>
      <c r="AC129" s="94"/>
      <c r="AD129" s="52"/>
      <c r="AE129"/>
      <c r="AF129"/>
      <c r="AG129"/>
      <c r="AH129" s="94"/>
      <c r="AI129"/>
      <c r="AJ129" s="94"/>
      <c r="AK129"/>
      <c r="AL129" s="11"/>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s="178"/>
      <c r="C130" s="198"/>
      <c r="D130"/>
      <c r="E130" s="15"/>
      <c r="F130" s="3"/>
      <c r="G130" s="3"/>
      <c r="H130" s="15"/>
      <c r="I130"/>
      <c r="J130"/>
      <c r="K130"/>
      <c r="L130"/>
      <c r="M130"/>
      <c r="N130"/>
      <c r="O130"/>
      <c r="P130"/>
      <c r="Q130"/>
      <c r="R130" s="15"/>
      <c r="S130" s="94"/>
      <c r="T130"/>
      <c r="U130" s="94"/>
      <c r="V130" s="94"/>
      <c r="W130" s="11"/>
      <c r="X130" s="94"/>
      <c r="Y130" s="94"/>
      <c r="Z130" s="94"/>
      <c r="AA130" s="3"/>
      <c r="AB130" s="3"/>
      <c r="AC130" s="94"/>
      <c r="AD130" s="52"/>
      <c r="AE130"/>
      <c r="AF130"/>
      <c r="AG130"/>
      <c r="AH130" s="94"/>
      <c r="AI130"/>
      <c r="AJ130" s="94"/>
      <c r="AK130"/>
      <c r="AL130" s="11"/>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s="178"/>
      <c r="C131" s="198"/>
      <c r="D131"/>
      <c r="E131" s="15"/>
      <c r="F131" s="3"/>
      <c r="G131" s="3"/>
      <c r="H131" s="15"/>
      <c r="I131"/>
      <c r="J131"/>
      <c r="K131"/>
      <c r="L131"/>
      <c r="M131"/>
      <c r="N131"/>
      <c r="O131"/>
      <c r="P131"/>
      <c r="Q131"/>
      <c r="R131" s="15"/>
      <c r="S131" s="94"/>
      <c r="T131"/>
      <c r="U131" s="94"/>
      <c r="V131" s="94"/>
      <c r="W131" s="11"/>
      <c r="X131" s="94"/>
      <c r="Y131" s="94"/>
      <c r="Z131" s="94"/>
      <c r="AA131" s="3"/>
      <c r="AB131" s="3"/>
      <c r="AC131" s="94"/>
      <c r="AD131" s="52"/>
      <c r="AE131"/>
      <c r="AF131"/>
      <c r="AG131"/>
      <c r="AH131" s="94"/>
      <c r="AI131"/>
      <c r="AJ131" s="94"/>
      <c r="AK131"/>
      <c r="AL131" s="1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s="178"/>
      <c r="C132" s="198"/>
      <c r="D132"/>
      <c r="E132" s="15"/>
      <c r="F132" s="3"/>
      <c r="G132" s="3"/>
      <c r="H132" s="15"/>
      <c r="I132"/>
      <c r="J132"/>
      <c r="K132"/>
      <c r="L132"/>
      <c r="M132"/>
      <c r="N132"/>
      <c r="O132"/>
      <c r="P132"/>
      <c r="Q132"/>
      <c r="R132" s="15"/>
      <c r="S132" s="94"/>
      <c r="T132"/>
      <c r="U132" s="94"/>
      <c r="V132" s="94"/>
      <c r="W132" s="11"/>
      <c r="X132" s="94"/>
      <c r="Y132" s="94"/>
      <c r="Z132" s="94"/>
      <c r="AA132" s="3"/>
      <c r="AB132" s="3"/>
      <c r="AC132" s="94"/>
      <c r="AD132" s="52"/>
      <c r="AE132"/>
      <c r="AF132"/>
      <c r="AG132"/>
      <c r="AH132" s="94"/>
      <c r="AI132"/>
      <c r="AJ132" s="94"/>
      <c r="AK132"/>
      <c r="AL132" s="11"/>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s="178"/>
      <c r="C133" s="198"/>
      <c r="D133"/>
      <c r="E133" s="15"/>
      <c r="F133" s="3"/>
      <c r="G133" s="3"/>
      <c r="H133" s="15"/>
      <c r="I133"/>
      <c r="J133"/>
      <c r="K133"/>
      <c r="L133"/>
      <c r="M133"/>
      <c r="N133"/>
      <c r="O133"/>
      <c r="P133"/>
      <c r="Q133"/>
      <c r="R133" s="15"/>
      <c r="S133" s="94"/>
      <c r="T133"/>
      <c r="U133" s="94"/>
      <c r="V133" s="94"/>
      <c r="W133" s="11"/>
      <c r="X133" s="94"/>
      <c r="Y133" s="94"/>
      <c r="Z133" s="94"/>
      <c r="AA133" s="3"/>
      <c r="AB133" s="3"/>
      <c r="AC133" s="94"/>
      <c r="AD133" s="52"/>
      <c r="AE133"/>
      <c r="AF133"/>
      <c r="AG133"/>
      <c r="AH133" s="94"/>
      <c r="AI133"/>
      <c r="AJ133" s="94"/>
      <c r="AK133"/>
      <c r="AL133" s="11"/>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s="178"/>
      <c r="C134" s="198"/>
      <c r="D134"/>
      <c r="E134" s="15"/>
      <c r="F134" s="3"/>
      <c r="G134" s="3"/>
      <c r="H134" s="15"/>
      <c r="I134"/>
      <c r="J134"/>
      <c r="K134"/>
      <c r="L134"/>
      <c r="M134"/>
      <c r="N134"/>
      <c r="O134"/>
      <c r="P134"/>
      <c r="Q134"/>
      <c r="R134" s="15"/>
      <c r="S134" s="94"/>
      <c r="T134"/>
      <c r="U134" s="94"/>
      <c r="V134" s="94"/>
      <c r="W134" s="11"/>
      <c r="X134" s="94"/>
      <c r="Y134" s="94"/>
      <c r="Z134" s="94"/>
      <c r="AA134" s="3"/>
      <c r="AB134" s="3"/>
      <c r="AC134" s="94"/>
      <c r="AD134" s="52"/>
      <c r="AE134"/>
      <c r="AF134"/>
      <c r="AG134"/>
      <c r="AH134" s="94"/>
      <c r="AI134"/>
      <c r="AJ134" s="94"/>
      <c r="AK134"/>
      <c r="AL134" s="11"/>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s="178"/>
      <c r="C135" s="198"/>
      <c r="D135"/>
      <c r="E135" s="15"/>
      <c r="F135" s="3"/>
      <c r="G135" s="3"/>
      <c r="H135" s="15"/>
      <c r="I135"/>
      <c r="J135"/>
      <c r="K135"/>
      <c r="L135"/>
      <c r="M135"/>
      <c r="N135"/>
      <c r="O135"/>
      <c r="P135"/>
      <c r="Q135"/>
      <c r="R135" s="15"/>
      <c r="S135" s="94"/>
      <c r="T135"/>
      <c r="U135" s="94"/>
      <c r="V135" s="94"/>
      <c r="W135" s="11"/>
      <c r="X135" s="94"/>
      <c r="Y135" s="94"/>
      <c r="Z135" s="94"/>
      <c r="AA135" s="3"/>
      <c r="AB135" s="3"/>
      <c r="AC135" s="94"/>
      <c r="AD135" s="52"/>
      <c r="AE135"/>
      <c r="AF135"/>
      <c r="AG135"/>
      <c r="AH135" s="94"/>
      <c r="AI135"/>
      <c r="AJ135" s="94"/>
      <c r="AK135"/>
      <c r="AL135" s="11"/>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s="178"/>
      <c r="C136" s="198"/>
      <c r="D136"/>
      <c r="E136" s="15"/>
      <c r="F136" s="3"/>
      <c r="G136" s="3"/>
      <c r="H136" s="15"/>
      <c r="I136"/>
      <c r="J136"/>
      <c r="K136"/>
      <c r="L136"/>
      <c r="M136"/>
      <c r="N136"/>
      <c r="O136"/>
      <c r="P136"/>
      <c r="Q136"/>
      <c r="R136" s="15"/>
      <c r="S136" s="94"/>
      <c r="T136"/>
      <c r="U136" s="94"/>
      <c r="V136" s="94"/>
      <c r="W136" s="11"/>
      <c r="X136" s="94"/>
      <c r="Y136" s="94"/>
      <c r="Z136" s="94"/>
      <c r="AA136" s="3"/>
      <c r="AB136" s="3"/>
      <c r="AC136" s="94"/>
      <c r="AD136" s="52"/>
      <c r="AE136"/>
      <c r="AF136"/>
      <c r="AG136"/>
      <c r="AH136" s="94"/>
      <c r="AI136"/>
      <c r="AJ136" s="94"/>
      <c r="AK136"/>
      <c r="AL136" s="11"/>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s="178"/>
      <c r="C137" s="198"/>
      <c r="D137"/>
      <c r="E137" s="15"/>
      <c r="F137" s="3"/>
      <c r="G137" s="3"/>
      <c r="H137" s="15"/>
      <c r="I137"/>
      <c r="J137"/>
      <c r="K137"/>
      <c r="L137"/>
      <c r="M137"/>
      <c r="N137"/>
      <c r="O137"/>
      <c r="P137"/>
      <c r="Q137"/>
      <c r="R137" s="15"/>
      <c r="S137" s="94"/>
      <c r="T137"/>
      <c r="U137" s="94"/>
      <c r="V137" s="94"/>
      <c r="W137" s="11"/>
      <c r="X137" s="94"/>
      <c r="Y137" s="94"/>
      <c r="Z137" s="94"/>
      <c r="AA137" s="3"/>
      <c r="AB137" s="3"/>
      <c r="AC137" s="94"/>
      <c r="AD137" s="52"/>
      <c r="AE137"/>
      <c r="AF137"/>
      <c r="AG137"/>
      <c r="AH137" s="94"/>
      <c r="AI137"/>
      <c r="AJ137" s="94"/>
      <c r="AK137"/>
      <c r="AL137" s="11"/>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s="178"/>
      <c r="C138" s="198"/>
      <c r="D138"/>
      <c r="E138" s="15"/>
      <c r="F138" s="3"/>
      <c r="G138" s="3"/>
      <c r="H138" s="15"/>
      <c r="I138"/>
      <c r="J138"/>
      <c r="K138"/>
      <c r="L138"/>
      <c r="M138"/>
      <c r="N138"/>
      <c r="O138"/>
      <c r="P138"/>
      <c r="Q138"/>
      <c r="R138" s="15"/>
      <c r="S138" s="94"/>
      <c r="T138"/>
      <c r="U138" s="94"/>
      <c r="V138" s="94"/>
      <c r="W138" s="11"/>
      <c r="X138" s="94"/>
      <c r="Y138" s="94"/>
      <c r="Z138" s="94"/>
      <c r="AA138" s="3"/>
      <c r="AB138" s="3"/>
      <c r="AC138" s="94"/>
      <c r="AD138" s="52"/>
      <c r="AE138"/>
      <c r="AF138"/>
      <c r="AG138"/>
      <c r="AH138" s="94"/>
      <c r="AI138"/>
      <c r="AJ138" s="94"/>
      <c r="AK138"/>
      <c r="AL138" s="11"/>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s="178"/>
      <c r="C139" s="198"/>
      <c r="D139"/>
      <c r="E139" s="15"/>
      <c r="F139" s="3"/>
      <c r="G139" s="3"/>
      <c r="H139" s="15"/>
      <c r="I139"/>
      <c r="J139"/>
      <c r="K139"/>
      <c r="L139"/>
      <c r="M139"/>
      <c r="N139"/>
      <c r="O139"/>
      <c r="P139"/>
      <c r="Q139"/>
      <c r="R139" s="15"/>
      <c r="S139" s="94"/>
      <c r="T139"/>
      <c r="U139" s="94"/>
      <c r="V139" s="94"/>
      <c r="W139" s="11"/>
      <c r="X139" s="94"/>
      <c r="Y139" s="94"/>
      <c r="Z139" s="94"/>
      <c r="AA139" s="3"/>
      <c r="AB139" s="3"/>
      <c r="AC139" s="94"/>
      <c r="AD139" s="52"/>
      <c r="AE139"/>
      <c r="AF139"/>
      <c r="AG139"/>
      <c r="AH139" s="94"/>
      <c r="AI139"/>
      <c r="AJ139" s="94"/>
      <c r="AK139"/>
      <c r="AL139" s="11"/>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s="178"/>
      <c r="C140" s="198"/>
      <c r="D140"/>
      <c r="E140" s="15"/>
      <c r="F140" s="3"/>
      <c r="G140" s="3"/>
      <c r="H140" s="15"/>
      <c r="I140"/>
      <c r="J140"/>
      <c r="K140"/>
      <c r="L140"/>
      <c r="M140"/>
      <c r="N140"/>
      <c r="O140"/>
      <c r="P140"/>
      <c r="Q140"/>
      <c r="R140" s="15"/>
      <c r="S140" s="94"/>
      <c r="T140"/>
      <c r="U140" s="94"/>
      <c r="V140" s="94"/>
      <c r="W140" s="11"/>
      <c r="X140" s="94"/>
      <c r="Y140" s="94"/>
      <c r="Z140" s="94"/>
      <c r="AA140" s="3"/>
      <c r="AB140" s="3"/>
      <c r="AC140" s="94"/>
      <c r="AD140" s="52"/>
      <c r="AE140"/>
      <c r="AF140"/>
      <c r="AG140"/>
      <c r="AH140" s="94"/>
      <c r="AI140"/>
      <c r="AJ140" s="94"/>
      <c r="AK140"/>
      <c r="AL140" s="11"/>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s="178"/>
      <c r="C141" s="198"/>
      <c r="D141"/>
      <c r="E141" s="15"/>
      <c r="F141" s="3"/>
      <c r="G141" s="3"/>
      <c r="H141" s="15"/>
      <c r="I141"/>
      <c r="J141"/>
      <c r="K141"/>
      <c r="L141"/>
      <c r="M141"/>
      <c r="N141"/>
      <c r="O141"/>
      <c r="P141"/>
      <c r="Q141"/>
      <c r="R141" s="15"/>
      <c r="S141" s="94"/>
      <c r="T141"/>
      <c r="U141" s="94"/>
      <c r="V141" s="94"/>
      <c r="W141" s="11"/>
      <c r="X141" s="94"/>
      <c r="Y141" s="94"/>
      <c r="Z141" s="94"/>
      <c r="AA141" s="3"/>
      <c r="AB141" s="3"/>
      <c r="AC141" s="94"/>
      <c r="AD141" s="52"/>
      <c r="AE141"/>
      <c r="AF141"/>
      <c r="AG141"/>
      <c r="AH141" s="94"/>
      <c r="AI141"/>
      <c r="AJ141" s="94"/>
      <c r="AK141"/>
      <c r="AL141" s="1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s="178"/>
      <c r="C142" s="198"/>
      <c r="D142"/>
      <c r="E142" s="15"/>
      <c r="F142" s="3"/>
      <c r="G142" s="3"/>
      <c r="H142" s="15"/>
      <c r="I142"/>
      <c r="J142"/>
      <c r="K142"/>
      <c r="L142"/>
      <c r="M142"/>
      <c r="N142"/>
      <c r="O142"/>
      <c r="P142"/>
      <c r="Q142"/>
      <c r="R142" s="15"/>
      <c r="S142" s="94"/>
      <c r="T142"/>
      <c r="U142" s="94"/>
      <c r="V142" s="94"/>
      <c r="W142" s="11"/>
      <c r="X142" s="94"/>
      <c r="Y142" s="94"/>
      <c r="Z142" s="94"/>
      <c r="AA142" s="3"/>
      <c r="AB142" s="3"/>
      <c r="AC142" s="94"/>
      <c r="AD142" s="52"/>
      <c r="AE142"/>
      <c r="AF142"/>
      <c r="AG142"/>
      <c r="AH142" s="94"/>
      <c r="AI142"/>
      <c r="AJ142" s="94"/>
      <c r="AK142"/>
      <c r="AL142" s="11"/>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s="178"/>
      <c r="C143" s="198"/>
      <c r="D143"/>
      <c r="E143" s="15"/>
      <c r="F143" s="3"/>
      <c r="G143" s="3"/>
      <c r="H143" s="15"/>
      <c r="I143"/>
      <c r="J143"/>
      <c r="K143"/>
      <c r="L143"/>
      <c r="M143"/>
      <c r="N143"/>
      <c r="O143"/>
      <c r="P143"/>
      <c r="Q143"/>
      <c r="R143" s="15"/>
      <c r="S143" s="94"/>
      <c r="T143"/>
      <c r="U143" s="94"/>
      <c r="V143" s="94"/>
      <c r="W143" s="11"/>
      <c r="X143" s="94"/>
      <c r="Y143" s="94"/>
      <c r="Z143" s="94"/>
      <c r="AA143" s="3"/>
      <c r="AB143" s="3"/>
      <c r="AC143" s="94"/>
      <c r="AD143" s="52"/>
      <c r="AE143"/>
      <c r="AF143"/>
      <c r="AG143"/>
      <c r="AH143" s="94"/>
      <c r="AI143"/>
      <c r="AJ143" s="94"/>
      <c r="AK143"/>
      <c r="AL143" s="11"/>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s="178"/>
      <c r="C144" s="198"/>
      <c r="D144"/>
      <c r="E144" s="15"/>
      <c r="F144" s="3"/>
      <c r="G144" s="3"/>
      <c r="H144" s="15"/>
      <c r="I144"/>
      <c r="J144"/>
      <c r="K144"/>
      <c r="L144"/>
      <c r="M144"/>
      <c r="N144"/>
      <c r="O144"/>
      <c r="P144"/>
      <c r="Q144"/>
      <c r="R144" s="15"/>
      <c r="S144" s="94"/>
      <c r="T144"/>
      <c r="U144" s="94"/>
      <c r="V144" s="94"/>
      <c r="W144" s="11"/>
      <c r="X144" s="94"/>
      <c r="Y144" s="94"/>
      <c r="Z144" s="94"/>
      <c r="AA144" s="3"/>
      <c r="AB144" s="3"/>
      <c r="AC144" s="94"/>
      <c r="AD144" s="52"/>
      <c r="AE144"/>
      <c r="AF144"/>
      <c r="AG144"/>
      <c r="AH144" s="94"/>
      <c r="AI144"/>
      <c r="AJ144" s="94"/>
      <c r="AK144"/>
      <c r="AL144" s="11"/>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s="178"/>
      <c r="C145" s="198"/>
      <c r="D145"/>
      <c r="E145" s="15"/>
      <c r="F145" s="3"/>
      <c r="G145" s="3"/>
      <c r="H145" s="15"/>
      <c r="I145"/>
      <c r="J145"/>
      <c r="K145"/>
      <c r="L145"/>
      <c r="M145"/>
      <c r="N145"/>
      <c r="O145"/>
      <c r="P145"/>
      <c r="Q145"/>
      <c r="R145" s="15"/>
      <c r="S145" s="94"/>
      <c r="T145"/>
      <c r="U145" s="94"/>
      <c r="V145" s="94"/>
      <c r="W145" s="11"/>
      <c r="X145" s="94"/>
      <c r="Y145" s="94"/>
      <c r="Z145" s="94"/>
      <c r="AA145" s="3"/>
      <c r="AB145" s="3"/>
      <c r="AC145" s="94"/>
      <c r="AD145" s="52"/>
      <c r="AE145"/>
      <c r="AF145"/>
      <c r="AG145"/>
      <c r="AH145" s="94"/>
      <c r="AI145"/>
      <c r="AJ145" s="94"/>
      <c r="AK145"/>
      <c r="AL145" s="11"/>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s="178"/>
      <c r="C146" s="198"/>
      <c r="D146"/>
      <c r="E146" s="15"/>
      <c r="F146" s="3"/>
      <c r="G146" s="3"/>
      <c r="H146" s="15"/>
      <c r="I146"/>
      <c r="J146"/>
      <c r="K146"/>
      <c r="L146"/>
      <c r="M146"/>
      <c r="N146"/>
      <c r="O146"/>
      <c r="P146"/>
      <c r="Q146"/>
      <c r="R146" s="15"/>
      <c r="S146" s="94"/>
      <c r="T146"/>
      <c r="U146" s="94"/>
      <c r="V146" s="94"/>
      <c r="W146" s="11"/>
      <c r="X146" s="94"/>
      <c r="Y146" s="94"/>
      <c r="Z146" s="94"/>
      <c r="AA146" s="3"/>
      <c r="AB146" s="3"/>
      <c r="AC146" s="94"/>
      <c r="AD146" s="52"/>
      <c r="AE146"/>
      <c r="AF146"/>
      <c r="AG146"/>
      <c r="AH146" s="94"/>
      <c r="AI146"/>
      <c r="AJ146" s="94"/>
      <c r="AK146"/>
      <c r="AL146" s="11"/>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A147"/>
      <c r="B147" s="178"/>
      <c r="C147" s="198"/>
      <c r="D147"/>
      <c r="E147" s="15"/>
      <c r="F147" s="3"/>
      <c r="G147" s="3"/>
      <c r="H147" s="15"/>
      <c r="I147"/>
      <c r="J147"/>
      <c r="K147"/>
      <c r="L147"/>
      <c r="M147"/>
      <c r="N147"/>
      <c r="O147"/>
      <c r="P147"/>
      <c r="Q147"/>
      <c r="R147" s="15"/>
      <c r="S147" s="94"/>
      <c r="T147"/>
      <c r="U147" s="94"/>
      <c r="V147" s="94"/>
      <c r="W147" s="11"/>
      <c r="X147" s="94"/>
      <c r="Y147" s="94"/>
      <c r="Z147" s="94"/>
      <c r="AA147" s="3"/>
      <c r="AB147" s="3"/>
      <c r="AC147" s="94"/>
      <c r="AD147" s="52"/>
      <c r="AE147"/>
      <c r="AF147"/>
      <c r="AG147"/>
      <c r="AH147" s="94"/>
      <c r="AI147"/>
      <c r="AJ147" s="94"/>
      <c r="AK147"/>
      <c r="AL147" s="11"/>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A148"/>
      <c r="B148" s="178"/>
      <c r="C148" s="198"/>
      <c r="D148"/>
      <c r="E148" s="15"/>
      <c r="F148" s="3"/>
      <c r="G148" s="3"/>
      <c r="H148" s="15"/>
      <c r="I148"/>
      <c r="J148"/>
      <c r="K148"/>
      <c r="L148"/>
      <c r="M148"/>
      <c r="N148"/>
      <c r="O148"/>
      <c r="P148"/>
      <c r="Q148"/>
      <c r="R148" s="15"/>
      <c r="S148" s="94"/>
      <c r="T148"/>
      <c r="U148" s="94"/>
      <c r="V148" s="94"/>
      <c r="W148" s="11"/>
      <c r="X148" s="94"/>
      <c r="Y148" s="94"/>
      <c r="Z148" s="94"/>
      <c r="AA148" s="3"/>
      <c r="AB148" s="3"/>
      <c r="AC148" s="94"/>
      <c r="AD148" s="52"/>
      <c r="AE148"/>
      <c r="AF148"/>
      <c r="AG148"/>
      <c r="AH148" s="94"/>
      <c r="AI148"/>
      <c r="AJ148" s="94"/>
      <c r="AK148"/>
      <c r="AL148" s="11"/>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A149"/>
      <c r="B149" s="178"/>
      <c r="C149" s="198"/>
      <c r="D149"/>
      <c r="E149" s="15"/>
      <c r="F149" s="3"/>
      <c r="G149" s="3"/>
      <c r="H149" s="15"/>
      <c r="I149"/>
      <c r="J149"/>
      <c r="K149"/>
      <c r="L149"/>
      <c r="M149"/>
      <c r="N149"/>
      <c r="O149"/>
      <c r="P149"/>
      <c r="Q149"/>
      <c r="R149" s="15"/>
      <c r="S149" s="94"/>
      <c r="T149"/>
      <c r="U149" s="94"/>
      <c r="V149" s="94"/>
      <c r="W149" s="11"/>
      <c r="X149" s="94"/>
      <c r="Y149" s="94"/>
      <c r="Z149" s="94"/>
      <c r="AA149" s="3"/>
      <c r="AB149" s="3"/>
      <c r="AC149" s="94"/>
      <c r="AD149" s="52"/>
      <c r="AE149"/>
      <c r="AF149"/>
      <c r="AG149"/>
      <c r="AH149" s="94"/>
      <c r="AI149"/>
      <c r="AJ149" s="94"/>
      <c r="AK149"/>
      <c r="AL149" s="11"/>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A150"/>
      <c r="B150" s="178"/>
      <c r="C150" s="198"/>
      <c r="D150"/>
      <c r="E150" s="15"/>
      <c r="F150" s="3"/>
      <c r="G150" s="3"/>
      <c r="H150" s="15"/>
      <c r="I150"/>
      <c r="J150"/>
      <c r="K150"/>
      <c r="L150"/>
      <c r="M150"/>
      <c r="N150"/>
      <c r="O150"/>
      <c r="P150"/>
      <c r="Q150"/>
      <c r="R150" s="15"/>
      <c r="S150" s="94"/>
      <c r="T150"/>
      <c r="U150" s="94"/>
      <c r="V150" s="94"/>
      <c r="W150" s="11"/>
      <c r="X150" s="94"/>
      <c r="Y150" s="94"/>
      <c r="Z150" s="94"/>
      <c r="AA150" s="3"/>
      <c r="AB150" s="3"/>
      <c r="AC150" s="94"/>
      <c r="AD150" s="52"/>
      <c r="AE150"/>
      <c r="AF150"/>
      <c r="AG150"/>
      <c r="AH150" s="94"/>
      <c r="AI150"/>
      <c r="AJ150" s="94"/>
      <c r="AK150"/>
      <c r="AL150" s="11"/>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B151" s="178" t="s">
        <v>63</v>
      </c>
      <c r="C151" s="198" t="s">
        <v>72</v>
      </c>
      <c r="D151" s="2" t="str">
        <f>+B151&amp;C151</f>
        <v>CASI SEGUROINSIGNIFICANTE</v>
      </c>
      <c r="E151" s="15" t="s">
        <v>322</v>
      </c>
      <c r="F151" s="3"/>
      <c r="G151" s="3"/>
      <c r="H151" s="15"/>
      <c r="I151"/>
      <c r="J151"/>
      <c r="K151"/>
      <c r="L151"/>
      <c r="M151"/>
      <c r="N151"/>
      <c r="O151"/>
      <c r="P151"/>
      <c r="Q151"/>
      <c r="R151" s="15"/>
      <c r="S151" s="94"/>
      <c r="T151"/>
      <c r="U151" s="94"/>
      <c r="V151" s="94"/>
      <c r="W151" s="11"/>
      <c r="X151" s="94"/>
      <c r="Y151" s="94"/>
      <c r="Z151" s="94"/>
      <c r="AA151" s="3"/>
      <c r="AB151" s="3"/>
      <c r="AC151" s="94"/>
      <c r="AD151" s="52"/>
      <c r="AE151"/>
      <c r="AF151"/>
      <c r="AG151"/>
      <c r="AH151" s="94"/>
      <c r="AI151"/>
      <c r="AJ151" s="94"/>
      <c r="AK151"/>
      <c r="AL151" s="1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B152" s="178" t="s">
        <v>63</v>
      </c>
      <c r="C152" s="198" t="s">
        <v>73</v>
      </c>
      <c r="D152" s="2" t="str">
        <f t="shared" ref="D152:D175" si="9">+B152&amp;C152</f>
        <v>CASI SEGUROMENOR</v>
      </c>
      <c r="E152" s="15" t="s">
        <v>322</v>
      </c>
      <c r="F152" s="3"/>
      <c r="G152" s="3"/>
      <c r="H152" s="15"/>
      <c r="I152"/>
      <c r="J152"/>
      <c r="K152"/>
      <c r="L152"/>
      <c r="M152"/>
      <c r="N152"/>
      <c r="O152"/>
      <c r="P152"/>
      <c r="Q152"/>
      <c r="R152" s="15"/>
      <c r="S152" s="94"/>
      <c r="T152"/>
      <c r="U152" s="94"/>
      <c r="V152" s="94"/>
      <c r="W152" s="11"/>
      <c r="X152" s="94"/>
      <c r="Y152" s="94"/>
      <c r="Z152" s="94"/>
      <c r="AA152" s="3"/>
      <c r="AB152" s="3"/>
      <c r="AC152" s="94"/>
      <c r="AD152" s="52"/>
      <c r="AE152"/>
      <c r="AF152"/>
      <c r="AG152"/>
      <c r="AH152" s="94"/>
      <c r="AI152"/>
      <c r="AJ152" s="94"/>
      <c r="AK152"/>
      <c r="AL152" s="11"/>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s="178" t="s">
        <v>63</v>
      </c>
      <c r="C153" s="198" t="s">
        <v>6</v>
      </c>
      <c r="D153" s="2" t="str">
        <f t="shared" si="9"/>
        <v>CASI SEGUROMODERADO</v>
      </c>
      <c r="E153" s="15" t="s">
        <v>321</v>
      </c>
      <c r="F153" s="3"/>
      <c r="G153" s="3"/>
      <c r="H153" s="15"/>
      <c r="I153"/>
      <c r="J153"/>
      <c r="K153"/>
      <c r="L153"/>
      <c r="M153"/>
      <c r="N153"/>
      <c r="O153"/>
      <c r="P153"/>
      <c r="Q153"/>
      <c r="R153" s="15"/>
      <c r="S153" s="94"/>
      <c r="T153"/>
      <c r="U153" s="94"/>
      <c r="V153" s="94"/>
      <c r="W153" s="11"/>
      <c r="X153" s="94"/>
      <c r="Y153" s="94"/>
      <c r="Z153" s="94"/>
      <c r="AA153" s="3"/>
      <c r="AB153" s="3"/>
      <c r="AC153" s="94"/>
      <c r="AD153" s="52"/>
      <c r="AE153"/>
      <c r="AF153"/>
      <c r="AG153"/>
      <c r="AH153" s="94"/>
      <c r="AI153"/>
      <c r="AJ153" s="94"/>
      <c r="AK153"/>
      <c r="AL153" s="11"/>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s="178" t="s">
        <v>63</v>
      </c>
      <c r="C154" s="198" t="s">
        <v>74</v>
      </c>
      <c r="D154" s="2" t="str">
        <f t="shared" si="9"/>
        <v>CASI SEGUROMAYOR</v>
      </c>
      <c r="E154" s="15" t="s">
        <v>321</v>
      </c>
      <c r="F154" s="3"/>
      <c r="G154" s="3"/>
      <c r="H154" s="15"/>
      <c r="I154"/>
      <c r="J154"/>
      <c r="K154"/>
      <c r="L154"/>
      <c r="M154"/>
      <c r="N154"/>
      <c r="O154"/>
      <c r="P154"/>
      <c r="Q154"/>
      <c r="R154" s="15"/>
      <c r="S154" s="94"/>
      <c r="T154"/>
      <c r="U154" s="94"/>
      <c r="V154" s="94"/>
      <c r="W154" s="11"/>
      <c r="X154" s="94"/>
      <c r="Y154" s="94"/>
      <c r="Z154" s="94"/>
      <c r="AA154" s="3"/>
      <c r="AB154" s="3"/>
      <c r="AC154" s="94"/>
      <c r="AD154" s="52"/>
      <c r="AE154"/>
      <c r="AF154"/>
      <c r="AG154"/>
      <c r="AH154" s="94"/>
      <c r="AI154"/>
      <c r="AJ154" s="94"/>
      <c r="AK154"/>
      <c r="AL154" s="11"/>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s="178" t="s">
        <v>63</v>
      </c>
      <c r="C155" s="198" t="s">
        <v>77</v>
      </c>
      <c r="D155" s="2" t="str">
        <f t="shared" si="9"/>
        <v>CASI SEGUROCATASTRÓFICO</v>
      </c>
      <c r="E155" s="15" t="s">
        <v>321</v>
      </c>
      <c r="F155" s="3"/>
      <c r="G155" s="3"/>
      <c r="H155" s="15"/>
      <c r="I155"/>
      <c r="J155"/>
      <c r="K155"/>
      <c r="L155"/>
      <c r="M155"/>
      <c r="N155"/>
      <c r="O155"/>
      <c r="P155"/>
      <c r="Q155"/>
      <c r="R155" s="15"/>
      <c r="S155" s="94"/>
      <c r="T155"/>
      <c r="U155" s="94"/>
      <c r="V155" s="94"/>
      <c r="W155" s="11"/>
      <c r="X155" s="94"/>
      <c r="Y155" s="94"/>
      <c r="Z155" s="94"/>
      <c r="AA155" s="3"/>
      <c r="AB155" s="3"/>
      <c r="AC155" s="94"/>
      <c r="AD155" s="52"/>
      <c r="AE155"/>
      <c r="AF155"/>
      <c r="AG155"/>
      <c r="AH155" s="94"/>
      <c r="AI155"/>
      <c r="AJ155" s="94"/>
      <c r="AK155"/>
      <c r="AL155" s="11"/>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s="178" t="s">
        <v>34</v>
      </c>
      <c r="C156" s="198" t="s">
        <v>72</v>
      </c>
      <c r="D156" s="2" t="str">
        <f t="shared" si="9"/>
        <v>PROBABLEINSIGNIFICANTE</v>
      </c>
      <c r="E156" s="15" t="s">
        <v>6</v>
      </c>
      <c r="F156" s="3"/>
      <c r="G156" s="3"/>
      <c r="H156" s="15"/>
      <c r="I156"/>
      <c r="J156"/>
      <c r="K156"/>
      <c r="L156"/>
      <c r="M156"/>
      <c r="N156"/>
      <c r="O156"/>
      <c r="P156"/>
      <c r="Q156"/>
      <c r="R156" s="15"/>
      <c r="S156" s="94"/>
      <c r="T156"/>
      <c r="U156" s="94"/>
      <c r="V156" s="94"/>
      <c r="W156" s="11"/>
      <c r="X156" s="94"/>
      <c r="Y156" s="94"/>
      <c r="Z156" s="94"/>
      <c r="AA156" s="3"/>
      <c r="AB156" s="3"/>
      <c r="AC156" s="94"/>
      <c r="AD156" s="52"/>
      <c r="AE156"/>
      <c r="AF156"/>
      <c r="AG156"/>
      <c r="AH156" s="94"/>
      <c r="AI156"/>
      <c r="AJ156" s="94"/>
      <c r="AK156"/>
      <c r="AL156" s="11"/>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s="178" t="s">
        <v>34</v>
      </c>
      <c r="C157" s="198" t="s">
        <v>73</v>
      </c>
      <c r="D157" s="2" t="str">
        <f t="shared" si="9"/>
        <v>PROBABLEMENOR</v>
      </c>
      <c r="E157" s="15" t="s">
        <v>322</v>
      </c>
      <c r="F157" s="3"/>
      <c r="G157" s="3"/>
      <c r="H157" s="15"/>
      <c r="I157"/>
      <c r="J157"/>
      <c r="K157"/>
      <c r="L157"/>
      <c r="M157"/>
      <c r="N157"/>
      <c r="O157"/>
      <c r="P157"/>
      <c r="Q157"/>
      <c r="R157" s="15"/>
      <c r="S157" s="94"/>
      <c r="T157"/>
      <c r="U157" s="94"/>
      <c r="V157" s="94"/>
      <c r="W157" s="11"/>
      <c r="X157" s="94"/>
      <c r="Y157" s="94"/>
      <c r="Z157" s="94"/>
      <c r="AA157" s="3"/>
      <c r="AB157" s="3"/>
      <c r="AC157" s="94"/>
      <c r="AD157" s="52"/>
      <c r="AE157"/>
      <c r="AF157"/>
      <c r="AG157"/>
      <c r="AH157" s="94"/>
      <c r="AI157"/>
      <c r="AJ157" s="94"/>
      <c r="AK157"/>
      <c r="AL157" s="11"/>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s="178" t="s">
        <v>34</v>
      </c>
      <c r="C158" s="198" t="s">
        <v>6</v>
      </c>
      <c r="D158" s="2" t="str">
        <f t="shared" si="9"/>
        <v>PROBABLEMODERADO</v>
      </c>
      <c r="E158" s="15" t="s">
        <v>322</v>
      </c>
      <c r="F158" s="3"/>
      <c r="G158" s="3"/>
      <c r="H158" s="15"/>
      <c r="I158"/>
      <c r="J158"/>
      <c r="K158"/>
      <c r="L158"/>
      <c r="M158"/>
      <c r="N158"/>
      <c r="O158"/>
      <c r="P158"/>
      <c r="Q158"/>
      <c r="R158" s="15"/>
      <c r="S158" s="94"/>
      <c r="T158"/>
      <c r="U158" s="94"/>
      <c r="V158" s="94"/>
      <c r="W158" s="11"/>
      <c r="X158" s="94"/>
      <c r="Y158" s="94"/>
      <c r="Z158" s="94"/>
      <c r="AA158" s="3"/>
      <c r="AB158" s="3"/>
      <c r="AC158" s="94"/>
      <c r="AD158" s="52"/>
      <c r="AE158"/>
      <c r="AF158"/>
      <c r="AG158"/>
      <c r="AH158" s="94"/>
      <c r="AI158"/>
      <c r="AJ158" s="94"/>
      <c r="AK158"/>
      <c r="AL158" s="11"/>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s="178" t="s">
        <v>34</v>
      </c>
      <c r="C159" s="198" t="s">
        <v>74</v>
      </c>
      <c r="D159" s="2" t="str">
        <f t="shared" si="9"/>
        <v>PROBABLEMAYOR</v>
      </c>
      <c r="E159" s="15" t="s">
        <v>321</v>
      </c>
      <c r="F159" s="3"/>
      <c r="G159" s="3"/>
      <c r="H159" s="15"/>
      <c r="I159"/>
      <c r="J159"/>
      <c r="K159"/>
      <c r="L159"/>
      <c r="M159"/>
      <c r="N159"/>
      <c r="O159"/>
      <c r="P159"/>
      <c r="Q159"/>
      <c r="R159" s="15"/>
      <c r="S159" s="94"/>
      <c r="T159"/>
      <c r="U159" s="94"/>
      <c r="V159" s="94"/>
      <c r="W159" s="11"/>
      <c r="X159" s="94"/>
      <c r="Y159" s="94"/>
      <c r="Z159" s="94"/>
      <c r="AA159" s="3"/>
      <c r="AB159" s="3"/>
      <c r="AC159" s="94"/>
      <c r="AD159" s="52"/>
      <c r="AE159"/>
      <c r="AF159"/>
      <c r="AG159"/>
      <c r="AH159" s="94"/>
      <c r="AI159"/>
      <c r="AJ159" s="94"/>
      <c r="AK159"/>
      <c r="AL159" s="11"/>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s="178" t="s">
        <v>34</v>
      </c>
      <c r="C160" s="198" t="s">
        <v>77</v>
      </c>
      <c r="D160" s="2" t="str">
        <f t="shared" si="9"/>
        <v>PROBABLECATASTRÓFICO</v>
      </c>
      <c r="E160" s="15" t="s">
        <v>321</v>
      </c>
      <c r="F160" s="3"/>
      <c r="G160" s="3"/>
      <c r="H160" s="15"/>
      <c r="I160"/>
      <c r="J160"/>
      <c r="K160"/>
      <c r="L160"/>
      <c r="M160"/>
      <c r="N160"/>
      <c r="O160"/>
      <c r="P160"/>
      <c r="Q160"/>
      <c r="R160" s="15"/>
      <c r="S160" s="94"/>
      <c r="T160"/>
      <c r="U160" s="94"/>
      <c r="V160" s="94"/>
      <c r="W160" s="11"/>
      <c r="X160" s="94"/>
      <c r="Y160" s="94"/>
      <c r="Z160" s="94"/>
      <c r="AA160" s="3"/>
      <c r="AB160" s="3"/>
      <c r="AC160" s="94"/>
      <c r="AD160" s="52"/>
      <c r="AE160"/>
      <c r="AF160"/>
      <c r="AG160"/>
      <c r="AH160" s="94"/>
      <c r="AI160"/>
      <c r="AJ160" s="94"/>
      <c r="AK160"/>
      <c r="AL160" s="11"/>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s="178" t="s">
        <v>33</v>
      </c>
      <c r="C161" s="198" t="s">
        <v>72</v>
      </c>
      <c r="D161" s="2" t="str">
        <f t="shared" si="9"/>
        <v>POSIBLEINSIGNIFICANTE</v>
      </c>
      <c r="E161" s="15" t="s">
        <v>323</v>
      </c>
      <c r="F161" s="3"/>
      <c r="G161" s="3"/>
      <c r="H161" s="15"/>
      <c r="I161"/>
      <c r="J161"/>
      <c r="K161"/>
      <c r="L161"/>
      <c r="M161"/>
      <c r="N161"/>
      <c r="O161"/>
      <c r="P161"/>
      <c r="Q161"/>
      <c r="R161" s="15"/>
      <c r="S161" s="94"/>
      <c r="T161"/>
      <c r="U161" s="94"/>
      <c r="V161" s="94"/>
      <c r="W161" s="11"/>
      <c r="X161" s="94"/>
      <c r="Y161" s="94"/>
      <c r="Z161" s="94"/>
      <c r="AA161" s="3"/>
      <c r="AB161" s="3"/>
      <c r="AC161" s="94"/>
      <c r="AD161" s="52"/>
      <c r="AE161"/>
      <c r="AF161"/>
      <c r="AG161"/>
      <c r="AH161" s="94"/>
      <c r="AI161"/>
      <c r="AJ161" s="94"/>
      <c r="AK161"/>
      <c r="AL161" s="1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s="178" t="s">
        <v>33</v>
      </c>
      <c r="C162" s="198" t="s">
        <v>73</v>
      </c>
      <c r="D162" s="2" t="str">
        <f t="shared" si="9"/>
        <v>POSIBLEMENOR</v>
      </c>
      <c r="E162" s="15" t="s">
        <v>6</v>
      </c>
      <c r="F162" s="3"/>
      <c r="G162" s="3"/>
      <c r="H162" s="15"/>
      <c r="I162"/>
      <c r="J162"/>
      <c r="K162"/>
      <c r="L162"/>
      <c r="M162"/>
      <c r="N162"/>
      <c r="O162"/>
      <c r="P162"/>
      <c r="Q162"/>
      <c r="R162" s="15"/>
      <c r="S162" s="94"/>
      <c r="T162"/>
      <c r="U162" s="94"/>
      <c r="V162" s="94"/>
      <c r="W162" s="11"/>
      <c r="X162" s="94"/>
      <c r="Y162" s="94"/>
      <c r="Z162" s="94"/>
      <c r="AA162" s="3"/>
      <c r="AB162" s="3"/>
      <c r="AC162" s="94"/>
      <c r="AD162" s="52"/>
      <c r="AE162"/>
      <c r="AF162"/>
      <c r="AG162"/>
      <c r="AH162" s="94"/>
      <c r="AI162"/>
      <c r="AJ162" s="94"/>
      <c r="AK162"/>
      <c r="AL162" s="11"/>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s="178" t="s">
        <v>33</v>
      </c>
      <c r="C163" s="198" t="s">
        <v>6</v>
      </c>
      <c r="D163" s="2" t="str">
        <f t="shared" si="9"/>
        <v>POSIBLEMODERADO</v>
      </c>
      <c r="E163" s="15" t="s">
        <v>322</v>
      </c>
      <c r="F163" s="3"/>
      <c r="G163" s="3"/>
      <c r="H163" s="15"/>
      <c r="I163"/>
      <c r="J163"/>
      <c r="K163"/>
      <c r="L163"/>
      <c r="M163"/>
      <c r="N163"/>
      <c r="O163"/>
      <c r="P163"/>
      <c r="Q163"/>
      <c r="R163" s="15"/>
      <c r="S163" s="94"/>
      <c r="T163"/>
      <c r="U163" s="94"/>
      <c r="V163" s="94"/>
      <c r="W163" s="11"/>
      <c r="X163" s="94"/>
      <c r="Y163" s="94"/>
      <c r="Z163" s="94"/>
      <c r="AA163" s="3"/>
      <c r="AB163" s="3"/>
      <c r="AC163" s="94"/>
      <c r="AD163" s="52"/>
      <c r="AE163"/>
      <c r="AF163"/>
      <c r="AG163"/>
      <c r="AH163" s="94"/>
      <c r="AI163"/>
      <c r="AJ163" s="94"/>
      <c r="AK163"/>
      <c r="AL163" s="11"/>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s="178" t="s">
        <v>33</v>
      </c>
      <c r="C164" s="198" t="s">
        <v>74</v>
      </c>
      <c r="D164" s="2" t="str">
        <f t="shared" si="9"/>
        <v>POSIBLEMAYOR</v>
      </c>
      <c r="E164" s="15" t="s">
        <v>321</v>
      </c>
      <c r="F164" s="3"/>
      <c r="G164" s="3"/>
      <c r="H164" s="15"/>
      <c r="I164"/>
      <c r="J164"/>
      <c r="K164"/>
      <c r="L164"/>
      <c r="M164"/>
      <c r="N164"/>
      <c r="O164"/>
      <c r="P164"/>
      <c r="Q164"/>
      <c r="R164" s="15"/>
      <c r="S164" s="94"/>
      <c r="T164"/>
      <c r="U164" s="94"/>
      <c r="V164" s="94"/>
      <c r="W164" s="11"/>
      <c r="X164" s="94"/>
      <c r="Y164" s="94"/>
      <c r="Z164" s="94"/>
      <c r="AA164" s="3"/>
      <c r="AB164" s="3"/>
      <c r="AC164" s="94"/>
      <c r="AD164" s="52"/>
      <c r="AE164"/>
      <c r="AF164"/>
      <c r="AG164"/>
      <c r="AH164" s="94"/>
      <c r="AI164"/>
      <c r="AJ164" s="94"/>
      <c r="AK164"/>
      <c r="AL164" s="11"/>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s="178" t="s">
        <v>33</v>
      </c>
      <c r="C165" s="198" t="s">
        <v>77</v>
      </c>
      <c r="D165" s="2" t="str">
        <f t="shared" si="9"/>
        <v>POSIBLECATASTRÓFICO</v>
      </c>
      <c r="E165" s="15" t="s">
        <v>321</v>
      </c>
      <c r="F165" s="3"/>
      <c r="G165" s="3"/>
      <c r="H165" s="15"/>
      <c r="I165"/>
      <c r="J165"/>
      <c r="K165"/>
      <c r="L165"/>
      <c r="M165"/>
      <c r="N165"/>
      <c r="O165"/>
      <c r="P165"/>
      <c r="Q165"/>
      <c r="R165" s="15"/>
      <c r="S165" s="94"/>
      <c r="T165"/>
      <c r="U165" s="94"/>
      <c r="V165" s="94"/>
      <c r="W165" s="11"/>
      <c r="X165" s="94"/>
      <c r="Y165" s="94"/>
      <c r="Z165" s="94"/>
      <c r="AA165" s="3"/>
      <c r="AB165" s="3"/>
      <c r="AC165" s="94"/>
      <c r="AD165" s="52"/>
      <c r="AE165"/>
      <c r="AF165"/>
      <c r="AG165"/>
      <c r="AH165" s="94"/>
      <c r="AI165"/>
      <c r="AJ165" s="94"/>
      <c r="AK165"/>
      <c r="AL165" s="11"/>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s="178" t="s">
        <v>32</v>
      </c>
      <c r="C166" s="198" t="s">
        <v>72</v>
      </c>
      <c r="D166" s="2" t="str">
        <f t="shared" si="9"/>
        <v>IMPROBABLEINSIGNIFICANTE</v>
      </c>
      <c r="E166" s="15" t="s">
        <v>323</v>
      </c>
      <c r="F166" s="3"/>
      <c r="G166" s="3"/>
      <c r="H166" s="15"/>
      <c r="I166"/>
      <c r="J166"/>
      <c r="K166"/>
      <c r="L166"/>
      <c r="M166"/>
      <c r="N166"/>
      <c r="O166"/>
      <c r="P166"/>
      <c r="Q166"/>
      <c r="R166" s="15"/>
      <c r="S166" s="94"/>
      <c r="T166"/>
      <c r="U166" s="94"/>
      <c r="V166" s="94"/>
      <c r="W166" s="11"/>
      <c r="X166" s="94"/>
      <c r="Y166" s="94"/>
      <c r="Z166" s="94"/>
      <c r="AA166" s="3"/>
      <c r="AB166" s="3"/>
      <c r="AC166" s="94"/>
      <c r="AD166" s="52"/>
      <c r="AE166"/>
      <c r="AF166"/>
      <c r="AG166"/>
      <c r="AH166" s="94"/>
      <c r="AI166"/>
      <c r="AJ166" s="94"/>
      <c r="AK166"/>
      <c r="AL166" s="11"/>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c r="B167" s="178" t="s">
        <v>32</v>
      </c>
      <c r="C167" s="198" t="s">
        <v>73</v>
      </c>
      <c r="D167" s="2" t="str">
        <f t="shared" si="9"/>
        <v>IMPROBABLEMENOR</v>
      </c>
      <c r="E167" s="15" t="s">
        <v>323</v>
      </c>
      <c r="F167" s="3"/>
      <c r="G167" s="3"/>
      <c r="H167" s="15"/>
      <c r="I167"/>
      <c r="J167"/>
      <c r="K167"/>
      <c r="L167"/>
      <c r="M167"/>
      <c r="N167"/>
      <c r="O167"/>
      <c r="P167"/>
      <c r="Q167"/>
      <c r="R167" s="15"/>
      <c r="S167" s="94"/>
      <c r="T167"/>
      <c r="U167" s="94"/>
      <c r="V167" s="94"/>
      <c r="W167" s="11"/>
      <c r="X167" s="94"/>
      <c r="Y167" s="94"/>
      <c r="Z167" s="94"/>
      <c r="AA167" s="3"/>
      <c r="AB167" s="3"/>
      <c r="AC167" s="94"/>
      <c r="AD167" s="52"/>
      <c r="AE167"/>
      <c r="AF167"/>
      <c r="AG167"/>
      <c r="AH167" s="94"/>
      <c r="AI167"/>
      <c r="AJ167" s="94"/>
      <c r="AK167"/>
      <c r="AL167" s="11"/>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c r="B168" s="178" t="s">
        <v>32</v>
      </c>
      <c r="C168" s="198" t="s">
        <v>6</v>
      </c>
      <c r="D168" s="2" t="str">
        <f t="shared" si="9"/>
        <v>IMPROBABLEMODERADO</v>
      </c>
      <c r="E168" s="15" t="s">
        <v>6</v>
      </c>
      <c r="F168" s="3"/>
      <c r="G168" s="3"/>
      <c r="H168" s="15"/>
      <c r="I168"/>
      <c r="J168"/>
      <c r="K168"/>
      <c r="L168"/>
      <c r="M168"/>
      <c r="N168"/>
      <c r="O168"/>
      <c r="P168"/>
      <c r="Q168"/>
      <c r="R168" s="15"/>
      <c r="S168" s="94"/>
      <c r="T168"/>
      <c r="U168" s="94"/>
      <c r="V168" s="94"/>
      <c r="W168" s="11"/>
      <c r="X168" s="94"/>
      <c r="Y168" s="94"/>
      <c r="Z168" s="94"/>
      <c r="AA168" s="3"/>
      <c r="AB168" s="3"/>
      <c r="AC168" s="94"/>
      <c r="AD168" s="52"/>
      <c r="AE168"/>
      <c r="AF168"/>
      <c r="AG168"/>
      <c r="AH168" s="94"/>
      <c r="AI168"/>
      <c r="AJ168" s="94"/>
      <c r="AK168"/>
      <c r="AL168" s="11"/>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1:270" s="2" customFormat="1">
      <c r="B169" s="178" t="s">
        <v>32</v>
      </c>
      <c r="C169" s="198" t="s">
        <v>74</v>
      </c>
      <c r="D169" s="2" t="str">
        <f t="shared" si="9"/>
        <v>IMPROBABLEMAYOR</v>
      </c>
      <c r="E169" s="15" t="s">
        <v>322</v>
      </c>
      <c r="F169" s="3"/>
      <c r="G169" s="3"/>
      <c r="H169" s="15"/>
      <c r="I169"/>
      <c r="J169"/>
      <c r="K169"/>
      <c r="L169"/>
      <c r="M169"/>
      <c r="N169"/>
      <c r="O169"/>
      <c r="P169"/>
      <c r="Q169"/>
      <c r="R169" s="15"/>
      <c r="S169" s="94"/>
      <c r="T169"/>
      <c r="U169" s="94"/>
      <c r="V169" s="94"/>
      <c r="W169" s="11"/>
      <c r="X169" s="94"/>
      <c r="Y169" s="94"/>
      <c r="Z169" s="94"/>
      <c r="AA169" s="3"/>
      <c r="AB169" s="3"/>
      <c r="AC169" s="94"/>
      <c r="AD169" s="52"/>
      <c r="AE169"/>
      <c r="AF169"/>
      <c r="AG169"/>
      <c r="AH169" s="94"/>
      <c r="AI169"/>
      <c r="AJ169" s="94"/>
      <c r="AK169"/>
      <c r="AL169" s="11"/>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1:270" s="2" customFormat="1">
      <c r="B170" s="178" t="s">
        <v>32</v>
      </c>
      <c r="C170" s="198" t="s">
        <v>77</v>
      </c>
      <c r="D170" s="2" t="str">
        <f t="shared" si="9"/>
        <v>IMPROBABLECATASTRÓFICO</v>
      </c>
      <c r="E170" s="15" t="s">
        <v>321</v>
      </c>
      <c r="F170" s="3"/>
      <c r="G170" s="3"/>
      <c r="H170" s="15"/>
      <c r="I170"/>
      <c r="J170"/>
      <c r="K170"/>
      <c r="L170"/>
      <c r="M170"/>
      <c r="N170"/>
      <c r="O170"/>
      <c r="P170"/>
      <c r="Q170"/>
      <c r="R170" s="15"/>
      <c r="S170" s="94"/>
      <c r="T170"/>
      <c r="U170" s="94"/>
      <c r="V170" s="94"/>
      <c r="W170" s="11"/>
      <c r="X170" s="94"/>
      <c r="Y170" s="94"/>
      <c r="Z170" s="94"/>
      <c r="AA170" s="3"/>
      <c r="AB170" s="3"/>
      <c r="AC170" s="94"/>
      <c r="AD170" s="52"/>
      <c r="AE170"/>
      <c r="AF170"/>
      <c r="AG170"/>
      <c r="AH170" s="94"/>
      <c r="AI170"/>
      <c r="AJ170" s="94"/>
      <c r="AK170"/>
      <c r="AL170" s="11"/>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1:270" s="2" customFormat="1">
      <c r="B171" s="178" t="s">
        <v>64</v>
      </c>
      <c r="C171" s="198" t="s">
        <v>72</v>
      </c>
      <c r="D171" s="2" t="str">
        <f t="shared" si="9"/>
        <v>RARA VEZINSIGNIFICANTE</v>
      </c>
      <c r="E171" s="15" t="s">
        <v>323</v>
      </c>
      <c r="F171" s="3"/>
      <c r="G171" s="3"/>
      <c r="H171" s="15"/>
      <c r="I171"/>
      <c r="J171"/>
      <c r="K171"/>
      <c r="L171"/>
      <c r="M171"/>
      <c r="N171"/>
      <c r="O171"/>
      <c r="P171"/>
      <c r="Q171"/>
      <c r="R171" s="15"/>
      <c r="S171" s="94"/>
      <c r="T171"/>
      <c r="U171" s="94"/>
      <c r="V171" s="94"/>
      <c r="W171" s="11"/>
      <c r="X171" s="94"/>
      <c r="Y171" s="94"/>
      <c r="Z171" s="94"/>
      <c r="AA171" s="3"/>
      <c r="AB171" s="3"/>
      <c r="AC171" s="94"/>
      <c r="AD171" s="52"/>
      <c r="AE171"/>
      <c r="AF171"/>
      <c r="AG171"/>
      <c r="AH171" s="94"/>
      <c r="AI171"/>
      <c r="AJ171" s="94"/>
      <c r="AK171"/>
      <c r="AL171" s="1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1:270" s="2" customFormat="1">
      <c r="B172" s="178" t="s">
        <v>64</v>
      </c>
      <c r="C172" s="198" t="s">
        <v>73</v>
      </c>
      <c r="D172" s="2" t="str">
        <f t="shared" si="9"/>
        <v>RARA VEZMENOR</v>
      </c>
      <c r="E172" s="15" t="s">
        <v>323</v>
      </c>
      <c r="F172" s="3"/>
      <c r="G172" s="3"/>
      <c r="H172" s="15" t="str">
        <f>+IFERROR(VLOOKUP(F172,$F$177:$H$181,3,FALSE)*VLOOKUP(G172,$G$177:$H$181,3,FALSE),"")</f>
        <v/>
      </c>
      <c r="I172"/>
      <c r="J172"/>
      <c r="K172"/>
      <c r="L172"/>
      <c r="M172"/>
      <c r="N172"/>
      <c r="O172"/>
      <c r="P172"/>
      <c r="Q172"/>
      <c r="R172" s="15"/>
      <c r="S172" s="94"/>
      <c r="T172"/>
      <c r="U172" s="94"/>
      <c r="V172" s="94"/>
      <c r="W172" s="11"/>
      <c r="X172" s="94"/>
      <c r="Y172" s="94"/>
      <c r="Z172" s="94"/>
      <c r="AA172" s="3"/>
      <c r="AB172" s="3"/>
      <c r="AC172" s="94"/>
      <c r="AD172" s="52"/>
      <c r="AE172"/>
      <c r="AF172"/>
      <c r="AG172"/>
      <c r="AH172" s="94"/>
      <c r="AI172"/>
      <c r="AJ172" s="94"/>
      <c r="AK172"/>
      <c r="AL172" s="11"/>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1:270" s="2" customFormat="1">
      <c r="B173" s="178" t="s">
        <v>64</v>
      </c>
      <c r="C173" s="198" t="s">
        <v>6</v>
      </c>
      <c r="D173" s="2" t="str">
        <f t="shared" si="9"/>
        <v>RARA VEZMODERADO</v>
      </c>
      <c r="E173" s="15" t="s">
        <v>6</v>
      </c>
      <c r="F173" s="3"/>
      <c r="G173" s="3"/>
      <c r="H173" s="15" t="str">
        <f>+IFERROR(VLOOKUP(F173,$F$177:$H$181,3,FALSE)*VLOOKUP(G173,$G$177:$H$181,3,FALSE),"")</f>
        <v/>
      </c>
      <c r="I173"/>
      <c r="J173"/>
      <c r="K173"/>
      <c r="L173"/>
      <c r="M173"/>
      <c r="N173"/>
      <c r="O173"/>
      <c r="P173"/>
      <c r="Q173"/>
      <c r="R173" s="15"/>
      <c r="S173" s="94"/>
      <c r="T173"/>
      <c r="U173" s="94"/>
      <c r="V173" s="94"/>
      <c r="W173" s="11"/>
      <c r="X173" s="94"/>
      <c r="Y173" s="94"/>
      <c r="Z173" s="94"/>
      <c r="AA173" s="3"/>
      <c r="AB173" s="3"/>
      <c r="AC173" s="94"/>
      <c r="AD173" s="52"/>
      <c r="AE173"/>
      <c r="AF173"/>
      <c r="AG173"/>
      <c r="AH173" s="94"/>
      <c r="AI173"/>
      <c r="AJ173" s="94"/>
      <c r="AK173"/>
      <c r="AL173" s="11"/>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1:270" s="2" customFormat="1">
      <c r="B174" s="178" t="s">
        <v>64</v>
      </c>
      <c r="C174" s="198" t="s">
        <v>74</v>
      </c>
      <c r="D174" s="2" t="str">
        <f t="shared" si="9"/>
        <v>RARA VEZMAYOR</v>
      </c>
      <c r="E174" s="15" t="s">
        <v>322</v>
      </c>
      <c r="F174" s="15"/>
      <c r="G174" s="15"/>
      <c r="H174" s="15"/>
      <c r="I174"/>
      <c r="J174"/>
      <c r="K174"/>
      <c r="L174"/>
      <c r="M174"/>
      <c r="N174"/>
      <c r="O174"/>
      <c r="P174"/>
      <c r="Q174"/>
      <c r="R174" s="15"/>
      <c r="S174" s="94"/>
      <c r="T174"/>
      <c r="U174" s="94"/>
      <c r="V174" s="94"/>
      <c r="W174" s="11"/>
      <c r="X174" s="94"/>
      <c r="Y174" s="94"/>
      <c r="Z174" s="94"/>
      <c r="AA174" s="15"/>
      <c r="AB174" s="15"/>
      <c r="AC174" s="94"/>
      <c r="AD174" s="52"/>
      <c r="AE174"/>
      <c r="AF174"/>
      <c r="AG174"/>
      <c r="AH174" s="94"/>
      <c r="AI174"/>
      <c r="AJ174" s="94"/>
      <c r="AK174"/>
      <c r="AL174" s="11"/>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row>
    <row r="175" spans="1:270" s="2" customFormat="1">
      <c r="B175" s="178" t="s">
        <v>64</v>
      </c>
      <c r="C175" s="198" t="s">
        <v>77</v>
      </c>
      <c r="D175" s="2" t="str">
        <f t="shared" si="9"/>
        <v>RARA VEZCATASTRÓFICO</v>
      </c>
      <c r="E175" s="15" t="s">
        <v>321</v>
      </c>
      <c r="F175" s="15"/>
      <c r="G175" s="15"/>
      <c r="H175" s="15"/>
      <c r="I175"/>
      <c r="J175"/>
      <c r="K175"/>
      <c r="L175"/>
      <c r="M175"/>
      <c r="N175"/>
      <c r="O175"/>
      <c r="P175"/>
      <c r="Q175"/>
      <c r="R175" s="15"/>
      <c r="S175" s="94"/>
      <c r="T175"/>
      <c r="U175" s="94"/>
      <c r="V175" s="94"/>
      <c r="W175" s="11"/>
      <c r="X175" s="94"/>
      <c r="Y175" s="94"/>
      <c r="Z175" s="94"/>
      <c r="AA175" s="15"/>
      <c r="AB175" s="15"/>
      <c r="AC175" s="94"/>
      <c r="AD175" s="52"/>
      <c r="AE175"/>
      <c r="AF175"/>
      <c r="AG175"/>
      <c r="AH175" s="94"/>
      <c r="AI175"/>
      <c r="AJ175" s="94"/>
      <c r="AK175"/>
      <c r="AL175" s="11"/>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row>
    <row r="176" spans="1:270" s="2" customFormat="1" ht="16">
      <c r="A176"/>
      <c r="B176" s="178"/>
      <c r="C176" s="198"/>
      <c r="D176"/>
      <c r="E176" s="15"/>
      <c r="F176" s="15"/>
      <c r="G176" s="15"/>
      <c r="H176" s="15"/>
      <c r="I176"/>
      <c r="J176"/>
      <c r="K176"/>
      <c r="L176"/>
      <c r="M176"/>
      <c r="N176"/>
      <c r="O176"/>
      <c r="P176"/>
      <c r="Q176"/>
      <c r="R176" s="15"/>
      <c r="S176" s="94"/>
      <c r="T176"/>
      <c r="U176" s="94"/>
      <c r="V176" s="94"/>
      <c r="W176" s="11"/>
      <c r="X176" s="94"/>
      <c r="Y176" s="94"/>
      <c r="Z176" s="94"/>
      <c r="AA176" s="15"/>
      <c r="AB176" s="15"/>
      <c r="AC176" s="94"/>
      <c r="AD176" s="52"/>
      <c r="AE176"/>
      <c r="AF176" t="s">
        <v>27</v>
      </c>
      <c r="AG176"/>
      <c r="AH176" s="94"/>
      <c r="AI176"/>
      <c r="AJ176" s="94" t="s">
        <v>16</v>
      </c>
      <c r="AK176"/>
      <c r="AL176" s="11"/>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row>
    <row r="177" spans="1:270" s="2" customFormat="1" ht="56">
      <c r="B177" s="99"/>
      <c r="D177"/>
      <c r="E177" s="16" t="s">
        <v>58</v>
      </c>
      <c r="F177" s="16" t="s">
        <v>64</v>
      </c>
      <c r="G177" s="16" t="s">
        <v>72</v>
      </c>
      <c r="H177" s="16">
        <v>1</v>
      </c>
      <c r="J177" s="2" t="s">
        <v>2</v>
      </c>
      <c r="R177" s="16"/>
      <c r="S177" s="95" t="s">
        <v>66</v>
      </c>
      <c r="U177" s="95" t="s">
        <v>247</v>
      </c>
      <c r="V177" s="95" t="s">
        <v>247</v>
      </c>
      <c r="W177" s="82" t="s">
        <v>272</v>
      </c>
      <c r="X177" s="102"/>
      <c r="Y177" s="95" t="s">
        <v>247</v>
      </c>
      <c r="Z177" s="102" t="s">
        <v>272</v>
      </c>
      <c r="AA177" s="16" t="s">
        <v>64</v>
      </c>
      <c r="AB177" s="16" t="s">
        <v>72</v>
      </c>
      <c r="AC177" s="95"/>
      <c r="AD177" s="93"/>
      <c r="AF177" s="88" t="s">
        <v>324</v>
      </c>
      <c r="AG177" s="89" t="s">
        <v>336</v>
      </c>
      <c r="AH177" s="89">
        <v>100</v>
      </c>
      <c r="AI177" s="98" t="s">
        <v>333</v>
      </c>
      <c r="AJ177" s="89"/>
      <c r="AK177" s="89" t="s">
        <v>302</v>
      </c>
      <c r="AL177" s="89">
        <v>2</v>
      </c>
    </row>
    <row r="178" spans="1:270" s="2" customFormat="1" ht="56">
      <c r="B178" s="99"/>
      <c r="D178"/>
      <c r="E178" s="16" t="s">
        <v>59</v>
      </c>
      <c r="F178" s="16" t="s">
        <v>32</v>
      </c>
      <c r="G178" s="16" t="s">
        <v>73</v>
      </c>
      <c r="H178" s="16">
        <v>2</v>
      </c>
      <c r="J178" s="2" t="s">
        <v>53</v>
      </c>
      <c r="R178" s="16"/>
      <c r="S178" s="95" t="s">
        <v>4</v>
      </c>
      <c r="U178" s="95" t="s">
        <v>6</v>
      </c>
      <c r="V178" s="95" t="s">
        <v>6</v>
      </c>
      <c r="W178" s="82" t="s">
        <v>273</v>
      </c>
      <c r="X178" s="102"/>
      <c r="Y178" s="95" t="s">
        <v>6</v>
      </c>
      <c r="Z178" s="102" t="s">
        <v>273</v>
      </c>
      <c r="AA178" s="16" t="s">
        <v>32</v>
      </c>
      <c r="AB178" s="16" t="s">
        <v>73</v>
      </c>
      <c r="AC178" s="95"/>
      <c r="AD178" s="93"/>
      <c r="AF178" s="88" t="s">
        <v>325</v>
      </c>
      <c r="AG178" s="89" t="s">
        <v>337</v>
      </c>
      <c r="AH178" s="89">
        <v>50</v>
      </c>
      <c r="AI178" s="98" t="s">
        <v>334</v>
      </c>
      <c r="AJ178" s="89"/>
      <c r="AK178" s="89" t="s">
        <v>303</v>
      </c>
      <c r="AL178" s="89">
        <v>1</v>
      </c>
    </row>
    <row r="179" spans="1:270" s="2" customFormat="1" ht="42">
      <c r="B179" s="99"/>
      <c r="E179" s="16" t="s">
        <v>5</v>
      </c>
      <c r="F179" s="16" t="s">
        <v>33</v>
      </c>
      <c r="G179" s="16" t="s">
        <v>6</v>
      </c>
      <c r="H179" s="16">
        <v>3</v>
      </c>
      <c r="R179" s="16"/>
      <c r="S179" s="95" t="s">
        <v>3</v>
      </c>
      <c r="U179" s="95" t="s">
        <v>250</v>
      </c>
      <c r="V179" s="95" t="s">
        <v>250</v>
      </c>
      <c r="W179" s="82" t="s">
        <v>274</v>
      </c>
      <c r="X179" s="102"/>
      <c r="Y179" s="95" t="s">
        <v>250</v>
      </c>
      <c r="Z179" s="102" t="s">
        <v>274</v>
      </c>
      <c r="AA179" s="16" t="s">
        <v>33</v>
      </c>
      <c r="AB179" s="16" t="s">
        <v>6</v>
      </c>
      <c r="AC179" s="95"/>
      <c r="AD179" s="93"/>
      <c r="AF179" s="88" t="s">
        <v>326</v>
      </c>
      <c r="AG179" s="89" t="s">
        <v>341</v>
      </c>
      <c r="AH179" s="89">
        <v>0</v>
      </c>
      <c r="AI179" s="98" t="s">
        <v>335</v>
      </c>
      <c r="AJ179" s="89"/>
      <c r="AK179" s="89" t="s">
        <v>304</v>
      </c>
      <c r="AL179" s="89">
        <v>0</v>
      </c>
    </row>
    <row r="180" spans="1:270" s="2" customFormat="1" ht="56">
      <c r="B180" s="99"/>
      <c r="E180" s="16" t="s">
        <v>1</v>
      </c>
      <c r="F180" s="16" t="s">
        <v>34</v>
      </c>
      <c r="G180" s="16" t="s">
        <v>74</v>
      </c>
      <c r="H180" s="16">
        <v>4</v>
      </c>
      <c r="R180" s="16"/>
      <c r="S180" s="95" t="s">
        <v>67</v>
      </c>
      <c r="U180" s="95"/>
      <c r="V180" s="95"/>
      <c r="W180" s="82" t="s">
        <v>275</v>
      </c>
      <c r="X180" s="102"/>
      <c r="Y180" s="95"/>
      <c r="Z180" s="102" t="s">
        <v>275</v>
      </c>
      <c r="AA180" s="16" t="s">
        <v>34</v>
      </c>
      <c r="AB180" s="16" t="s">
        <v>74</v>
      </c>
      <c r="AC180" s="95"/>
      <c r="AD180" s="93"/>
      <c r="AF180" s="88" t="s">
        <v>327</v>
      </c>
      <c r="AG180" s="89" t="s">
        <v>338</v>
      </c>
      <c r="AH180" s="89">
        <v>50</v>
      </c>
      <c r="AI180" s="99" t="s">
        <v>334</v>
      </c>
      <c r="AJ180" s="89"/>
      <c r="AK180" s="89" t="s">
        <v>302</v>
      </c>
      <c r="AL180" s="89">
        <v>2</v>
      </c>
    </row>
    <row r="181" spans="1:270" s="2" customFormat="1" ht="56">
      <c r="B181" s="99"/>
      <c r="E181" s="16" t="s">
        <v>29</v>
      </c>
      <c r="F181" s="16" t="s">
        <v>63</v>
      </c>
      <c r="G181" s="16" t="s">
        <v>77</v>
      </c>
      <c r="H181" s="16">
        <v>5</v>
      </c>
      <c r="R181" s="16"/>
      <c r="S181" s="95"/>
      <c r="U181" s="95"/>
      <c r="V181" s="95"/>
      <c r="W181" s="82" t="s">
        <v>276</v>
      </c>
      <c r="X181" s="102"/>
      <c r="Y181" s="95"/>
      <c r="Z181" s="102" t="s">
        <v>276</v>
      </c>
      <c r="AA181" s="16" t="s">
        <v>63</v>
      </c>
      <c r="AB181" s="16" t="s">
        <v>77</v>
      </c>
      <c r="AC181" s="95"/>
      <c r="AD181" s="93"/>
      <c r="AF181" s="88" t="s">
        <v>328</v>
      </c>
      <c r="AG181" s="89" t="s">
        <v>339</v>
      </c>
      <c r="AH181" s="89">
        <v>50</v>
      </c>
      <c r="AI181" s="99" t="s">
        <v>334</v>
      </c>
      <c r="AJ181" s="89"/>
      <c r="AK181" s="89" t="s">
        <v>302</v>
      </c>
      <c r="AL181" s="89">
        <v>1</v>
      </c>
    </row>
    <row r="182" spans="1:270" s="2" customFormat="1" ht="42">
      <c r="B182" s="99"/>
      <c r="E182" s="16" t="s">
        <v>28</v>
      </c>
      <c r="F182" s="16"/>
      <c r="G182" s="16"/>
      <c r="H182" s="16"/>
      <c r="R182" s="16"/>
      <c r="S182" s="95"/>
      <c r="U182" s="95"/>
      <c r="V182" s="95"/>
      <c r="W182" s="82" t="s">
        <v>277</v>
      </c>
      <c r="X182" s="102"/>
      <c r="Y182" s="95"/>
      <c r="Z182" s="102" t="s">
        <v>277</v>
      </c>
      <c r="AA182" s="16"/>
      <c r="AB182" s="16"/>
      <c r="AC182" s="95"/>
      <c r="AD182" s="93"/>
      <c r="AF182" s="88" t="s">
        <v>329</v>
      </c>
      <c r="AG182" s="89" t="s">
        <v>340</v>
      </c>
      <c r="AH182" s="89">
        <v>0</v>
      </c>
      <c r="AI182" s="99" t="s">
        <v>335</v>
      </c>
      <c r="AJ182" s="89"/>
      <c r="AK182" s="89" t="s">
        <v>303</v>
      </c>
      <c r="AL182" s="89">
        <v>0</v>
      </c>
    </row>
    <row r="183" spans="1:270" ht="42">
      <c r="A183" s="2"/>
      <c r="B183" s="99"/>
      <c r="C183" s="2"/>
      <c r="D183" s="2"/>
      <c r="E183" s="16" t="s">
        <v>0</v>
      </c>
      <c r="F183" s="16"/>
      <c r="G183" s="16"/>
      <c r="H183" s="16"/>
      <c r="I183" s="2"/>
      <c r="J183" s="2"/>
      <c r="K183" s="2"/>
      <c r="L183" s="2"/>
      <c r="M183" s="2"/>
      <c r="N183" s="2"/>
      <c r="O183" s="2"/>
      <c r="P183" s="2"/>
      <c r="Q183" s="2"/>
      <c r="R183" s="16"/>
      <c r="T183" s="2"/>
      <c r="W183" s="82" t="s">
        <v>278</v>
      </c>
      <c r="X183" s="102"/>
      <c r="Z183" s="102" t="s">
        <v>278</v>
      </c>
      <c r="AA183" s="16"/>
      <c r="AB183" s="16"/>
      <c r="AC183" s="95"/>
      <c r="AD183" s="93"/>
      <c r="AE183" s="2"/>
      <c r="AF183" s="88" t="s">
        <v>330</v>
      </c>
      <c r="AG183" s="89" t="s">
        <v>342</v>
      </c>
      <c r="AH183" s="89">
        <v>0</v>
      </c>
      <c r="AI183" s="99" t="s">
        <v>335</v>
      </c>
      <c r="AJ183" s="89"/>
      <c r="AK183" s="89" t="s">
        <v>304</v>
      </c>
      <c r="AL183" s="89">
        <v>0</v>
      </c>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row>
    <row r="184" spans="1:270" ht="42">
      <c r="A184" s="2"/>
      <c r="B184" s="99"/>
      <c r="C184" s="2"/>
      <c r="D184" s="2"/>
      <c r="E184" s="16" t="s">
        <v>60</v>
      </c>
      <c r="F184" s="16"/>
      <c r="G184" s="16"/>
      <c r="H184" s="16"/>
      <c r="I184" s="2"/>
      <c r="J184" s="2"/>
      <c r="K184" s="2"/>
      <c r="L184" s="2"/>
      <c r="M184" s="2"/>
      <c r="N184" s="2"/>
      <c r="O184" s="2"/>
      <c r="P184" s="2"/>
      <c r="Q184" s="2"/>
      <c r="R184" s="16"/>
      <c r="S184" s="95"/>
      <c r="T184" s="2"/>
      <c r="U184" s="95"/>
      <c r="V184" s="95"/>
      <c r="W184" s="82" t="s">
        <v>279</v>
      </c>
      <c r="X184" s="102"/>
      <c r="Y184" s="95"/>
      <c r="Z184" s="102" t="s">
        <v>279</v>
      </c>
      <c r="AA184" s="16"/>
      <c r="AB184" s="16" t="s">
        <v>31</v>
      </c>
      <c r="AC184" s="95"/>
      <c r="AD184" s="93"/>
      <c r="AE184" s="2"/>
      <c r="AF184" s="88" t="s">
        <v>331</v>
      </c>
      <c r="AG184" s="89" t="s">
        <v>343</v>
      </c>
      <c r="AH184" s="89">
        <v>0</v>
      </c>
      <c r="AI184" s="99" t="s">
        <v>335</v>
      </c>
      <c r="AJ184" s="89"/>
      <c r="AK184" s="89" t="s">
        <v>302</v>
      </c>
      <c r="AL184" s="89">
        <v>1</v>
      </c>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row>
    <row r="185" spans="1:270" ht="28">
      <c r="A185" s="2"/>
      <c r="B185" s="99"/>
      <c r="C185" s="2"/>
      <c r="D185" s="2"/>
      <c r="E185" s="16" t="s">
        <v>61</v>
      </c>
      <c r="F185" s="16"/>
      <c r="G185" s="16"/>
      <c r="H185" s="16"/>
      <c r="I185" s="2"/>
      <c r="J185" s="2"/>
      <c r="K185" s="2"/>
      <c r="L185" s="2"/>
      <c r="M185" s="2"/>
      <c r="N185" s="2"/>
      <c r="O185" s="2"/>
      <c r="P185" s="2"/>
      <c r="Q185" s="2"/>
      <c r="S185" s="95"/>
      <c r="U185" s="95"/>
      <c r="V185" s="95"/>
      <c r="W185" s="82" t="s">
        <v>280</v>
      </c>
      <c r="X185" s="102"/>
      <c r="Y185" s="95"/>
      <c r="Z185" s="102" t="s">
        <v>280</v>
      </c>
      <c r="AC185" s="95"/>
      <c r="AF185" t="s">
        <v>332</v>
      </c>
      <c r="AG185" s="16" t="s">
        <v>344</v>
      </c>
      <c r="AH185" s="95">
        <v>0</v>
      </c>
      <c r="AI185" s="99" t="s">
        <v>335</v>
      </c>
      <c r="AJ185" s="95"/>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row>
    <row r="186" spans="1:270">
      <c r="A186" s="2"/>
      <c r="B186" s="99"/>
      <c r="C186" s="2"/>
      <c r="D186" s="2"/>
      <c r="E186" s="16" t="s">
        <v>62</v>
      </c>
      <c r="F186" s="16"/>
      <c r="G186" s="16"/>
      <c r="H186" s="16"/>
      <c r="I186" s="2"/>
      <c r="J186" s="2"/>
      <c r="K186" s="2"/>
      <c r="L186" s="2"/>
      <c r="M186" s="2"/>
      <c r="N186" s="2"/>
      <c r="O186" s="2"/>
      <c r="P186" s="2"/>
      <c r="Q186" s="2"/>
      <c r="S186" s="95"/>
      <c r="U186" s="95"/>
      <c r="V186" s="95"/>
      <c r="W186" s="12"/>
      <c r="X186" s="95"/>
      <c r="Y186" s="95"/>
      <c r="Z186" s="95"/>
      <c r="AC186" s="95"/>
      <c r="AG186" s="2"/>
      <c r="AH186" s="95"/>
      <c r="AI186" s="2"/>
      <c r="AJ186" s="95"/>
      <c r="AK186" s="2"/>
      <c r="AL186" s="1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row>
    <row r="187" spans="1:270">
      <c r="A187" s="2"/>
      <c r="B187" s="99"/>
      <c r="C187" s="2"/>
      <c r="D187" s="2"/>
      <c r="F187" s="16"/>
      <c r="G187" s="16"/>
      <c r="H187" s="16"/>
      <c r="I187" s="2"/>
      <c r="J187" s="2"/>
      <c r="K187" s="2"/>
      <c r="L187" s="2"/>
      <c r="M187" s="2"/>
      <c r="N187" s="2"/>
      <c r="O187" s="2"/>
      <c r="P187" s="2"/>
      <c r="Q187" s="2"/>
      <c r="S187" s="95"/>
      <c r="U187" s="95"/>
      <c r="V187" s="95"/>
      <c r="W187" s="12"/>
      <c r="X187" s="95"/>
      <c r="Y187" s="95"/>
      <c r="Z187" s="95"/>
      <c r="AC187" s="95"/>
      <c r="AG187" s="2"/>
      <c r="AH187" s="95"/>
      <c r="AI187" s="2"/>
      <c r="AJ187" s="95"/>
      <c r="AK187" s="2"/>
      <c r="AL187" s="1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row>
    <row r="188" spans="1:270">
      <c r="A188" s="2"/>
      <c r="B188" s="99"/>
      <c r="C188" s="2"/>
      <c r="D188" s="2"/>
      <c r="F188" s="16"/>
      <c r="G188" s="16"/>
      <c r="H188" s="16"/>
      <c r="I188" s="2"/>
      <c r="J188" s="2"/>
      <c r="K188" s="2"/>
      <c r="L188" s="2"/>
      <c r="M188" s="2"/>
      <c r="N188" s="2"/>
      <c r="O188" s="2"/>
      <c r="P188" s="2"/>
      <c r="Q188" s="2"/>
      <c r="S188" s="95"/>
      <c r="U188" s="95"/>
      <c r="V188" s="95"/>
      <c r="W188" s="12"/>
      <c r="X188" s="95"/>
      <c r="Y188" s="95"/>
      <c r="Z188" s="95"/>
      <c r="AC188" s="95"/>
      <c r="AG188" s="2"/>
      <c r="AH188" s="95"/>
      <c r="AI188" s="2"/>
      <c r="AJ188" s="95"/>
      <c r="AK188" s="2"/>
      <c r="AL188" s="1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row>
    <row r="189" spans="1:270">
      <c r="E189" s="16"/>
      <c r="I189" s="2"/>
      <c r="J189" s="2"/>
      <c r="K189" s="2"/>
      <c r="M189" s="2"/>
      <c r="N189" s="2"/>
      <c r="O189" s="2"/>
    </row>
    <row r="190" spans="1:270">
      <c r="E190" s="16"/>
      <c r="I190" s="2"/>
      <c r="J190" s="2"/>
      <c r="K190" s="2"/>
      <c r="M190" s="2"/>
      <c r="N190" s="2"/>
      <c r="O190" s="2"/>
    </row>
    <row r="191" spans="1:270">
      <c r="I191" s="2"/>
      <c r="J191" s="2"/>
      <c r="K191" s="2"/>
      <c r="M191" s="2"/>
      <c r="N191" s="2"/>
      <c r="O191" s="2"/>
    </row>
    <row r="192" spans="1:270">
      <c r="R192" s="16"/>
    </row>
    <row r="193" spans="18:18">
      <c r="R193" s="16"/>
    </row>
    <row r="194" spans="18:18">
      <c r="R194" s="16"/>
    </row>
  </sheetData>
  <sheetProtection formatRows="0" insertColumns="0" insertRows="0" insertHyperlinks="0" selectLockedCells="1" sort="0" autoFilter="0" pivotTables="0" selectUnlockedCells="1"/>
  <mergeCells count="173">
    <mergeCell ref="C9:C10"/>
    <mergeCell ref="D9:D10"/>
    <mergeCell ref="A1:B4"/>
    <mergeCell ref="AG6:AG7"/>
    <mergeCell ref="M6:O6"/>
    <mergeCell ref="U6:U7"/>
    <mergeCell ref="W6:W7"/>
    <mergeCell ref="V6:V7"/>
    <mergeCell ref="AE6:AE7"/>
    <mergeCell ref="AF6:AF7"/>
    <mergeCell ref="X6:X7"/>
    <mergeCell ref="S6:S7"/>
    <mergeCell ref="F6:H6"/>
    <mergeCell ref="I6:L6"/>
    <mergeCell ref="A6:E6"/>
    <mergeCell ref="P6:P7"/>
    <mergeCell ref="Q6:Q7"/>
    <mergeCell ref="AL6:AM6"/>
    <mergeCell ref="R6:R7"/>
    <mergeCell ref="Z6:Z7"/>
    <mergeCell ref="C1:AK4"/>
    <mergeCell ref="AL1:AM1"/>
    <mergeCell ref="AL2:AM2"/>
    <mergeCell ref="AL3:AM3"/>
    <mergeCell ref="AL4:AM4"/>
    <mergeCell ref="T6:T7"/>
    <mergeCell ref="Y6:Y7"/>
    <mergeCell ref="AA6:AC6"/>
    <mergeCell ref="AH6:AI6"/>
    <mergeCell ref="AJ6:AK6"/>
    <mergeCell ref="AD6:AD7"/>
    <mergeCell ref="E24:E25"/>
    <mergeCell ref="Q24:Q25"/>
    <mergeCell ref="P21:P22"/>
    <mergeCell ref="Q19:Q22"/>
    <mergeCell ref="U32:AL32"/>
    <mergeCell ref="I29:P29"/>
    <mergeCell ref="F32:S32"/>
    <mergeCell ref="A29:F29"/>
    <mergeCell ref="A30:E30"/>
    <mergeCell ref="Y19:Y22"/>
    <mergeCell ref="Z19:Z22"/>
    <mergeCell ref="AA19:AA22"/>
    <mergeCell ref="AB19:AB22"/>
    <mergeCell ref="AC19:AC22"/>
    <mergeCell ref="O19:O22"/>
    <mergeCell ref="P19:P20"/>
    <mergeCell ref="A32:D32"/>
    <mergeCell ref="AL24:AL25"/>
    <mergeCell ref="AJ24:AJ25"/>
    <mergeCell ref="AL19:AL22"/>
    <mergeCell ref="R29:AM29"/>
    <mergeCell ref="C19:C22"/>
    <mergeCell ref="D19:D22"/>
    <mergeCell ref="E19:E22"/>
    <mergeCell ref="X19:X22"/>
    <mergeCell ref="AH19:AH22"/>
    <mergeCell ref="AJ19:AJ22"/>
    <mergeCell ref="AE19:AE22"/>
    <mergeCell ref="AG19:AG22"/>
    <mergeCell ref="M9:M10"/>
    <mergeCell ref="N9:N10"/>
    <mergeCell ref="E9:E10"/>
    <mergeCell ref="F9:F10"/>
    <mergeCell ref="G9:G10"/>
    <mergeCell ref="H9:H10"/>
    <mergeCell ref="I9:I10"/>
    <mergeCell ref="J19:J22"/>
    <mergeCell ref="K19:K22"/>
    <mergeCell ref="L19:L22"/>
    <mergeCell ref="M19:M22"/>
    <mergeCell ref="N19:N22"/>
    <mergeCell ref="F19:F22"/>
    <mergeCell ref="G19:G22"/>
    <mergeCell ref="H19:H22"/>
    <mergeCell ref="I19:I22"/>
    <mergeCell ref="AG9:AG10"/>
    <mergeCell ref="D12:D13"/>
    <mergeCell ref="AA9:AA10"/>
    <mergeCell ref="AB9:AB10"/>
    <mergeCell ref="AC9:AC10"/>
    <mergeCell ref="C12:C13"/>
    <mergeCell ref="E12:E13"/>
    <mergeCell ref="F12:F13"/>
    <mergeCell ref="G12:G13"/>
    <mergeCell ref="H12:H13"/>
    <mergeCell ref="I12:I13"/>
    <mergeCell ref="J12:J13"/>
    <mergeCell ref="K12:K13"/>
    <mergeCell ref="L12:L13"/>
    <mergeCell ref="M12:M13"/>
    <mergeCell ref="X9:X10"/>
    <mergeCell ref="Y9:Y10"/>
    <mergeCell ref="Z9:Z10"/>
    <mergeCell ref="O9:O10"/>
    <mergeCell ref="Q9:Q10"/>
    <mergeCell ref="R9:R10"/>
    <mergeCell ref="S9:S10"/>
    <mergeCell ref="J9:J10"/>
    <mergeCell ref="K9:K10"/>
    <mergeCell ref="L9:L10"/>
    <mergeCell ref="X24:X25"/>
    <mergeCell ref="Y24:Y25"/>
    <mergeCell ref="Z24:Z25"/>
    <mergeCell ref="AA12:AA13"/>
    <mergeCell ref="AB12:AB13"/>
    <mergeCell ref="AC12:AC13"/>
    <mergeCell ref="AG12:AG13"/>
    <mergeCell ref="C24:C25"/>
    <mergeCell ref="D24:D25"/>
    <mergeCell ref="F24:F25"/>
    <mergeCell ref="G24:G25"/>
    <mergeCell ref="H24:H25"/>
    <mergeCell ref="I24:I25"/>
    <mergeCell ref="J24:J25"/>
    <mergeCell ref="K24:K25"/>
    <mergeCell ref="L24:L25"/>
    <mergeCell ref="M24:M25"/>
    <mergeCell ref="N24:N25"/>
    <mergeCell ref="O24:O25"/>
    <mergeCell ref="N12:N13"/>
    <mergeCell ref="O12:O13"/>
    <mergeCell ref="Q12:Q13"/>
    <mergeCell ref="R12:R13"/>
    <mergeCell ref="S12:S13"/>
    <mergeCell ref="L27:L28"/>
    <mergeCell ref="M27:M28"/>
    <mergeCell ref="N27:N28"/>
    <mergeCell ref="O27:O28"/>
    <mergeCell ref="B19:B22"/>
    <mergeCell ref="A8:A13"/>
    <mergeCell ref="A19:A22"/>
    <mergeCell ref="AL9:AL10"/>
    <mergeCell ref="AH12:AH13"/>
    <mergeCell ref="AJ12:AJ13"/>
    <mergeCell ref="AL12:AL13"/>
    <mergeCell ref="B8:B13"/>
    <mergeCell ref="AH9:AH10"/>
    <mergeCell ref="AJ9:AJ10"/>
    <mergeCell ref="X12:X13"/>
    <mergeCell ref="Y12:Y13"/>
    <mergeCell ref="Z12:Z13"/>
    <mergeCell ref="AH24:AH25"/>
    <mergeCell ref="AG24:AG25"/>
    <mergeCell ref="R24:R25"/>
    <mergeCell ref="S24:S25"/>
    <mergeCell ref="AA24:AA25"/>
    <mergeCell ref="AB24:AB25"/>
    <mergeCell ref="AC24:AC25"/>
    <mergeCell ref="AG27:AG28"/>
    <mergeCell ref="AH27:AH28"/>
    <mergeCell ref="AJ27:AJ28"/>
    <mergeCell ref="AL27:AL28"/>
    <mergeCell ref="B24:B26"/>
    <mergeCell ref="A24:A26"/>
    <mergeCell ref="A27:A28"/>
    <mergeCell ref="B27:B28"/>
    <mergeCell ref="Q27:Q28"/>
    <mergeCell ref="AA27:AA28"/>
    <mergeCell ref="AB27:AB28"/>
    <mergeCell ref="AC27:AC28"/>
    <mergeCell ref="X27:X28"/>
    <mergeCell ref="Y27:Y28"/>
    <mergeCell ref="Z27:Z28"/>
    <mergeCell ref="C27:C28"/>
    <mergeCell ref="D27:D28"/>
    <mergeCell ref="E27:E28"/>
    <mergeCell ref="F27:F28"/>
    <mergeCell ref="G27:G28"/>
    <mergeCell ref="H27:H28"/>
    <mergeCell ref="I27:I28"/>
    <mergeCell ref="J27:J28"/>
    <mergeCell ref="K27:K28"/>
  </mergeCells>
  <phoneticPr fontId="12" type="noConversion"/>
  <conditionalFormatting sqref="K189">
    <cfRule type="cellIs" dxfId="305" priority="630" stopIfTrue="1" operator="between">
      <formula>30</formula>
      <formula>40</formula>
    </cfRule>
  </conditionalFormatting>
  <conditionalFormatting sqref="N189">
    <cfRule type="cellIs" dxfId="304" priority="598" stopIfTrue="1" operator="between">
      <formula>30</formula>
      <formula>40</formula>
    </cfRule>
  </conditionalFormatting>
  <conditionalFormatting sqref="G33:G173 AB8:AB9 AB15:AB16 G27 AB18:AB19">
    <cfRule type="cellIs" dxfId="303" priority="685" stopIfTrue="1" operator="equal">
      <formula>$G$179</formula>
    </cfRule>
    <cfRule type="cellIs" dxfId="302" priority="686" stopIfTrue="1" operator="equal">
      <formula>$G$178</formula>
    </cfRule>
    <cfRule type="cellIs" dxfId="301" priority="687" stopIfTrue="1" operator="equal">
      <formula>$G$177</formula>
    </cfRule>
  </conditionalFormatting>
  <conditionalFormatting sqref="F33:F173 AA8:AA9 AA15:AA16 AA18:AA19">
    <cfRule type="cellIs" dxfId="300" priority="688" stopIfTrue="1" operator="equal">
      <formula>$F$179</formula>
    </cfRule>
    <cfRule type="cellIs" dxfId="299" priority="689" stopIfTrue="1" operator="equal">
      <formula>$F$178</formula>
    </cfRule>
    <cfRule type="cellIs" dxfId="298" priority="690" stopIfTrue="1" operator="equal">
      <formula>$F$177</formula>
    </cfRule>
  </conditionalFormatting>
  <conditionalFormatting sqref="N190">
    <cfRule type="cellIs" dxfId="297" priority="558" stopIfTrue="1" operator="between">
      <formula>30</formula>
      <formula>40</formula>
    </cfRule>
  </conditionalFormatting>
  <conditionalFormatting sqref="N191">
    <cfRule type="cellIs" dxfId="296" priority="557" stopIfTrue="1" operator="between">
      <formula>30</formula>
      <formula>40</formula>
    </cfRule>
  </conditionalFormatting>
  <conditionalFormatting sqref="K190">
    <cfRule type="cellIs" dxfId="295" priority="556" stopIfTrue="1" operator="between">
      <formula>30</formula>
      <formula>40</formula>
    </cfRule>
  </conditionalFormatting>
  <conditionalFormatting sqref="K191">
    <cfRule type="cellIs" dxfId="294" priority="555" stopIfTrue="1" operator="between">
      <formula>30</formula>
      <formula>40</formula>
    </cfRule>
  </conditionalFormatting>
  <conditionalFormatting sqref="AA33:AA173">
    <cfRule type="cellIs" dxfId="293" priority="342" stopIfTrue="1" operator="equal">
      <formula>#REF!</formula>
    </cfRule>
    <cfRule type="cellIs" dxfId="292" priority="343" operator="equal">
      <formula>#REF!</formula>
    </cfRule>
    <cfRule type="cellIs" dxfId="291" priority="344" operator="equal">
      <formula>#REF!</formula>
    </cfRule>
  </conditionalFormatting>
  <conditionalFormatting sqref="AB33:AB173">
    <cfRule type="cellIs" dxfId="290" priority="345" stopIfTrue="1" operator="equal">
      <formula>#REF!</formula>
    </cfRule>
    <cfRule type="cellIs" dxfId="289" priority="346" stopIfTrue="1" operator="equal">
      <formula>#REF!</formula>
    </cfRule>
    <cfRule type="cellIs" dxfId="288" priority="347" stopIfTrue="1" operator="equal">
      <formula>#REF!</formula>
    </cfRule>
  </conditionalFormatting>
  <conditionalFormatting sqref="F8:F9 F15:F19 F11">
    <cfRule type="cellIs" dxfId="287" priority="309" operator="equal">
      <formula>$F$180</formula>
    </cfRule>
    <cfRule type="cellIs" dxfId="286" priority="384" stopIfTrue="1" operator="equal">
      <formula>$F$179</formula>
    </cfRule>
    <cfRule type="cellIs" dxfId="285" priority="385" stopIfTrue="1" operator="equal">
      <formula>$F$178</formula>
    </cfRule>
    <cfRule type="cellIs" dxfId="284" priority="386" stopIfTrue="1" operator="equal">
      <formula>$F$177</formula>
    </cfRule>
  </conditionalFormatting>
  <conditionalFormatting sqref="G8:G9 G15:G19 G11">
    <cfRule type="cellIs" dxfId="283" priority="381" stopIfTrue="1" operator="equal">
      <formula>$G$181</formula>
    </cfRule>
    <cfRule type="cellIs" dxfId="282" priority="382" stopIfTrue="1" operator="equal">
      <formula>$G$178</formula>
    </cfRule>
    <cfRule type="cellIs" dxfId="281" priority="383" stopIfTrue="1" operator="equal">
      <formula>$G$177</formula>
    </cfRule>
    <cfRule type="cellIs" dxfId="280" priority="390" stopIfTrue="1" operator="equal">
      <formula>$G$180</formula>
    </cfRule>
    <cfRule type="cellIs" dxfId="279" priority="391" stopIfTrue="1" operator="equal">
      <formula>$G$179</formula>
    </cfRule>
  </conditionalFormatting>
  <conditionalFormatting sqref="AA30:AA31 AA8:AA9 AA15:AA16 AA18:AA19">
    <cfRule type="cellIs" dxfId="278" priority="318" stopIfTrue="1" operator="equal">
      <formula>$AA$181</formula>
    </cfRule>
    <cfRule type="cellIs" dxfId="277" priority="319" stopIfTrue="1" operator="equal">
      <formula>$AA$178</formula>
    </cfRule>
    <cfRule type="cellIs" dxfId="276" priority="320" stopIfTrue="1" operator="equal">
      <formula>$AA$177</formula>
    </cfRule>
    <cfRule type="cellIs" dxfId="275" priority="327" stopIfTrue="1" operator="equal">
      <formula>$AA$180</formula>
    </cfRule>
    <cfRule type="cellIs" dxfId="274" priority="328" stopIfTrue="1" operator="equal">
      <formula>$AA$179</formula>
    </cfRule>
  </conditionalFormatting>
  <conditionalFormatting sqref="AB30:AB31 AB8:AB9 AB15:AB16 AB18:AB19">
    <cfRule type="cellIs" dxfId="273" priority="315" stopIfTrue="1" operator="equal">
      <formula>$AB$181</formula>
    </cfRule>
    <cfRule type="cellIs" dxfId="272" priority="316" stopIfTrue="1" operator="equal">
      <formula>$AB$178</formula>
    </cfRule>
    <cfRule type="cellIs" dxfId="271" priority="317" stopIfTrue="1" operator="equal">
      <formula>$AB$177</formula>
    </cfRule>
    <cfRule type="cellIs" dxfId="270" priority="324" stopIfTrue="1" operator="equal">
      <formula>$AB$180</formula>
    </cfRule>
    <cfRule type="cellIs" dxfId="269" priority="325" stopIfTrue="1" operator="equal">
      <formula>$AB$179</formula>
    </cfRule>
  </conditionalFormatting>
  <conditionalFormatting sqref="F27">
    <cfRule type="cellIs" dxfId="268" priority="306" stopIfTrue="1" operator="equal">
      <formula>$F$179</formula>
    </cfRule>
    <cfRule type="cellIs" dxfId="267" priority="307" stopIfTrue="1" operator="equal">
      <formula>$F$178</formula>
    </cfRule>
    <cfRule type="cellIs" dxfId="266" priority="308" stopIfTrue="1" operator="equal">
      <formula>$F$177</formula>
    </cfRule>
  </conditionalFormatting>
  <conditionalFormatting sqref="F27">
    <cfRule type="cellIs" dxfId="265" priority="290" operator="equal">
      <formula>$F$180</formula>
    </cfRule>
    <cfRule type="cellIs" dxfId="264" priority="295" stopIfTrue="1" operator="equal">
      <formula>$F$179</formula>
    </cfRule>
    <cfRule type="cellIs" dxfId="263" priority="296" stopIfTrue="1" operator="equal">
      <formula>$F$178</formula>
    </cfRule>
    <cfRule type="cellIs" dxfId="262" priority="297" stopIfTrue="1" operator="equal">
      <formula>$F$177</formula>
    </cfRule>
  </conditionalFormatting>
  <conditionalFormatting sqref="G27">
    <cfRule type="cellIs" dxfId="261" priority="292" stopIfTrue="1" operator="equal">
      <formula>$G$181</formula>
    </cfRule>
    <cfRule type="cellIs" dxfId="260" priority="293" stopIfTrue="1" operator="equal">
      <formula>$G$178</formula>
    </cfRule>
    <cfRule type="cellIs" dxfId="259" priority="294" stopIfTrue="1" operator="equal">
      <formula>$G$177</formula>
    </cfRule>
    <cfRule type="cellIs" dxfId="258" priority="298" stopIfTrue="1" operator="equal">
      <formula>$G$180</formula>
    </cfRule>
    <cfRule type="cellIs" dxfId="257" priority="299" stopIfTrue="1" operator="equal">
      <formula>$G$179</formula>
    </cfRule>
  </conditionalFormatting>
  <conditionalFormatting sqref="AC30:AC31 H15:H19 H8:H9 AC8:AC9 H11 H27">
    <cfRule type="cellIs" dxfId="256" priority="286" operator="equal">
      <formula>"BAJO"</formula>
    </cfRule>
    <cfRule type="cellIs" dxfId="255" priority="287" operator="equal">
      <formula>"MODERADO"</formula>
    </cfRule>
    <cfRule type="cellIs" dxfId="254" priority="288" operator="equal">
      <formula>"ALTO"</formula>
    </cfRule>
    <cfRule type="cellIs" dxfId="253" priority="289" operator="equal">
      <formula>"EXTREMO"</formula>
    </cfRule>
  </conditionalFormatting>
  <conditionalFormatting sqref="AC19">
    <cfRule type="cellIs" dxfId="252" priority="274" operator="equal">
      <formula>"BAJO"</formula>
    </cfRule>
    <cfRule type="cellIs" dxfId="251" priority="275" operator="equal">
      <formula>"MODERADO"</formula>
    </cfRule>
    <cfRule type="cellIs" dxfId="250" priority="276" operator="equal">
      <formula>"ALTO"</formula>
    </cfRule>
    <cfRule type="cellIs" dxfId="249" priority="277" operator="equal">
      <formula>"EXTREMO"</formula>
    </cfRule>
  </conditionalFormatting>
  <conditionalFormatting sqref="AC27">
    <cfRule type="cellIs" dxfId="248" priority="270" operator="equal">
      <formula>"BAJO"</formula>
    </cfRule>
    <cfRule type="cellIs" dxfId="247" priority="271" operator="equal">
      <formula>"MODERADO"</formula>
    </cfRule>
    <cfRule type="cellIs" dxfId="246" priority="272" operator="equal">
      <formula>"ALTO"</formula>
    </cfRule>
    <cfRule type="cellIs" dxfId="245" priority="273" operator="equal">
      <formula>"EXTREMO"</formula>
    </cfRule>
  </conditionalFormatting>
  <conditionalFormatting sqref="AB27">
    <cfRule type="cellIs" dxfId="244" priority="260" stopIfTrue="1" operator="equal">
      <formula>$G$179</formula>
    </cfRule>
    <cfRule type="cellIs" dxfId="243" priority="261" stopIfTrue="1" operator="equal">
      <formula>$G$178</formula>
    </cfRule>
    <cfRule type="cellIs" dxfId="242" priority="262" stopIfTrue="1" operator="equal">
      <formula>$G$177</formula>
    </cfRule>
  </conditionalFormatting>
  <conditionalFormatting sqref="AA27">
    <cfRule type="cellIs" dxfId="241" priority="263" stopIfTrue="1" operator="equal">
      <formula>$F$179</formula>
    </cfRule>
    <cfRule type="cellIs" dxfId="240" priority="264" stopIfTrue="1" operator="equal">
      <formula>$F$178</formula>
    </cfRule>
    <cfRule type="cellIs" dxfId="239" priority="265" stopIfTrue="1" operator="equal">
      <formula>$F$177</formula>
    </cfRule>
  </conditionalFormatting>
  <conditionalFormatting sqref="AA27">
    <cfRule type="cellIs" dxfId="238" priority="253" stopIfTrue="1" operator="equal">
      <formula>$AA$181</formula>
    </cfRule>
    <cfRule type="cellIs" dxfId="237" priority="254" stopIfTrue="1" operator="equal">
      <formula>$AA$178</formula>
    </cfRule>
    <cfRule type="cellIs" dxfId="236" priority="255" stopIfTrue="1" operator="equal">
      <formula>$AA$177</formula>
    </cfRule>
    <cfRule type="cellIs" dxfId="235" priority="258" stopIfTrue="1" operator="equal">
      <formula>$AA$180</formula>
    </cfRule>
    <cfRule type="cellIs" dxfId="234" priority="259" stopIfTrue="1" operator="equal">
      <formula>$AA$179</formula>
    </cfRule>
  </conditionalFormatting>
  <conditionalFormatting sqref="AB27">
    <cfRule type="cellIs" dxfId="233" priority="250" stopIfTrue="1" operator="equal">
      <formula>$AB$181</formula>
    </cfRule>
    <cfRule type="cellIs" dxfId="232" priority="251" stopIfTrue="1" operator="equal">
      <formula>$AB$178</formula>
    </cfRule>
    <cfRule type="cellIs" dxfId="231" priority="252" stopIfTrue="1" operator="equal">
      <formula>$AB$177</formula>
    </cfRule>
    <cfRule type="cellIs" dxfId="230" priority="256" stopIfTrue="1" operator="equal">
      <formula>$AB$180</formula>
    </cfRule>
    <cfRule type="cellIs" dxfId="229" priority="257" stopIfTrue="1" operator="equal">
      <formula>$AB$179</formula>
    </cfRule>
  </conditionalFormatting>
  <conditionalFormatting sqref="F14">
    <cfRule type="cellIs" dxfId="228" priority="247" stopIfTrue="1" operator="equal">
      <formula>$F$179</formula>
    </cfRule>
    <cfRule type="cellIs" dxfId="227" priority="248" stopIfTrue="1" operator="equal">
      <formula>$F$178</formula>
    </cfRule>
    <cfRule type="cellIs" dxfId="226" priority="249" stopIfTrue="1" operator="equal">
      <formula>$F$177</formula>
    </cfRule>
  </conditionalFormatting>
  <conditionalFormatting sqref="AB14">
    <cfRule type="cellIs" dxfId="225" priority="235" stopIfTrue="1" operator="equal">
      <formula>$G$177</formula>
    </cfRule>
  </conditionalFormatting>
  <conditionalFormatting sqref="AA14">
    <cfRule type="cellIs" dxfId="224" priority="238" stopIfTrue="1" operator="equal">
      <formula>$F$177</formula>
    </cfRule>
  </conditionalFormatting>
  <conditionalFormatting sqref="F14">
    <cfRule type="cellIs" dxfId="223" priority="225" operator="equal">
      <formula>$F$180</formula>
    </cfRule>
    <cfRule type="cellIs" dxfId="222" priority="242" stopIfTrue="1" operator="equal">
      <formula>$F$179</formula>
    </cfRule>
    <cfRule type="cellIs" dxfId="221" priority="243" stopIfTrue="1" operator="equal">
      <formula>$F$178</formula>
    </cfRule>
    <cfRule type="cellIs" dxfId="220" priority="244" stopIfTrue="1" operator="equal">
      <formula>$F$177</formula>
    </cfRule>
  </conditionalFormatting>
  <conditionalFormatting sqref="AA14">
    <cfRule type="cellIs" dxfId="219" priority="230" stopIfTrue="1" operator="equal">
      <formula>$AA$181</formula>
    </cfRule>
    <cfRule type="cellIs" dxfId="218" priority="231" stopIfTrue="1" operator="equal">
      <formula>$AA$178</formula>
    </cfRule>
    <cfRule type="cellIs" dxfId="217" priority="232" stopIfTrue="1" operator="equal">
      <formula>$AA$177</formula>
    </cfRule>
    <cfRule type="cellIs" dxfId="216" priority="236" stopIfTrue="1" operator="equal">
      <formula>$AA$180</formula>
    </cfRule>
    <cfRule type="cellIs" dxfId="215" priority="237" stopIfTrue="1" operator="equal">
      <formula>$AA$179</formula>
    </cfRule>
  </conditionalFormatting>
  <conditionalFormatting sqref="AB14">
    <cfRule type="cellIs" dxfId="214" priority="227" stopIfTrue="1" operator="equal">
      <formula>$AB$181</formula>
    </cfRule>
    <cfRule type="cellIs" dxfId="213" priority="228" stopIfTrue="1" operator="equal">
      <formula>$AB$178</formula>
    </cfRule>
    <cfRule type="cellIs" dxfId="212" priority="229" stopIfTrue="1" operator="equal">
      <formula>$AB$177</formula>
    </cfRule>
    <cfRule type="cellIs" dxfId="211" priority="233" stopIfTrue="1" operator="equal">
      <formula>$AB$180</formula>
    </cfRule>
    <cfRule type="cellIs" dxfId="210" priority="234" stopIfTrue="1" operator="equal">
      <formula>$AB$179</formula>
    </cfRule>
  </conditionalFormatting>
  <conditionalFormatting sqref="H14">
    <cfRule type="cellIs" dxfId="209" priority="218" operator="equal">
      <formula>"BAJO"</formula>
    </cfRule>
    <cfRule type="cellIs" dxfId="208" priority="219" operator="equal">
      <formula>"MODERADO"</formula>
    </cfRule>
    <cfRule type="cellIs" dxfId="207" priority="220" operator="equal">
      <formula>"ALTO"</formula>
    </cfRule>
    <cfRule type="cellIs" dxfId="206" priority="221" operator="equal">
      <formula>"EXTREMO"</formula>
    </cfRule>
  </conditionalFormatting>
  <conditionalFormatting sqref="AC14">
    <cfRule type="cellIs" dxfId="205" priority="214" operator="equal">
      <formula>"BAJO"</formula>
    </cfRule>
    <cfRule type="cellIs" dxfId="204" priority="215" operator="equal">
      <formula>"MODERADO"</formula>
    </cfRule>
    <cfRule type="cellIs" dxfId="203" priority="216" operator="equal">
      <formula>"ALTO"</formula>
    </cfRule>
    <cfRule type="cellIs" dxfId="202" priority="217" operator="equal">
      <formula>"EXTREMO"</formula>
    </cfRule>
  </conditionalFormatting>
  <conditionalFormatting sqref="G14">
    <cfRule type="cellIs" dxfId="201" priority="209" stopIfTrue="1" operator="equal">
      <formula>$G$181</formula>
    </cfRule>
    <cfRule type="cellIs" dxfId="200" priority="210" stopIfTrue="1" operator="equal">
      <formula>$G$178</formula>
    </cfRule>
    <cfRule type="cellIs" dxfId="199" priority="211" stopIfTrue="1" operator="equal">
      <formula>$G$177</formula>
    </cfRule>
    <cfRule type="cellIs" dxfId="198" priority="212" stopIfTrue="1" operator="equal">
      <formula>$G$180</formula>
    </cfRule>
    <cfRule type="cellIs" dxfId="197" priority="213" stopIfTrue="1" operator="equal">
      <formula>$G$179</formula>
    </cfRule>
  </conditionalFormatting>
  <conditionalFormatting sqref="AC18">
    <cfRule type="cellIs" dxfId="196" priority="205" operator="equal">
      <formula>"BAJO"</formula>
    </cfRule>
    <cfRule type="cellIs" dxfId="195" priority="206" operator="equal">
      <formula>"MODERADO"</formula>
    </cfRule>
    <cfRule type="cellIs" dxfId="194" priority="207" operator="equal">
      <formula>"ALTO"</formula>
    </cfRule>
    <cfRule type="cellIs" dxfId="193" priority="208" operator="equal">
      <formula>"EXTREMO"</formula>
    </cfRule>
  </conditionalFormatting>
  <conditionalFormatting sqref="AC15">
    <cfRule type="cellIs" dxfId="192" priority="201" operator="equal">
      <formula>"BAJO"</formula>
    </cfRule>
    <cfRule type="cellIs" dxfId="191" priority="202" operator="equal">
      <formula>"MODERADO"</formula>
    </cfRule>
    <cfRule type="cellIs" dxfId="190" priority="203" operator="equal">
      <formula>"ALTO"</formula>
    </cfRule>
    <cfRule type="cellIs" dxfId="189" priority="204" operator="equal">
      <formula>"EXTREMO"</formula>
    </cfRule>
  </conditionalFormatting>
  <conditionalFormatting sqref="AC16">
    <cfRule type="cellIs" dxfId="188" priority="197" operator="equal">
      <formula>"BAJO"</formula>
    </cfRule>
    <cfRule type="cellIs" dxfId="187" priority="198" operator="equal">
      <formula>"MODERADO"</formula>
    </cfRule>
    <cfRule type="cellIs" dxfId="186" priority="199" operator="equal">
      <formula>"ALTO"</formula>
    </cfRule>
    <cfRule type="cellIs" dxfId="185" priority="200" operator="equal">
      <formula>"EXTREMO"</formula>
    </cfRule>
  </conditionalFormatting>
  <conditionalFormatting sqref="AC17">
    <cfRule type="cellIs" dxfId="184" priority="193" operator="equal">
      <formula>"BAJO"</formula>
    </cfRule>
    <cfRule type="cellIs" dxfId="183" priority="194" operator="equal">
      <formula>"MODERADO"</formula>
    </cfRule>
    <cfRule type="cellIs" dxfId="182" priority="195" operator="equal">
      <formula>"ALTO"</formula>
    </cfRule>
    <cfRule type="cellIs" dxfId="181" priority="196" operator="equal">
      <formula>"EXTREMO"</formula>
    </cfRule>
  </conditionalFormatting>
  <conditionalFormatting sqref="AB17">
    <cfRule type="cellIs" dxfId="180" priority="187" stopIfTrue="1" operator="equal">
      <formula>$G$179</formula>
    </cfRule>
    <cfRule type="cellIs" dxfId="179" priority="188" stopIfTrue="1" operator="equal">
      <formula>$G$178</formula>
    </cfRule>
    <cfRule type="cellIs" dxfId="178" priority="189" stopIfTrue="1" operator="equal">
      <formula>$G$177</formula>
    </cfRule>
  </conditionalFormatting>
  <conditionalFormatting sqref="AA17">
    <cfRule type="cellIs" dxfId="177" priority="190" stopIfTrue="1" operator="equal">
      <formula>$F$179</formula>
    </cfRule>
    <cfRule type="cellIs" dxfId="176" priority="191" stopIfTrue="1" operator="equal">
      <formula>$F$178</formula>
    </cfRule>
    <cfRule type="cellIs" dxfId="175" priority="192" stopIfTrue="1" operator="equal">
      <formula>$F$177</formula>
    </cfRule>
  </conditionalFormatting>
  <conditionalFormatting sqref="AA17">
    <cfRule type="cellIs" dxfId="174" priority="180" stopIfTrue="1" operator="equal">
      <formula>$AA$181</formula>
    </cfRule>
    <cfRule type="cellIs" dxfId="173" priority="181" stopIfTrue="1" operator="equal">
      <formula>$AA$178</formula>
    </cfRule>
    <cfRule type="cellIs" dxfId="172" priority="182" stopIfTrue="1" operator="equal">
      <formula>$AA$177</formula>
    </cfRule>
    <cfRule type="cellIs" dxfId="171" priority="185" stopIfTrue="1" operator="equal">
      <formula>$AA$180</formula>
    </cfRule>
    <cfRule type="cellIs" dxfId="170" priority="186" stopIfTrue="1" operator="equal">
      <formula>$AA$179</formula>
    </cfRule>
  </conditionalFormatting>
  <conditionalFormatting sqref="AB17">
    <cfRule type="cellIs" dxfId="169" priority="177" stopIfTrue="1" operator="equal">
      <formula>$AB$181</formula>
    </cfRule>
    <cfRule type="cellIs" dxfId="168" priority="178" stopIfTrue="1" operator="equal">
      <formula>$AB$178</formula>
    </cfRule>
    <cfRule type="cellIs" dxfId="167" priority="179" stopIfTrue="1" operator="equal">
      <formula>$AB$177</formula>
    </cfRule>
    <cfRule type="cellIs" dxfId="166" priority="183" stopIfTrue="1" operator="equal">
      <formula>$AB$180</formula>
    </cfRule>
    <cfRule type="cellIs" dxfId="165" priority="184" stopIfTrue="1" operator="equal">
      <formula>$AB$179</formula>
    </cfRule>
  </conditionalFormatting>
  <conditionalFormatting sqref="AB11">
    <cfRule type="cellIs" dxfId="164" priority="171" stopIfTrue="1" operator="equal">
      <formula>$G$179</formula>
    </cfRule>
    <cfRule type="cellIs" dxfId="163" priority="172" stopIfTrue="1" operator="equal">
      <formula>$G$178</formula>
    </cfRule>
    <cfRule type="cellIs" dxfId="162" priority="173" stopIfTrue="1" operator="equal">
      <formula>$G$177</formula>
    </cfRule>
  </conditionalFormatting>
  <conditionalFormatting sqref="AA11">
    <cfRule type="cellIs" dxfId="161" priority="174" stopIfTrue="1" operator="equal">
      <formula>$F$179</formula>
    </cfRule>
    <cfRule type="cellIs" dxfId="160" priority="175" stopIfTrue="1" operator="equal">
      <formula>$F$178</formula>
    </cfRule>
    <cfRule type="cellIs" dxfId="159" priority="176" stopIfTrue="1" operator="equal">
      <formula>$F$177</formula>
    </cfRule>
  </conditionalFormatting>
  <conditionalFormatting sqref="AA11">
    <cfRule type="cellIs" dxfId="158" priority="164" stopIfTrue="1" operator="equal">
      <formula>$AA$181</formula>
    </cfRule>
    <cfRule type="cellIs" dxfId="157" priority="165" stopIfTrue="1" operator="equal">
      <formula>$AA$178</formula>
    </cfRule>
    <cfRule type="cellIs" dxfId="156" priority="166" stopIfTrue="1" operator="equal">
      <formula>$AA$177</formula>
    </cfRule>
    <cfRule type="cellIs" dxfId="155" priority="169" stopIfTrue="1" operator="equal">
      <formula>$AA$180</formula>
    </cfRule>
    <cfRule type="cellIs" dxfId="154" priority="170" stopIfTrue="1" operator="equal">
      <formula>$AA$179</formula>
    </cfRule>
  </conditionalFormatting>
  <conditionalFormatting sqref="AB11">
    <cfRule type="cellIs" dxfId="153" priority="161" stopIfTrue="1" operator="equal">
      <formula>$AB$181</formula>
    </cfRule>
    <cfRule type="cellIs" dxfId="152" priority="162" stopIfTrue="1" operator="equal">
      <formula>$AB$178</formula>
    </cfRule>
    <cfRule type="cellIs" dxfId="151" priority="163" stopIfTrue="1" operator="equal">
      <formula>$AB$177</formula>
    </cfRule>
    <cfRule type="cellIs" dxfId="150" priority="167" stopIfTrue="1" operator="equal">
      <formula>$AB$180</formula>
    </cfRule>
    <cfRule type="cellIs" dxfId="149" priority="168" stopIfTrue="1" operator="equal">
      <formula>$AB$179</formula>
    </cfRule>
  </conditionalFormatting>
  <conditionalFormatting sqref="AC11">
    <cfRule type="cellIs" dxfId="148" priority="157" operator="equal">
      <formula>"BAJO"</formula>
    </cfRule>
    <cfRule type="cellIs" dxfId="147" priority="158" operator="equal">
      <formula>"MODERADO"</formula>
    </cfRule>
    <cfRule type="cellIs" dxfId="146" priority="159" operator="equal">
      <formula>"ALTO"</formula>
    </cfRule>
    <cfRule type="cellIs" dxfId="145" priority="160" operator="equal">
      <formula>"EXTREMO"</formula>
    </cfRule>
  </conditionalFormatting>
  <conditionalFormatting sqref="F12">
    <cfRule type="cellIs" dxfId="144" priority="147" operator="equal">
      <formula>$F$180</formula>
    </cfRule>
    <cfRule type="cellIs" dxfId="143" priority="152" stopIfTrue="1" operator="equal">
      <formula>$F$179</formula>
    </cfRule>
    <cfRule type="cellIs" dxfId="142" priority="153" stopIfTrue="1" operator="equal">
      <formula>$F$178</formula>
    </cfRule>
    <cfRule type="cellIs" dxfId="141" priority="154" stopIfTrue="1" operator="equal">
      <formula>$F$177</formula>
    </cfRule>
  </conditionalFormatting>
  <conditionalFormatting sqref="G12">
    <cfRule type="cellIs" dxfId="140" priority="149" stopIfTrue="1" operator="equal">
      <formula>$G$181</formula>
    </cfRule>
    <cfRule type="cellIs" dxfId="139" priority="150" stopIfTrue="1" operator="equal">
      <formula>$G$178</formula>
    </cfRule>
    <cfRule type="cellIs" dxfId="138" priority="151" stopIfTrue="1" operator="equal">
      <formula>$G$177</formula>
    </cfRule>
    <cfRule type="cellIs" dxfId="137" priority="155" stopIfTrue="1" operator="equal">
      <formula>$G$180</formula>
    </cfRule>
    <cfRule type="cellIs" dxfId="136" priority="156" stopIfTrue="1" operator="equal">
      <formula>$G$179</formula>
    </cfRule>
  </conditionalFormatting>
  <conditionalFormatting sqref="H12">
    <cfRule type="cellIs" dxfId="135" priority="143" operator="equal">
      <formula>"BAJO"</formula>
    </cfRule>
    <cfRule type="cellIs" dxfId="134" priority="144" operator="equal">
      <formula>"MODERADO"</formula>
    </cfRule>
    <cfRule type="cellIs" dxfId="133" priority="145" operator="equal">
      <formula>"ALTO"</formula>
    </cfRule>
    <cfRule type="cellIs" dxfId="132" priority="146" operator="equal">
      <formula>"EXTREMO"</formula>
    </cfRule>
  </conditionalFormatting>
  <conditionalFormatting sqref="AB12">
    <cfRule type="cellIs" dxfId="131" priority="137" stopIfTrue="1" operator="equal">
      <formula>$G$179</formula>
    </cfRule>
    <cfRule type="cellIs" dxfId="130" priority="138" stopIfTrue="1" operator="equal">
      <formula>$G$178</formula>
    </cfRule>
    <cfRule type="cellIs" dxfId="129" priority="139" stopIfTrue="1" operator="equal">
      <formula>$G$177</formula>
    </cfRule>
  </conditionalFormatting>
  <conditionalFormatting sqref="AA12">
    <cfRule type="cellIs" dxfId="128" priority="140" stopIfTrue="1" operator="equal">
      <formula>$F$179</formula>
    </cfRule>
    <cfRule type="cellIs" dxfId="127" priority="141" stopIfTrue="1" operator="equal">
      <formula>$F$178</formula>
    </cfRule>
    <cfRule type="cellIs" dxfId="126" priority="142" stopIfTrue="1" operator="equal">
      <formula>$F$177</formula>
    </cfRule>
  </conditionalFormatting>
  <conditionalFormatting sqref="AA12">
    <cfRule type="cellIs" dxfId="125" priority="130" stopIfTrue="1" operator="equal">
      <formula>$AA$181</formula>
    </cfRule>
    <cfRule type="cellIs" dxfId="124" priority="131" stopIfTrue="1" operator="equal">
      <formula>$AA$178</formula>
    </cfRule>
    <cfRule type="cellIs" dxfId="123" priority="132" stopIfTrue="1" operator="equal">
      <formula>$AA$177</formula>
    </cfRule>
    <cfRule type="cellIs" dxfId="122" priority="135" stopIfTrue="1" operator="equal">
      <formula>$AA$180</formula>
    </cfRule>
    <cfRule type="cellIs" dxfId="121" priority="136" stopIfTrue="1" operator="equal">
      <formula>$AA$179</formula>
    </cfRule>
  </conditionalFormatting>
  <conditionalFormatting sqref="AB12">
    <cfRule type="cellIs" dxfId="120" priority="127" stopIfTrue="1" operator="equal">
      <formula>$AB$181</formula>
    </cfRule>
    <cfRule type="cellIs" dxfId="119" priority="128" stopIfTrue="1" operator="equal">
      <formula>$AB$178</formula>
    </cfRule>
    <cfRule type="cellIs" dxfId="118" priority="129" stopIfTrue="1" operator="equal">
      <formula>$AB$177</formula>
    </cfRule>
    <cfRule type="cellIs" dxfId="117" priority="133" stopIfTrue="1" operator="equal">
      <formula>$AB$180</formula>
    </cfRule>
    <cfRule type="cellIs" dxfId="116" priority="134" stopIfTrue="1" operator="equal">
      <formula>$AB$179</formula>
    </cfRule>
  </conditionalFormatting>
  <conditionalFormatting sqref="AC12">
    <cfRule type="cellIs" dxfId="115" priority="123" operator="equal">
      <formula>"BAJO"</formula>
    </cfRule>
    <cfRule type="cellIs" dxfId="114" priority="124" operator="equal">
      <formula>"MODERADO"</formula>
    </cfRule>
    <cfRule type="cellIs" dxfId="113" priority="125" operator="equal">
      <formula>"ALTO"</formula>
    </cfRule>
    <cfRule type="cellIs" dxfId="112" priority="126" operator="equal">
      <formula>"EXTREMO"</formula>
    </cfRule>
  </conditionalFormatting>
  <conditionalFormatting sqref="F24">
    <cfRule type="cellIs" dxfId="111" priority="113" operator="equal">
      <formula>$F$180</formula>
    </cfRule>
    <cfRule type="cellIs" dxfId="110" priority="118" stopIfTrue="1" operator="equal">
      <formula>$F$179</formula>
    </cfRule>
    <cfRule type="cellIs" dxfId="109" priority="119" stopIfTrue="1" operator="equal">
      <formula>$F$178</formula>
    </cfRule>
    <cfRule type="cellIs" dxfId="108" priority="120" stopIfTrue="1" operator="equal">
      <formula>$F$177</formula>
    </cfRule>
  </conditionalFormatting>
  <conditionalFormatting sqref="G24">
    <cfRule type="cellIs" dxfId="107" priority="115" stopIfTrue="1" operator="equal">
      <formula>$G$181</formula>
    </cfRule>
    <cfRule type="cellIs" dxfId="106" priority="116" stopIfTrue="1" operator="equal">
      <formula>$G$178</formula>
    </cfRule>
    <cfRule type="cellIs" dxfId="105" priority="117" stopIfTrue="1" operator="equal">
      <formula>$G$177</formula>
    </cfRule>
    <cfRule type="cellIs" dxfId="104" priority="121" stopIfTrue="1" operator="equal">
      <formula>$G$180</formula>
    </cfRule>
    <cfRule type="cellIs" dxfId="103" priority="122" stopIfTrue="1" operator="equal">
      <formula>$G$179</formula>
    </cfRule>
  </conditionalFormatting>
  <conditionalFormatting sqref="H24">
    <cfRule type="cellIs" dxfId="102" priority="109" operator="equal">
      <formula>"BAJO"</formula>
    </cfRule>
    <cfRule type="cellIs" dxfId="101" priority="110" operator="equal">
      <formula>"MODERADO"</formula>
    </cfRule>
    <cfRule type="cellIs" dxfId="100" priority="111" operator="equal">
      <formula>"ALTO"</formula>
    </cfRule>
    <cfRule type="cellIs" dxfId="99" priority="112" operator="equal">
      <formula>"EXTREMO"</formula>
    </cfRule>
  </conditionalFormatting>
  <conditionalFormatting sqref="AB24">
    <cfRule type="cellIs" dxfId="98" priority="103" stopIfTrue="1" operator="equal">
      <formula>$G$179</formula>
    </cfRule>
    <cfRule type="cellIs" dxfId="97" priority="104" stopIfTrue="1" operator="equal">
      <formula>$G$178</formula>
    </cfRule>
    <cfRule type="cellIs" dxfId="96" priority="105" stopIfTrue="1" operator="equal">
      <formula>$G$177</formula>
    </cfRule>
  </conditionalFormatting>
  <conditionalFormatting sqref="AA24">
    <cfRule type="cellIs" dxfId="95" priority="106" stopIfTrue="1" operator="equal">
      <formula>$F$179</formula>
    </cfRule>
    <cfRule type="cellIs" dxfId="94" priority="107" stopIfTrue="1" operator="equal">
      <formula>$F$178</formula>
    </cfRule>
    <cfRule type="cellIs" dxfId="93" priority="108" stopIfTrue="1" operator="equal">
      <formula>$F$177</formula>
    </cfRule>
  </conditionalFormatting>
  <conditionalFormatting sqref="AA24">
    <cfRule type="cellIs" dxfId="92" priority="96" stopIfTrue="1" operator="equal">
      <formula>$AA$181</formula>
    </cfRule>
    <cfRule type="cellIs" dxfId="91" priority="97" stopIfTrue="1" operator="equal">
      <formula>$AA$178</formula>
    </cfRule>
    <cfRule type="cellIs" dxfId="90" priority="98" stopIfTrue="1" operator="equal">
      <formula>$AA$177</formula>
    </cfRule>
    <cfRule type="cellIs" dxfId="89" priority="101" stopIfTrue="1" operator="equal">
      <formula>$AA$180</formula>
    </cfRule>
    <cfRule type="cellIs" dxfId="88" priority="102" stopIfTrue="1" operator="equal">
      <formula>$AA$179</formula>
    </cfRule>
  </conditionalFormatting>
  <conditionalFormatting sqref="AB24">
    <cfRule type="cellIs" dxfId="87" priority="93" stopIfTrue="1" operator="equal">
      <formula>$AB$181</formula>
    </cfRule>
    <cfRule type="cellIs" dxfId="86" priority="94" stopIfTrue="1" operator="equal">
      <formula>$AB$178</formula>
    </cfRule>
    <cfRule type="cellIs" dxfId="85" priority="95" stopIfTrue="1" operator="equal">
      <formula>$AB$177</formula>
    </cfRule>
    <cfRule type="cellIs" dxfId="84" priority="99" stopIfTrue="1" operator="equal">
      <formula>$AB$180</formula>
    </cfRule>
    <cfRule type="cellIs" dxfId="83" priority="100" stopIfTrue="1" operator="equal">
      <formula>$AB$179</formula>
    </cfRule>
  </conditionalFormatting>
  <conditionalFormatting sqref="AC24">
    <cfRule type="cellIs" dxfId="82" priority="89" operator="equal">
      <formula>"BAJO"</formula>
    </cfRule>
    <cfRule type="cellIs" dxfId="81" priority="90" operator="equal">
      <formula>"MODERADO"</formula>
    </cfRule>
    <cfRule type="cellIs" dxfId="80" priority="91" operator="equal">
      <formula>"ALTO"</formula>
    </cfRule>
    <cfRule type="cellIs" dxfId="79" priority="92" operator="equal">
      <formula>"EXTREMO"</formula>
    </cfRule>
  </conditionalFormatting>
  <conditionalFormatting sqref="AB23">
    <cfRule type="cellIs" dxfId="78" priority="83" stopIfTrue="1" operator="equal">
      <formula>$G$179</formula>
    </cfRule>
    <cfRule type="cellIs" dxfId="77" priority="84" stopIfTrue="1" operator="equal">
      <formula>$G$178</formula>
    </cfRule>
    <cfRule type="cellIs" dxfId="76" priority="85" stopIfTrue="1" operator="equal">
      <formula>$G$177</formula>
    </cfRule>
  </conditionalFormatting>
  <conditionalFormatting sqref="AA23">
    <cfRule type="cellIs" dxfId="75" priority="86" stopIfTrue="1" operator="equal">
      <formula>$F$179</formula>
    </cfRule>
    <cfRule type="cellIs" dxfId="74" priority="87" stopIfTrue="1" operator="equal">
      <formula>$F$178</formula>
    </cfRule>
    <cfRule type="cellIs" dxfId="73" priority="88" stopIfTrue="1" operator="equal">
      <formula>$F$177</formula>
    </cfRule>
  </conditionalFormatting>
  <conditionalFormatting sqref="F23">
    <cfRule type="cellIs" dxfId="72" priority="63" operator="equal">
      <formula>$F$180</formula>
    </cfRule>
    <cfRule type="cellIs" dxfId="71" priority="78" stopIfTrue="1" operator="equal">
      <formula>$F$179</formula>
    </cfRule>
    <cfRule type="cellIs" dxfId="70" priority="79" stopIfTrue="1" operator="equal">
      <formula>$F$178</formula>
    </cfRule>
    <cfRule type="cellIs" dxfId="69" priority="80" stopIfTrue="1" operator="equal">
      <formula>$F$177</formula>
    </cfRule>
  </conditionalFormatting>
  <conditionalFormatting sqref="G23">
    <cfRule type="cellIs" dxfId="68" priority="75" stopIfTrue="1" operator="equal">
      <formula>$G$181</formula>
    </cfRule>
    <cfRule type="cellIs" dxfId="67" priority="76" stopIfTrue="1" operator="equal">
      <formula>$G$178</formula>
    </cfRule>
    <cfRule type="cellIs" dxfId="66" priority="77" stopIfTrue="1" operator="equal">
      <formula>$G$177</formula>
    </cfRule>
    <cfRule type="cellIs" dxfId="65" priority="81" stopIfTrue="1" operator="equal">
      <formula>$G$180</formula>
    </cfRule>
    <cfRule type="cellIs" dxfId="64" priority="82" stopIfTrue="1" operator="equal">
      <formula>$G$179</formula>
    </cfRule>
  </conditionalFormatting>
  <conditionalFormatting sqref="AA23">
    <cfRule type="cellIs" dxfId="63" priority="68" stopIfTrue="1" operator="equal">
      <formula>$AA$181</formula>
    </cfRule>
    <cfRule type="cellIs" dxfId="62" priority="69" stopIfTrue="1" operator="equal">
      <formula>$AA$178</formula>
    </cfRule>
    <cfRule type="cellIs" dxfId="61" priority="70" stopIfTrue="1" operator="equal">
      <formula>$AA$177</formula>
    </cfRule>
    <cfRule type="cellIs" dxfId="60" priority="73" stopIfTrue="1" operator="equal">
      <formula>$AA$180</formula>
    </cfRule>
    <cfRule type="cellIs" dxfId="59" priority="74" stopIfTrue="1" operator="equal">
      <formula>$AA$179</formula>
    </cfRule>
  </conditionalFormatting>
  <conditionalFormatting sqref="AB23">
    <cfRule type="cellIs" dxfId="58" priority="65" stopIfTrue="1" operator="equal">
      <formula>$AB$181</formula>
    </cfRule>
    <cfRule type="cellIs" dxfId="57" priority="66" stopIfTrue="1" operator="equal">
      <formula>$AB$178</formula>
    </cfRule>
    <cfRule type="cellIs" dxfId="56" priority="67" stopIfTrue="1" operator="equal">
      <formula>$AB$177</formula>
    </cfRule>
    <cfRule type="cellIs" dxfId="55" priority="71" stopIfTrue="1" operator="equal">
      <formula>$AB$180</formula>
    </cfRule>
    <cfRule type="cellIs" dxfId="54" priority="72" stopIfTrue="1" operator="equal">
      <formula>$AB$179</formula>
    </cfRule>
  </conditionalFormatting>
  <conditionalFormatting sqref="H23">
    <cfRule type="cellIs" dxfId="53" priority="59" operator="equal">
      <formula>"BAJO"</formula>
    </cfRule>
    <cfRule type="cellIs" dxfId="52" priority="60" operator="equal">
      <formula>"MODERADO"</formula>
    </cfRule>
    <cfRule type="cellIs" dxfId="51" priority="61" operator="equal">
      <formula>"ALTO"</formula>
    </cfRule>
    <cfRule type="cellIs" dxfId="50" priority="62" operator="equal">
      <formula>"EXTREMO"</formula>
    </cfRule>
  </conditionalFormatting>
  <conditionalFormatting sqref="AC23">
    <cfRule type="cellIs" dxfId="49" priority="55" operator="equal">
      <formula>"BAJO"</formula>
    </cfRule>
    <cfRule type="cellIs" dxfId="48" priority="56" operator="equal">
      <formula>"MODERADO"</formula>
    </cfRule>
    <cfRule type="cellIs" dxfId="47" priority="57" operator="equal">
      <formula>"ALTO"</formula>
    </cfRule>
    <cfRule type="cellIs" dxfId="46" priority="58" operator="equal">
      <formula>"EXTREMO"</formula>
    </cfRule>
  </conditionalFormatting>
  <conditionalFormatting sqref="G26">
    <cfRule type="cellIs" dxfId="45" priority="38" stopIfTrue="1" operator="equal">
      <formula>$G$179</formula>
    </cfRule>
    <cfRule type="cellIs" dxfId="44" priority="39" stopIfTrue="1" operator="equal">
      <formula>$G$178</formula>
    </cfRule>
    <cfRule type="cellIs" dxfId="43" priority="40" stopIfTrue="1" operator="equal">
      <formula>$G$177</formula>
    </cfRule>
  </conditionalFormatting>
  <conditionalFormatting sqref="F26">
    <cfRule type="cellIs" dxfId="42" priority="35" stopIfTrue="1" operator="equal">
      <formula>$F$179</formula>
    </cfRule>
    <cfRule type="cellIs" dxfId="41" priority="36" stopIfTrue="1" operator="equal">
      <formula>$F$178</formula>
    </cfRule>
    <cfRule type="cellIs" dxfId="40" priority="37" stopIfTrue="1" operator="equal">
      <formula>$F$177</formula>
    </cfRule>
  </conditionalFormatting>
  <conditionalFormatting sqref="F26">
    <cfRule type="cellIs" dxfId="39" priority="25" operator="equal">
      <formula>$F$180</formula>
    </cfRule>
    <cfRule type="cellIs" dxfId="38" priority="30" stopIfTrue="1" operator="equal">
      <formula>$F$179</formula>
    </cfRule>
    <cfRule type="cellIs" dxfId="37" priority="31" stopIfTrue="1" operator="equal">
      <formula>$F$178</formula>
    </cfRule>
    <cfRule type="cellIs" dxfId="36" priority="32" stopIfTrue="1" operator="equal">
      <formula>$F$177</formula>
    </cfRule>
  </conditionalFormatting>
  <conditionalFormatting sqref="G26">
    <cfRule type="cellIs" dxfId="35" priority="27" stopIfTrue="1" operator="equal">
      <formula>$G$181</formula>
    </cfRule>
    <cfRule type="cellIs" dxfId="34" priority="28" stopIfTrue="1" operator="equal">
      <formula>$G$178</formula>
    </cfRule>
    <cfRule type="cellIs" dxfId="33" priority="29" stopIfTrue="1" operator="equal">
      <formula>$G$177</formula>
    </cfRule>
    <cfRule type="cellIs" dxfId="32" priority="33" stopIfTrue="1" operator="equal">
      <formula>$G$180</formula>
    </cfRule>
    <cfRule type="cellIs" dxfId="31" priority="34" stopIfTrue="1" operator="equal">
      <formula>$G$179</formula>
    </cfRule>
  </conditionalFormatting>
  <conditionalFormatting sqref="H26">
    <cfRule type="cellIs" dxfId="30" priority="21" operator="equal">
      <formula>"BAJO"</formula>
    </cfRule>
    <cfRule type="cellIs" dxfId="29" priority="22" operator="equal">
      <formula>"MODERADO"</formula>
    </cfRule>
    <cfRule type="cellIs" dxfId="28" priority="23" operator="equal">
      <formula>"ALTO"</formula>
    </cfRule>
    <cfRule type="cellIs" dxfId="27" priority="24" operator="equal">
      <formula>"EXTREMO"</formula>
    </cfRule>
  </conditionalFormatting>
  <conditionalFormatting sqref="AC26">
    <cfRule type="cellIs" dxfId="26" priority="17" operator="equal">
      <formula>"BAJO"</formula>
    </cfRule>
    <cfRule type="cellIs" dxfId="25" priority="18" operator="equal">
      <formula>"MODERADO"</formula>
    </cfRule>
    <cfRule type="cellIs" dxfId="24" priority="19" operator="equal">
      <formula>"ALTO"</formula>
    </cfRule>
    <cfRule type="cellIs" dxfId="23" priority="20" operator="equal">
      <formula>"EXTREMO"</formula>
    </cfRule>
  </conditionalFormatting>
  <conditionalFormatting sqref="AB26">
    <cfRule type="cellIs" dxfId="22" priority="11" stopIfTrue="1" operator="equal">
      <formula>$G$179</formula>
    </cfRule>
    <cfRule type="cellIs" dxfId="21" priority="12" stopIfTrue="1" operator="equal">
      <formula>$G$178</formula>
    </cfRule>
    <cfRule type="cellIs" dxfId="20" priority="13" stopIfTrue="1" operator="equal">
      <formula>$G$177</formula>
    </cfRule>
  </conditionalFormatting>
  <conditionalFormatting sqref="AA26">
    <cfRule type="cellIs" dxfId="19" priority="14" stopIfTrue="1" operator="equal">
      <formula>$F$179</formula>
    </cfRule>
    <cfRule type="cellIs" dxfId="18" priority="15" stopIfTrue="1" operator="equal">
      <formula>$F$178</formula>
    </cfRule>
    <cfRule type="cellIs" dxfId="17" priority="16" stopIfTrue="1" operator="equal">
      <formula>$F$177</formula>
    </cfRule>
  </conditionalFormatting>
  <conditionalFormatting sqref="AA26">
    <cfRule type="cellIs" dxfId="16" priority="4" stopIfTrue="1" operator="equal">
      <formula>$AA$181</formula>
    </cfRule>
    <cfRule type="cellIs" dxfId="15" priority="5" stopIfTrue="1" operator="equal">
      <formula>$AA$178</formula>
    </cfRule>
    <cfRule type="cellIs" dxfId="14" priority="6" stopIfTrue="1" operator="equal">
      <formula>$AA$177</formula>
    </cfRule>
    <cfRule type="cellIs" dxfId="13" priority="9" stopIfTrue="1" operator="equal">
      <formula>$AA$180</formula>
    </cfRule>
    <cfRule type="cellIs" dxfId="12" priority="10" stopIfTrue="1" operator="equal">
      <formula>$AA$179</formula>
    </cfRule>
  </conditionalFormatting>
  <conditionalFormatting sqref="AB26">
    <cfRule type="cellIs" dxfId="11" priority="1" stopIfTrue="1" operator="equal">
      <formula>$AB$181</formula>
    </cfRule>
    <cfRule type="cellIs" dxfId="10" priority="2" stopIfTrue="1" operator="equal">
      <formula>$AB$178</formula>
    </cfRule>
    <cfRule type="cellIs" dxfId="9" priority="3" stopIfTrue="1" operator="equal">
      <formula>$AB$177</formula>
    </cfRule>
    <cfRule type="cellIs" dxfId="8" priority="7" stopIfTrue="1" operator="equal">
      <formula>$AB$180</formula>
    </cfRule>
    <cfRule type="cellIs" dxfId="7" priority="8" stopIfTrue="1" operator="equal">
      <formula>$AB$179</formula>
    </cfRule>
  </conditionalFormatting>
  <dataValidations count="21">
    <dataValidation type="list" allowBlank="1" showInputMessage="1" showErrorMessage="1" sqref="AJ33:AJ173 AL33:AL173 AH33:AH173 U33:Z173 S33:S173" xr:uid="{00000000-0002-0000-0000-000000000000}">
      <formula1>$AH$177:$AH$184</formula1>
    </dataValidation>
    <dataValidation type="list" allowBlank="1" showInputMessage="1" showErrorMessage="1" sqref="F33:F173 F23:F24 AA23:AA24 AA14:AA19 AA11:AA12 F11:F12 AA8:AA9 F8:F9 AA26:AA27 AA30:AA31 F14:F19 F26:F27" xr:uid="{00000000-0002-0000-0000-000001000000}">
      <formula1>$F$177:$F$181</formula1>
    </dataValidation>
    <dataValidation type="list" allowBlank="1" showInputMessage="1" showErrorMessage="1" sqref="G33:G173 G23:G24 AB23:AB24 AB14:AB19 AB11:AB12 G11:G12 AB8:AB9 G8:G9 AB26:AB27 AB30:AB31 G14:G19 G26:G27" xr:uid="{00000000-0002-0000-0000-000002000000}">
      <formula1>$G$177:$G$181</formula1>
    </dataValidation>
    <dataValidation type="list" allowBlank="1" showInputMessage="1" showErrorMessage="1" sqref="R33:R173 R8:R9 R11:R12 R14:R24 R26:R28" xr:uid="{00000000-0002-0000-0000-000003000000}">
      <formula1>$J$177:$J$178</formula1>
    </dataValidation>
    <dataValidation type="list" allowBlank="1" showInputMessage="1" showErrorMessage="1" sqref="E33:E150 AA33:AB173" xr:uid="{00000000-0002-0000-0000-000004000000}">
      <formula1>#REF!</formula1>
    </dataValidation>
    <dataValidation type="list" allowBlank="1" showInputMessage="1" showErrorMessage="1" sqref="X30:X31 X23:X24 X14:X19 X8:X9 X11:X12 X26:X27" xr:uid="{00000000-0002-0000-0000-000006000000}">
      <formula1>"FUERTE,MODERADO,DÉBIL"</formula1>
    </dataValidation>
    <dataValidation type="list" allowBlank="1" showInputMessage="1" showErrorMessage="1" sqref="Y30:Y31 Y23:Y24 Y14:Y19 Y8:Y9 Y11:Y12 Y26:Y27" xr:uid="{00000000-0002-0000-0000-000007000000}">
      <formula1>"DIRECTAMENTE,NO DISMINUYE"</formula1>
    </dataValidation>
    <dataValidation type="list" allowBlank="1" showInputMessage="1" showErrorMessage="1" sqref="Z30:Z31 Z23:Z24 Z14:Z19 Z8:Z9 Z11:Z12 Z26:Z27" xr:uid="{00000000-0002-0000-0000-000008000000}">
      <formula1>"DIRECTAMENTE,INDIRECTAMENTE,NO DISMINUYE"</formula1>
    </dataValidation>
    <dataValidation type="list" allowBlank="1" showInputMessage="1" showErrorMessage="1" sqref="E8:E9 E23:E24 E14:E19 E11:E12 E26:E27" xr:uid="{00000000-0002-0000-0000-000009000000}">
      <formula1>$E$177:$E$186</formula1>
    </dataValidation>
    <dataValidation type="list" allowBlank="1" showInputMessage="1" showErrorMessage="1" sqref="U30:U31 U8:U28" xr:uid="{00000000-0002-0000-0000-00000A000000}">
      <formula1>$U$177:$U$179</formula1>
    </dataValidation>
    <dataValidation type="list" allowBlank="1" showInputMessage="1" showErrorMessage="1" sqref="V30:V31 V8:V28" xr:uid="{00000000-0002-0000-0000-00000B000000}">
      <formula1>$V$177:$V$179</formula1>
    </dataValidation>
    <dataValidation type="list" allowBlank="1" showInputMessage="1" showErrorMessage="1" sqref="AL30:AL31 AJ11:AJ12 AJ26 AH26 AJ30:AJ31 AH30:AH31 AL16:AL17 AH14:AH19 AJ19 AJ23:AJ24 AH23:AH24 AH8:AH9 AJ9 AJ14:AJ17 AH11:AH12" xr:uid="{00000000-0002-0000-0000-00000C000000}">
      <formula1>$Y$177:$Y$179</formula1>
    </dataValidation>
    <dataValidation type="list" allowBlank="1" showInputMessage="1" showErrorMessage="1" sqref="S8:S9 S11:S12 S14:S24 S26:S28" xr:uid="{00000000-0002-0000-0000-000005000000}">
      <formula1>$S$177:$S$180</formula1>
    </dataValidation>
    <dataValidation type="list" allowBlank="1" showInputMessage="1" showErrorMessage="1" sqref="AJ8 AL8:AL9 AL11:AL12" xr:uid="{FC34F678-F4D9-3944-9670-8F73A9AB673B}">
      <formula1>$Y$174:$Y$176</formula1>
    </dataValidation>
    <dataValidation type="list" allowBlank="1" showInputMessage="1" showErrorMessage="1" sqref="AJ27 AH27 AL27" xr:uid="{E910F07C-3493-D441-BB58-0D0DDBE36B62}">
      <formula1>$Y$170:$Y$172</formula1>
    </dataValidation>
    <dataValidation type="list" allowBlank="1" showInputMessage="1" showErrorMessage="1" sqref="AJ18" xr:uid="{B59F160A-DF87-7247-B742-D2AC30731B2A}">
      <formula1>$Y$166:$Y$168</formula1>
    </dataValidation>
    <dataValidation type="list" allowBlank="1" showInputMessage="1" showErrorMessage="1" sqref="AL14" xr:uid="{F479B157-7001-E440-995C-A3773E89AF3B}">
      <formula1>$Y$179:$Y$181</formula1>
    </dataValidation>
    <dataValidation type="list" allowBlank="1" showInputMessage="1" showErrorMessage="1" sqref="AL15" xr:uid="{B707735A-E685-DA4B-9679-B5382685BFF8}">
      <formula1>$Y$168:$Y$170</formula1>
    </dataValidation>
    <dataValidation type="list" allowBlank="1" showInputMessage="1" showErrorMessage="1" sqref="AL19:AL22" xr:uid="{8A6D4CFE-7D2B-DA49-8423-7AF525E8CF57}">
      <formula1>$Y$202:$Y$204</formula1>
    </dataValidation>
    <dataValidation type="list" allowBlank="1" showInputMessage="1" showErrorMessage="1" sqref="AL23" xr:uid="{F57EC820-E1C7-FF4E-BE3E-9FE43FAC822D}">
      <formula1>$Y$175:$Y$177</formula1>
    </dataValidation>
    <dataValidation type="list" allowBlank="1" showInputMessage="1" showErrorMessage="1" sqref="AL24 AL26" xr:uid="{3995F431-D3E6-4A4C-9DCF-F52C4C2C566B}">
      <formula1>$Y$135:$Y$137</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310" operator="containsText" id="{7409C311-EEBB-4B57-823D-DBF9E60212B7}">
            <xm:f>NOT(ISERROR(SEARCH($F$181,F8)))</xm:f>
            <xm:f>$F$181</xm:f>
            <x14:dxf>
              <fill>
                <patternFill>
                  <bgColor rgb="FFFF0000"/>
                </patternFill>
              </fill>
            </x14:dxf>
          </x14:cfRule>
          <xm:sqref>F8:F9 F15:F19 F11</xm:sqref>
        </x14:conditionalFormatting>
        <x14:conditionalFormatting xmlns:xm="http://schemas.microsoft.com/office/excel/2006/main">
          <x14:cfRule type="containsText" priority="291" operator="containsText" id="{EF3ECB73-17F7-4728-B8D6-8C95B767829F}">
            <xm:f>NOT(ISERROR(SEARCH($F$181,F27)))</xm:f>
            <xm:f>$F$181</xm:f>
            <x14:dxf>
              <fill>
                <patternFill>
                  <bgColor rgb="FFFF0000"/>
                </patternFill>
              </fill>
            </x14:dxf>
          </x14:cfRule>
          <xm:sqref>F27</xm:sqref>
        </x14:conditionalFormatting>
        <x14:conditionalFormatting xmlns:xm="http://schemas.microsoft.com/office/excel/2006/main">
          <x14:cfRule type="containsText" priority="226" operator="containsText" id="{972F5F51-2DE8-9F4B-A2DA-D76970DAAEEF}">
            <xm:f>NOT(ISERROR(SEARCH($F$181,F14)))</xm:f>
            <xm:f>$F$181</xm:f>
            <x14:dxf>
              <fill>
                <patternFill>
                  <bgColor rgb="FFFF0000"/>
                </patternFill>
              </fill>
            </x14:dxf>
          </x14:cfRule>
          <xm:sqref>F14</xm:sqref>
        </x14:conditionalFormatting>
        <x14:conditionalFormatting xmlns:xm="http://schemas.microsoft.com/office/excel/2006/main">
          <x14:cfRule type="containsText" priority="148" operator="containsText" id="{5A9D3C24-71C7-4A4F-B305-FBAA3AA527AA}">
            <xm:f>NOT(ISERROR(SEARCH($F$181,F12)))</xm:f>
            <xm:f>$F$181</xm:f>
            <x14:dxf>
              <fill>
                <patternFill>
                  <bgColor rgb="FFFF0000"/>
                </patternFill>
              </fill>
            </x14:dxf>
          </x14:cfRule>
          <xm:sqref>F12</xm:sqref>
        </x14:conditionalFormatting>
        <x14:conditionalFormatting xmlns:xm="http://schemas.microsoft.com/office/excel/2006/main">
          <x14:cfRule type="containsText" priority="114" operator="containsText" id="{E6A50823-0CB5-6B4F-97F8-2EEF89E6DA2D}">
            <xm:f>NOT(ISERROR(SEARCH($F$181,F24)))</xm:f>
            <xm:f>$F$181</xm:f>
            <x14:dxf>
              <fill>
                <patternFill>
                  <bgColor rgb="FFFF0000"/>
                </patternFill>
              </fill>
            </x14:dxf>
          </x14:cfRule>
          <xm:sqref>F24</xm:sqref>
        </x14:conditionalFormatting>
        <x14:conditionalFormatting xmlns:xm="http://schemas.microsoft.com/office/excel/2006/main">
          <x14:cfRule type="containsText" priority="64" operator="containsText" id="{A4928BD1-A3BA-A34D-A177-EC3C0FB1F60B}">
            <xm:f>NOT(ISERROR(SEARCH($F$181,F23)))</xm:f>
            <xm:f>$F$181</xm:f>
            <x14:dxf>
              <fill>
                <patternFill>
                  <bgColor rgb="FFFF0000"/>
                </patternFill>
              </fill>
            </x14:dxf>
          </x14:cfRule>
          <xm:sqref>F23</xm:sqref>
        </x14:conditionalFormatting>
        <x14:conditionalFormatting xmlns:xm="http://schemas.microsoft.com/office/excel/2006/main">
          <x14:cfRule type="containsText" priority="26" operator="containsText" id="{1A560F45-CB6A-3E40-94B9-219B016508CC}">
            <xm:f>NOT(ISERROR(SEARCH($F$181,F26)))</xm:f>
            <xm:f>$F$181</xm:f>
            <x14:dxf>
              <fill>
                <patternFill>
                  <bgColor rgb="FFFF0000"/>
                </patternFill>
              </fill>
            </x14:dxf>
          </x14:cfRule>
          <xm:sqref>F26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22" sqref="B22"/>
    </sheetView>
  </sheetViews>
  <sheetFormatPr baseColWidth="10" defaultColWidth="10.83203125" defaultRowHeight="15"/>
  <cols>
    <col min="1" max="1" width="57" customWidth="1"/>
    <col min="2" max="2" width="61.83203125" customWidth="1"/>
    <col min="3" max="3" width="29.5" customWidth="1"/>
  </cols>
  <sheetData>
    <row r="1" spans="1:2">
      <c r="A1" s="312" t="s">
        <v>316</v>
      </c>
      <c r="B1" s="312"/>
    </row>
    <row r="2" spans="1:2" ht="45" customHeight="1">
      <c r="A2" s="90" t="s">
        <v>306</v>
      </c>
      <c r="B2" s="91" t="s">
        <v>311</v>
      </c>
    </row>
    <row r="3" spans="1:2" ht="39" customHeight="1">
      <c r="A3" s="91" t="s">
        <v>307</v>
      </c>
      <c r="B3" s="90" t="s">
        <v>312</v>
      </c>
    </row>
    <row r="4" spans="1:2" ht="69.75" customHeight="1">
      <c r="A4" s="90" t="s">
        <v>308</v>
      </c>
      <c r="B4" s="91" t="s">
        <v>313</v>
      </c>
    </row>
    <row r="5" spans="1:2" ht="43.5" customHeight="1">
      <c r="A5" s="91" t="s">
        <v>309</v>
      </c>
      <c r="B5" s="90" t="s">
        <v>314</v>
      </c>
    </row>
    <row r="6" spans="1:2" ht="68.25" customHeight="1">
      <c r="A6" s="90" t="s">
        <v>310</v>
      </c>
      <c r="B6" s="91" t="s">
        <v>315</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E7" sqref="E7"/>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34"/>
  </cols>
  <sheetData>
    <row r="1" spans="1:9" ht="16" thickBot="1">
      <c r="A1" s="14" t="s">
        <v>46</v>
      </c>
    </row>
    <row r="2" spans="1:9" ht="16" thickBot="1">
      <c r="A2" s="19" t="s">
        <v>36</v>
      </c>
      <c r="B2" s="20" t="s">
        <v>37</v>
      </c>
      <c r="C2" s="21" t="s">
        <v>38</v>
      </c>
      <c r="D2" s="21" t="s">
        <v>41</v>
      </c>
    </row>
    <row r="3" spans="1:9" ht="40.5" customHeight="1" thickBot="1">
      <c r="A3" s="22">
        <v>1</v>
      </c>
      <c r="B3" s="23" t="s">
        <v>78</v>
      </c>
      <c r="C3" s="24" t="s">
        <v>79</v>
      </c>
      <c r="D3" s="24" t="s">
        <v>80</v>
      </c>
    </row>
    <row r="4" spans="1:9" ht="40.5" customHeight="1" thickBot="1">
      <c r="A4" s="22">
        <v>2</v>
      </c>
      <c r="B4" s="25" t="s">
        <v>42</v>
      </c>
      <c r="C4" s="24" t="s">
        <v>45</v>
      </c>
      <c r="D4" s="24" t="s">
        <v>43</v>
      </c>
    </row>
    <row r="5" spans="1:9" ht="40.5" customHeight="1" thickBot="1">
      <c r="A5" s="22">
        <v>3</v>
      </c>
      <c r="B5" s="26" t="s">
        <v>44</v>
      </c>
      <c r="C5" s="24" t="s">
        <v>45</v>
      </c>
      <c r="D5" s="24" t="s">
        <v>47</v>
      </c>
    </row>
    <row r="6" spans="1:9" ht="40.5" customHeight="1" thickBot="1">
      <c r="A6" s="22">
        <v>4</v>
      </c>
      <c r="B6" s="27" t="s">
        <v>49</v>
      </c>
      <c r="C6" s="24" t="s">
        <v>81</v>
      </c>
      <c r="D6" s="24" t="s">
        <v>48</v>
      </c>
    </row>
    <row r="7" spans="1:9" ht="40.5" customHeight="1" thickBot="1">
      <c r="A7" s="22">
        <v>5</v>
      </c>
      <c r="B7" s="28" t="s">
        <v>82</v>
      </c>
      <c r="C7" s="24" t="s">
        <v>83</v>
      </c>
      <c r="D7" s="24" t="s">
        <v>84</v>
      </c>
    </row>
    <row r="8" spans="1:9">
      <c r="F8" s="14"/>
    </row>
    <row r="9" spans="1:9" ht="15.75" customHeight="1" thickBot="1">
      <c r="A9" s="14" t="s">
        <v>155</v>
      </c>
      <c r="F9" s="14" t="s">
        <v>189</v>
      </c>
    </row>
    <row r="10" spans="1:9" ht="15.75" customHeight="1" thickBot="1">
      <c r="A10" s="19" t="s">
        <v>36</v>
      </c>
      <c r="B10" s="20" t="s">
        <v>37</v>
      </c>
      <c r="C10" s="21" t="s">
        <v>85</v>
      </c>
      <c r="D10" s="21" t="s">
        <v>86</v>
      </c>
      <c r="F10" s="315" t="s">
        <v>156</v>
      </c>
      <c r="G10" s="316"/>
      <c r="H10" s="315" t="s">
        <v>165</v>
      </c>
      <c r="I10" s="316"/>
    </row>
    <row r="11" spans="1:9" ht="18" customHeight="1">
      <c r="A11" s="317">
        <v>1</v>
      </c>
      <c r="B11" s="330" t="s">
        <v>87</v>
      </c>
      <c r="C11" s="29" t="s">
        <v>88</v>
      </c>
      <c r="D11" s="29" t="s">
        <v>94</v>
      </c>
      <c r="F11" s="37" t="s">
        <v>164</v>
      </c>
      <c r="G11" s="36" t="s">
        <v>190</v>
      </c>
      <c r="H11" s="37" t="s">
        <v>180</v>
      </c>
      <c r="I11" s="37" t="s">
        <v>181</v>
      </c>
    </row>
    <row r="12" spans="1:9" ht="18" customHeight="1">
      <c r="A12" s="318"/>
      <c r="B12" s="331"/>
      <c r="C12" s="29" t="s">
        <v>89</v>
      </c>
      <c r="D12" s="29" t="s">
        <v>95</v>
      </c>
      <c r="F12" s="39">
        <v>1</v>
      </c>
      <c r="G12" s="40" t="s">
        <v>157</v>
      </c>
      <c r="H12" s="71">
        <v>1</v>
      </c>
      <c r="I12" s="35"/>
    </row>
    <row r="13" spans="1:9" ht="27" customHeight="1">
      <c r="A13" s="318"/>
      <c r="B13" s="331"/>
      <c r="C13" s="29" t="s">
        <v>90</v>
      </c>
      <c r="D13" s="29" t="s">
        <v>96</v>
      </c>
      <c r="F13" s="39">
        <v>2</v>
      </c>
      <c r="G13" s="40" t="s">
        <v>158</v>
      </c>
      <c r="H13" s="71">
        <v>1</v>
      </c>
      <c r="I13" s="35"/>
    </row>
    <row r="14" spans="1:9" ht="36.75" customHeight="1">
      <c r="A14" s="318"/>
      <c r="B14" s="331"/>
      <c r="C14" s="29" t="s">
        <v>91</v>
      </c>
      <c r="D14" s="29" t="s">
        <v>97</v>
      </c>
      <c r="F14" s="39">
        <v>3</v>
      </c>
      <c r="G14" s="40" t="s">
        <v>159</v>
      </c>
      <c r="H14" s="71">
        <v>1</v>
      </c>
      <c r="I14" s="35"/>
    </row>
    <row r="15" spans="1:9" ht="18" customHeight="1">
      <c r="A15" s="318"/>
      <c r="B15" s="331"/>
      <c r="C15" s="29" t="s">
        <v>92</v>
      </c>
      <c r="D15" s="29" t="s">
        <v>98</v>
      </c>
      <c r="F15" s="39">
        <v>4</v>
      </c>
      <c r="G15" s="40" t="s">
        <v>160</v>
      </c>
      <c r="H15" s="71">
        <v>1</v>
      </c>
      <c r="I15" s="35"/>
    </row>
    <row r="16" spans="1:9" ht="18" customHeight="1" thickBot="1">
      <c r="A16" s="329"/>
      <c r="B16" s="332"/>
      <c r="C16" s="30" t="s">
        <v>93</v>
      </c>
      <c r="D16" s="30" t="s">
        <v>99</v>
      </c>
      <c r="F16" s="39">
        <v>5</v>
      </c>
      <c r="G16" s="40" t="s">
        <v>161</v>
      </c>
      <c r="H16" s="71">
        <v>1</v>
      </c>
      <c r="I16" s="35"/>
    </row>
    <row r="17" spans="1:9" ht="18" customHeight="1">
      <c r="A17" s="333">
        <v>2</v>
      </c>
      <c r="B17" s="334" t="s">
        <v>100</v>
      </c>
      <c r="C17" s="29" t="s">
        <v>101</v>
      </c>
      <c r="D17" s="29" t="s">
        <v>106</v>
      </c>
      <c r="F17" s="39">
        <v>6</v>
      </c>
      <c r="G17" s="40" t="s">
        <v>162</v>
      </c>
      <c r="H17" s="71"/>
      <c r="I17" s="35"/>
    </row>
    <row r="18" spans="1:9" ht="30.75" customHeight="1">
      <c r="A18" s="318"/>
      <c r="B18" s="335"/>
      <c r="C18" s="29" t="s">
        <v>102</v>
      </c>
      <c r="D18" s="29" t="s">
        <v>107</v>
      </c>
      <c r="F18" s="41">
        <v>7</v>
      </c>
      <c r="G18" s="42" t="s">
        <v>163</v>
      </c>
      <c r="H18" s="72">
        <v>1</v>
      </c>
      <c r="I18" s="43"/>
    </row>
    <row r="19" spans="1:9" ht="24.75" customHeight="1">
      <c r="A19" s="318"/>
      <c r="B19" s="335"/>
      <c r="C19" s="29" t="s">
        <v>103</v>
      </c>
      <c r="D19" s="29" t="s">
        <v>108</v>
      </c>
      <c r="F19" s="39">
        <v>8</v>
      </c>
      <c r="G19" s="38" t="s">
        <v>168</v>
      </c>
      <c r="H19" s="39">
        <v>1</v>
      </c>
      <c r="I19" s="39"/>
    </row>
    <row r="20" spans="1:9" ht="42" customHeight="1">
      <c r="A20" s="318"/>
      <c r="B20" s="335"/>
      <c r="C20" s="29" t="s">
        <v>104</v>
      </c>
      <c r="D20" s="29" t="s">
        <v>109</v>
      </c>
      <c r="F20" s="39">
        <v>9</v>
      </c>
      <c r="G20" s="40" t="s">
        <v>169</v>
      </c>
      <c r="H20" s="39"/>
      <c r="I20" s="39"/>
    </row>
    <row r="21" spans="1:9" ht="18" customHeight="1">
      <c r="A21" s="318"/>
      <c r="B21" s="335"/>
      <c r="C21" s="29" t="s">
        <v>105</v>
      </c>
      <c r="D21" s="29" t="s">
        <v>110</v>
      </c>
      <c r="F21" s="39">
        <v>10</v>
      </c>
      <c r="G21" s="40" t="s">
        <v>170</v>
      </c>
      <c r="H21" s="39">
        <v>1</v>
      </c>
      <c r="I21" s="39"/>
    </row>
    <row r="22" spans="1:9" ht="18" customHeight="1" thickBot="1">
      <c r="A22" s="329"/>
      <c r="B22" s="336"/>
      <c r="C22" s="30" t="s">
        <v>93</v>
      </c>
      <c r="D22" s="30" t="s">
        <v>111</v>
      </c>
      <c r="F22" s="39">
        <v>11</v>
      </c>
      <c r="G22" s="40" t="s">
        <v>171</v>
      </c>
      <c r="H22" s="39">
        <v>1</v>
      </c>
      <c r="I22" s="39"/>
    </row>
    <row r="23" spans="1:9" ht="18" customHeight="1">
      <c r="A23" s="333">
        <v>3</v>
      </c>
      <c r="B23" s="337" t="s">
        <v>39</v>
      </c>
      <c r="C23" s="31" t="s">
        <v>112</v>
      </c>
      <c r="D23" s="31" t="s">
        <v>118</v>
      </c>
      <c r="F23" s="39">
        <v>12</v>
      </c>
      <c r="G23" s="40" t="s">
        <v>172</v>
      </c>
      <c r="H23" s="39">
        <v>1</v>
      </c>
      <c r="I23" s="39"/>
    </row>
    <row r="24" spans="1:9" ht="36" customHeight="1">
      <c r="A24" s="318"/>
      <c r="B24" s="338"/>
      <c r="C24" s="29" t="s">
        <v>113</v>
      </c>
      <c r="D24" s="29" t="s">
        <v>119</v>
      </c>
      <c r="F24" s="39">
        <v>13</v>
      </c>
      <c r="G24" s="40" t="s">
        <v>173</v>
      </c>
      <c r="H24" s="39">
        <v>1</v>
      </c>
      <c r="I24" s="39"/>
    </row>
    <row r="25" spans="1:9" ht="26.25" customHeight="1">
      <c r="A25" s="318"/>
      <c r="B25" s="338"/>
      <c r="C25" s="29" t="s">
        <v>114</v>
      </c>
      <c r="D25" s="29" t="s">
        <v>120</v>
      </c>
      <c r="F25" s="39">
        <v>14</v>
      </c>
      <c r="G25" s="40" t="s">
        <v>174</v>
      </c>
      <c r="H25" s="39">
        <v>1</v>
      </c>
      <c r="I25" s="39"/>
    </row>
    <row r="26" spans="1:9" ht="25.5" customHeight="1">
      <c r="A26" s="318"/>
      <c r="B26" s="338"/>
      <c r="C26" s="29" t="s">
        <v>115</v>
      </c>
      <c r="D26" s="29" t="s">
        <v>121</v>
      </c>
      <c r="F26" s="39">
        <v>15</v>
      </c>
      <c r="G26" s="40" t="s">
        <v>175</v>
      </c>
      <c r="H26" s="39"/>
      <c r="I26" s="39"/>
    </row>
    <row r="27" spans="1:9" ht="28.5" customHeight="1">
      <c r="A27" s="318"/>
      <c r="B27" s="338"/>
      <c r="C27" s="29" t="s">
        <v>116</v>
      </c>
      <c r="D27" s="29" t="s">
        <v>122</v>
      </c>
      <c r="F27" s="39">
        <v>16</v>
      </c>
      <c r="G27" s="40" t="s">
        <v>176</v>
      </c>
      <c r="H27" s="39"/>
      <c r="I27" s="39"/>
    </row>
    <row r="28" spans="1:9" ht="24.75" customHeight="1">
      <c r="A28" s="318"/>
      <c r="B28" s="338"/>
      <c r="C28" s="29" t="s">
        <v>117</v>
      </c>
      <c r="D28" s="29" t="s">
        <v>123</v>
      </c>
      <c r="F28" s="39">
        <v>17</v>
      </c>
      <c r="G28" s="40" t="s">
        <v>177</v>
      </c>
      <c r="H28" s="39"/>
      <c r="I28" s="39"/>
    </row>
    <row r="29" spans="1:9" ht="27.75" customHeight="1">
      <c r="A29" s="318"/>
      <c r="B29" s="338"/>
      <c r="C29" s="32"/>
      <c r="D29" s="29" t="s">
        <v>124</v>
      </c>
      <c r="F29" s="39">
        <v>18</v>
      </c>
      <c r="G29" s="40" t="s">
        <v>178</v>
      </c>
      <c r="H29" s="39"/>
      <c r="I29" s="39"/>
    </row>
    <row r="30" spans="1:9" ht="24.75" customHeight="1">
      <c r="A30" s="318"/>
      <c r="B30" s="338"/>
      <c r="C30" s="32"/>
      <c r="D30" s="29" t="s">
        <v>125</v>
      </c>
      <c r="F30" s="39">
        <v>19</v>
      </c>
      <c r="G30" s="40" t="s">
        <v>179</v>
      </c>
      <c r="H30" s="39"/>
      <c r="I30" s="39"/>
    </row>
    <row r="31" spans="1:9" ht="31.5" customHeight="1" thickBot="1">
      <c r="A31" s="319"/>
      <c r="B31" s="339"/>
      <c r="C31" s="33"/>
      <c r="D31" s="30" t="s">
        <v>126</v>
      </c>
      <c r="F31" s="44" t="s">
        <v>182</v>
      </c>
      <c r="G31" s="44"/>
      <c r="H31" s="44">
        <f>SUM(H12:H30)</f>
        <v>12</v>
      </c>
      <c r="I31" s="44"/>
    </row>
    <row r="32" spans="1:9">
      <c r="A32" s="317">
        <v>4</v>
      </c>
      <c r="B32" s="320" t="s">
        <v>127</v>
      </c>
      <c r="C32" s="29" t="s">
        <v>128</v>
      </c>
      <c r="D32" s="29" t="s">
        <v>134</v>
      </c>
      <c r="F32" s="313" t="s">
        <v>191</v>
      </c>
      <c r="G32" s="313"/>
      <c r="H32" s="313"/>
      <c r="I32" s="314"/>
    </row>
    <row r="33" spans="1:7">
      <c r="A33" s="318"/>
      <c r="B33" s="321"/>
      <c r="C33" s="29" t="s">
        <v>129</v>
      </c>
      <c r="D33" s="29" t="s">
        <v>135</v>
      </c>
    </row>
    <row r="34" spans="1:7" ht="29.25" customHeight="1">
      <c r="A34" s="318"/>
      <c r="B34" s="321"/>
      <c r="C34" s="29" t="s">
        <v>130</v>
      </c>
      <c r="D34" s="29" t="s">
        <v>136</v>
      </c>
    </row>
    <row r="35" spans="1:7" ht="24.75" customHeight="1">
      <c r="A35" s="318"/>
      <c r="B35" s="321"/>
      <c r="C35" s="29" t="s">
        <v>131</v>
      </c>
      <c r="D35" s="29" t="s">
        <v>137</v>
      </c>
      <c r="F35" t="s">
        <v>183</v>
      </c>
    </row>
    <row r="36" spans="1:7" ht="37.5" customHeight="1">
      <c r="A36" s="318"/>
      <c r="B36" s="321"/>
      <c r="C36" s="29" t="s">
        <v>132</v>
      </c>
      <c r="D36" s="29" t="s">
        <v>138</v>
      </c>
      <c r="F36" t="s">
        <v>184</v>
      </c>
    </row>
    <row r="37" spans="1:7" ht="28">
      <c r="A37" s="318"/>
      <c r="B37" s="321"/>
      <c r="C37" s="29" t="s">
        <v>133</v>
      </c>
      <c r="D37" s="29" t="s">
        <v>139</v>
      </c>
      <c r="F37" t="s">
        <v>185</v>
      </c>
    </row>
    <row r="38" spans="1:7" ht="29" thickBot="1">
      <c r="A38" s="318"/>
      <c r="B38" s="321"/>
      <c r="C38" s="32"/>
      <c r="D38" s="29" t="s">
        <v>140</v>
      </c>
    </row>
    <row r="39" spans="1:7" ht="29" thickBot="1">
      <c r="A39" s="319"/>
      <c r="B39" s="322"/>
      <c r="C39" s="33"/>
      <c r="D39" s="30" t="s">
        <v>141</v>
      </c>
      <c r="F39" s="45" t="s">
        <v>39</v>
      </c>
      <c r="G39" s="50" t="s">
        <v>186</v>
      </c>
    </row>
    <row r="40" spans="1:7" ht="16" thickBot="1">
      <c r="A40" s="323">
        <v>5</v>
      </c>
      <c r="B40" s="326" t="s">
        <v>40</v>
      </c>
      <c r="C40" s="31" t="s">
        <v>142</v>
      </c>
      <c r="D40" s="31" t="s">
        <v>148</v>
      </c>
      <c r="F40" s="46" t="s">
        <v>127</v>
      </c>
      <c r="G40" s="51" t="s">
        <v>187</v>
      </c>
    </row>
    <row r="41" spans="1:7" ht="16" thickBot="1">
      <c r="A41" s="324"/>
      <c r="B41" s="327"/>
      <c r="C41" s="29" t="s">
        <v>143</v>
      </c>
      <c r="D41" s="29" t="s">
        <v>149</v>
      </c>
      <c r="F41" s="49" t="s">
        <v>40</v>
      </c>
      <c r="G41" s="50" t="s">
        <v>188</v>
      </c>
    </row>
    <row r="42" spans="1:7" ht="28">
      <c r="A42" s="324"/>
      <c r="B42" s="327"/>
      <c r="C42" s="29" t="s">
        <v>144</v>
      </c>
      <c r="D42" s="29" t="s">
        <v>135</v>
      </c>
      <c r="F42" s="47"/>
    </row>
    <row r="43" spans="1:7" ht="42">
      <c r="A43" s="324"/>
      <c r="B43" s="327"/>
      <c r="C43" s="29" t="s">
        <v>145</v>
      </c>
      <c r="D43" s="29" t="s">
        <v>150</v>
      </c>
      <c r="F43" s="47"/>
    </row>
    <row r="44" spans="1:7" ht="28">
      <c r="A44" s="324"/>
      <c r="B44" s="327"/>
      <c r="C44" s="29" t="s">
        <v>146</v>
      </c>
      <c r="D44" s="29" t="s">
        <v>151</v>
      </c>
      <c r="F44" s="47"/>
    </row>
    <row r="45" spans="1:7" ht="28">
      <c r="A45" s="324"/>
      <c r="B45" s="327"/>
      <c r="C45" s="29" t="s">
        <v>147</v>
      </c>
      <c r="D45" s="29" t="s">
        <v>152</v>
      </c>
      <c r="F45" s="47"/>
    </row>
    <row r="46" spans="1:7" ht="28">
      <c r="A46" s="324"/>
      <c r="B46" s="327"/>
      <c r="C46" s="32"/>
      <c r="D46" s="29" t="s">
        <v>153</v>
      </c>
      <c r="F46" s="47"/>
    </row>
    <row r="47" spans="1:7" ht="29" thickBot="1">
      <c r="A47" s="325"/>
      <c r="B47" s="328"/>
      <c r="C47" s="33"/>
      <c r="D47" s="30" t="s">
        <v>154</v>
      </c>
      <c r="F47" s="47"/>
    </row>
    <row r="48" spans="1:7">
      <c r="F48" s="48"/>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340" t="s">
        <v>196</v>
      </c>
      <c r="B2" s="340"/>
      <c r="C2" s="53" t="s">
        <v>197</v>
      </c>
    </row>
    <row r="3" spans="1:3" ht="59.25" customHeight="1">
      <c r="A3" s="53" t="s">
        <v>194</v>
      </c>
      <c r="B3" s="54" t="s">
        <v>192</v>
      </c>
      <c r="C3" s="54" t="s">
        <v>198</v>
      </c>
    </row>
    <row r="4" spans="1:3" ht="61">
      <c r="A4" s="53" t="s">
        <v>195</v>
      </c>
      <c r="B4" s="54" t="s">
        <v>193</v>
      </c>
      <c r="C4" s="54" t="s">
        <v>199</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10" sqref="B10"/>
    </sheetView>
  </sheetViews>
  <sheetFormatPr baseColWidth="10" defaultColWidth="10.83203125" defaultRowHeight="15"/>
  <cols>
    <col min="1" max="1" width="28.83203125" customWidth="1"/>
    <col min="2" max="2" width="61.83203125" customWidth="1"/>
  </cols>
  <sheetData>
    <row r="2" spans="1:2">
      <c r="A2" s="340" t="s">
        <v>236</v>
      </c>
      <c r="B2" s="340"/>
    </row>
    <row r="3" spans="1:2" ht="45.75" customHeight="1">
      <c r="A3" s="53" t="s">
        <v>237</v>
      </c>
      <c r="B3" s="64" t="s">
        <v>240</v>
      </c>
    </row>
    <row r="4" spans="1:2" ht="45">
      <c r="A4" s="65" t="s">
        <v>244</v>
      </c>
      <c r="B4" s="64" t="s">
        <v>243</v>
      </c>
    </row>
    <row r="5" spans="1:2" ht="30">
      <c r="A5" s="53" t="s">
        <v>238</v>
      </c>
      <c r="B5" s="64" t="s">
        <v>242</v>
      </c>
    </row>
    <row r="6" spans="1:2" ht="30">
      <c r="A6" s="53" t="s">
        <v>239</v>
      </c>
      <c r="B6" s="64" t="s">
        <v>241</v>
      </c>
    </row>
    <row r="15" spans="1:2">
      <c r="B15" s="92"/>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338"/>
  <sheetViews>
    <sheetView zoomScale="120" zoomScaleNormal="120" workbookViewId="0">
      <selection activeCell="A317" sqref="A317"/>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34" customWidth="1"/>
    <col min="7" max="7" width="20.5" customWidth="1"/>
    <col min="8" max="8" width="54.6640625" customWidth="1"/>
    <col min="9" max="9" width="22.5" customWidth="1"/>
    <col min="10" max="10" width="14" customWidth="1"/>
    <col min="11" max="11" width="12.5" style="34" customWidth="1"/>
    <col min="12" max="12" width="12.5" customWidth="1"/>
    <col min="13" max="13" width="16.1640625" customWidth="1"/>
    <col min="14" max="14" width="34" customWidth="1"/>
    <col min="15" max="15" width="14" customWidth="1"/>
    <col min="16" max="16" width="16.6640625" customWidth="1"/>
    <col min="17" max="17" width="12.83203125" customWidth="1"/>
    <col min="19" max="19" width="16.1640625" customWidth="1"/>
    <col min="20" max="20" width="34.1640625" customWidth="1"/>
    <col min="21" max="21" width="14" customWidth="1"/>
    <col min="22" max="22" width="16.1640625" customWidth="1"/>
    <col min="23" max="23" width="12.5" customWidth="1"/>
  </cols>
  <sheetData>
    <row r="1" spans="1:11">
      <c r="A1" s="75" t="s">
        <v>234</v>
      </c>
      <c r="B1" s="75" t="str">
        <f>+'[1]MAPA DE RIESGOS'!D8</f>
        <v>Posiblidad de ocurrencia de favorecer a un tercero, sin la debida justificación</v>
      </c>
      <c r="C1" s="75"/>
      <c r="D1" s="75"/>
      <c r="E1" s="75"/>
      <c r="F1" s="75"/>
      <c r="G1" s="75"/>
      <c r="H1" s="75"/>
    </row>
    <row r="2" spans="1:11">
      <c r="A2" s="55" t="s">
        <v>252</v>
      </c>
      <c r="B2" s="56" t="str">
        <f>+'[1]MAPA DE RIESGOS'!P8</f>
        <v>Competencia para dar posesión a cargos en provisionalidad, libre nombramiento y remoción, o mediante contrato de prestación de servicios a personal que no cuente con los conocimientos o experiencia suficiente.</v>
      </c>
      <c r="G2" s="55"/>
    </row>
    <row r="3" spans="1:11">
      <c r="A3" s="55" t="s">
        <v>232</v>
      </c>
      <c r="B3" s="56" t="str">
        <f>+'[1]MAPA DE RIESGOS'!T8</f>
        <v>Posesionar o contratar únicamente a los aspirantes que el área de talento humano reporte que cumplen con los requisitos y realizarlo de acuerdo a lo estipulado en el procedimiento GTH-PC-01 para selección, vinculación y retiro de personal.</v>
      </c>
      <c r="G3" s="55"/>
    </row>
    <row r="4" spans="1:11" ht="16" thickBot="1"/>
    <row r="5" spans="1:11" ht="53.25" customHeight="1" thickBot="1">
      <c r="A5" s="59" t="s">
        <v>200</v>
      </c>
      <c r="B5" s="19" t="s">
        <v>201</v>
      </c>
      <c r="C5" s="60" t="s">
        <v>202</v>
      </c>
      <c r="D5" s="19" t="s">
        <v>203</v>
      </c>
      <c r="E5" s="61" t="s">
        <v>233</v>
      </c>
      <c r="K5"/>
    </row>
    <row r="6" spans="1:11">
      <c r="A6" s="357" t="s">
        <v>204</v>
      </c>
      <c r="B6" s="358" t="s">
        <v>205</v>
      </c>
      <c r="C6" s="142" t="s">
        <v>206</v>
      </c>
      <c r="D6" s="58">
        <v>15</v>
      </c>
      <c r="E6" s="70">
        <v>15</v>
      </c>
      <c r="K6"/>
    </row>
    <row r="7" spans="1:11" ht="21.75" customHeight="1">
      <c r="A7" s="353"/>
      <c r="B7" s="354"/>
      <c r="C7" s="141" t="s">
        <v>207</v>
      </c>
      <c r="D7" s="57">
        <v>0</v>
      </c>
      <c r="E7" s="71"/>
      <c r="K7"/>
    </row>
    <row r="8" spans="1:11">
      <c r="A8" s="353"/>
      <c r="B8" s="354" t="s">
        <v>208</v>
      </c>
      <c r="C8" s="141" t="s">
        <v>209</v>
      </c>
      <c r="D8" s="57">
        <v>15</v>
      </c>
      <c r="E8" s="71">
        <v>15</v>
      </c>
      <c r="K8"/>
    </row>
    <row r="9" spans="1:11" ht="25.5" customHeight="1">
      <c r="A9" s="353"/>
      <c r="B9" s="354"/>
      <c r="C9" s="141" t="s">
        <v>210</v>
      </c>
      <c r="D9" s="57">
        <v>0</v>
      </c>
      <c r="E9" s="71"/>
      <c r="K9"/>
    </row>
    <row r="10" spans="1:11" ht="22.5" customHeight="1">
      <c r="A10" s="353" t="s">
        <v>211</v>
      </c>
      <c r="B10" s="354" t="s">
        <v>212</v>
      </c>
      <c r="C10" s="141" t="s">
        <v>213</v>
      </c>
      <c r="D10" s="57">
        <v>15</v>
      </c>
      <c r="E10" s="71">
        <v>15</v>
      </c>
      <c r="K10"/>
    </row>
    <row r="11" spans="1:11">
      <c r="A11" s="353"/>
      <c r="B11" s="354"/>
      <c r="C11" s="141" t="s">
        <v>214</v>
      </c>
      <c r="D11" s="57">
        <v>0</v>
      </c>
      <c r="E11" s="71"/>
      <c r="K11"/>
    </row>
    <row r="12" spans="1:11" ht="22.5" customHeight="1">
      <c r="A12" s="353" t="s">
        <v>215</v>
      </c>
      <c r="B12" s="354" t="s">
        <v>216</v>
      </c>
      <c r="C12" s="141" t="s">
        <v>217</v>
      </c>
      <c r="D12" s="57">
        <v>15</v>
      </c>
      <c r="E12" s="71">
        <v>15</v>
      </c>
      <c r="K12"/>
    </row>
    <row r="13" spans="1:11" ht="30" customHeight="1">
      <c r="A13" s="353"/>
      <c r="B13" s="354"/>
      <c r="C13" s="141" t="s">
        <v>218</v>
      </c>
      <c r="D13" s="57">
        <v>0</v>
      </c>
      <c r="E13" s="71"/>
      <c r="K13"/>
    </row>
    <row r="14" spans="1:11" ht="25.5" customHeight="1">
      <c r="A14" s="353" t="s">
        <v>219</v>
      </c>
      <c r="B14" s="354" t="s">
        <v>220</v>
      </c>
      <c r="C14" s="141" t="s">
        <v>221</v>
      </c>
      <c r="D14" s="57">
        <v>15</v>
      </c>
      <c r="E14" s="71">
        <v>15</v>
      </c>
      <c r="K14"/>
    </row>
    <row r="15" spans="1:11" ht="25.5" customHeight="1">
      <c r="A15" s="353"/>
      <c r="B15" s="354"/>
      <c r="C15" s="141" t="s">
        <v>222</v>
      </c>
      <c r="D15" s="57">
        <v>0</v>
      </c>
      <c r="E15" s="71"/>
      <c r="K15"/>
    </row>
    <row r="16" spans="1:11" ht="28">
      <c r="A16" s="353" t="s">
        <v>223</v>
      </c>
      <c r="B16" s="354" t="s">
        <v>224</v>
      </c>
      <c r="C16" s="141" t="s">
        <v>225</v>
      </c>
      <c r="D16" s="57">
        <v>15</v>
      </c>
      <c r="E16" s="71">
        <v>15</v>
      </c>
      <c r="K16"/>
    </row>
    <row r="17" spans="1:12" ht="28">
      <c r="A17" s="353"/>
      <c r="B17" s="354"/>
      <c r="C17" s="141" t="s">
        <v>226</v>
      </c>
      <c r="D17" s="57">
        <v>0</v>
      </c>
      <c r="E17" s="71"/>
      <c r="K17"/>
    </row>
    <row r="18" spans="1:12" ht="63.75" customHeight="1">
      <c r="A18" s="353" t="s">
        <v>227</v>
      </c>
      <c r="B18" s="354" t="s">
        <v>228</v>
      </c>
      <c r="C18" s="141" t="s">
        <v>229</v>
      </c>
      <c r="D18" s="57">
        <v>10</v>
      </c>
      <c r="E18" s="71">
        <v>10</v>
      </c>
      <c r="K18"/>
    </row>
    <row r="19" spans="1:12" ht="63.75" customHeight="1">
      <c r="A19" s="353"/>
      <c r="B19" s="354"/>
      <c r="C19" s="141" t="s">
        <v>230</v>
      </c>
      <c r="D19" s="57">
        <v>5</v>
      </c>
      <c r="E19" s="71"/>
      <c r="K19"/>
    </row>
    <row r="20" spans="1:12" ht="15.75" customHeight="1" thickBot="1">
      <c r="A20" s="353"/>
      <c r="B20" s="354"/>
      <c r="C20" s="141" t="s">
        <v>231</v>
      </c>
      <c r="D20" s="62">
        <v>0</v>
      </c>
      <c r="E20" s="72"/>
      <c r="K20"/>
    </row>
    <row r="21" spans="1:12" ht="16" thickBot="1">
      <c r="D21" s="63" t="s">
        <v>35</v>
      </c>
      <c r="E21" s="73">
        <f>SUM(E6:E20)</f>
        <v>100</v>
      </c>
      <c r="K21"/>
    </row>
    <row r="22" spans="1:12" ht="43" thickBot="1">
      <c r="A22" s="67" t="s">
        <v>245</v>
      </c>
      <c r="B22" s="144" t="s">
        <v>246</v>
      </c>
      <c r="D22" s="66"/>
      <c r="E22" s="74"/>
      <c r="J22" s="66"/>
      <c r="K22" s="74"/>
    </row>
    <row r="23" spans="1:12" ht="16" thickBot="1">
      <c r="A23" s="68" t="s">
        <v>247</v>
      </c>
      <c r="B23" s="69" t="s">
        <v>248</v>
      </c>
      <c r="D23" s="66"/>
      <c r="E23" s="74"/>
      <c r="J23" s="66"/>
      <c r="K23" s="74"/>
    </row>
    <row r="24" spans="1:12" ht="16" thickBot="1">
      <c r="A24" s="68" t="s">
        <v>6</v>
      </c>
      <c r="B24" s="69" t="s">
        <v>249</v>
      </c>
      <c r="D24" s="66"/>
      <c r="E24" s="74"/>
      <c r="J24" s="66"/>
      <c r="K24" s="74"/>
    </row>
    <row r="25" spans="1:12" ht="16" thickBot="1">
      <c r="A25" s="68" t="s">
        <v>250</v>
      </c>
      <c r="B25" s="69" t="s">
        <v>251</v>
      </c>
      <c r="D25" s="66"/>
      <c r="E25" s="74"/>
      <c r="J25" s="66"/>
      <c r="K25" s="74"/>
    </row>
    <row r="27" spans="1:12">
      <c r="A27" s="75" t="s">
        <v>361</v>
      </c>
      <c r="B27" s="75" t="str">
        <f>+'[1]MAPA DE RIESGOS'!D9</f>
        <v>Posibilidad de recibir o solicitar cualquir dádiva o beneficio a nombre propio o de terceros al formular proyectos direccionados que no respondan a ninguna necesidad.</v>
      </c>
      <c r="C27" s="75"/>
      <c r="D27" s="75"/>
      <c r="E27" s="75"/>
      <c r="F27" s="75"/>
      <c r="G27" s="75"/>
      <c r="H27" s="75"/>
    </row>
    <row r="28" spans="1:12">
      <c r="A28" s="55" t="s">
        <v>252</v>
      </c>
      <c r="B28" s="56" t="str">
        <f>+'[1]MAPA DE RIESGOS'!P9</f>
        <v>Incumplimiento de los requisitos para poder definir una necesidad.</v>
      </c>
      <c r="G28" s="55"/>
      <c r="H28" s="55" t="s">
        <v>253</v>
      </c>
      <c r="I28" s="56" t="str">
        <f>+'[1]MAPA DE RIESGOS'!P10</f>
        <v>Crear necesidades que no concuerdan con la realidad.</v>
      </c>
      <c r="K28"/>
      <c r="L28" s="34"/>
    </row>
    <row r="29" spans="1:12">
      <c r="A29" s="55" t="s">
        <v>232</v>
      </c>
      <c r="B29" s="56" t="str">
        <f>+'[1]MAPA DE RIESGOS'!T9</f>
        <v>Las necesidades para justificar un proyecto deben estar definidas con los soportes correspondientes.</v>
      </c>
      <c r="G29" s="55"/>
      <c r="H29" s="55" t="s">
        <v>232</v>
      </c>
      <c r="I29" s="56" t="str">
        <f>+'[1]MAPA DE RIESGOS'!T10</f>
        <v>Los proyectos aprobados, que responden a las necesidades priorizadas por planeación, tienen que estar soportados en la planeación estratégica de la entidad y deberán ser socializadon en plenaria con la alta dirección.</v>
      </c>
      <c r="K29"/>
      <c r="L29" s="34"/>
    </row>
    <row r="30" spans="1:12" ht="16" thickBot="1">
      <c r="K30"/>
      <c r="L30" s="34"/>
    </row>
    <row r="31" spans="1:12" ht="53.25" customHeight="1" thickBot="1">
      <c r="A31" s="59" t="s">
        <v>200</v>
      </c>
      <c r="B31" s="19" t="s">
        <v>201</v>
      </c>
      <c r="C31" s="60" t="s">
        <v>202</v>
      </c>
      <c r="D31" s="19" t="s">
        <v>203</v>
      </c>
      <c r="E31" s="61" t="s">
        <v>233</v>
      </c>
      <c r="H31" s="59" t="s">
        <v>200</v>
      </c>
      <c r="I31" s="19" t="s">
        <v>201</v>
      </c>
      <c r="J31" s="60" t="s">
        <v>202</v>
      </c>
      <c r="K31" s="19" t="s">
        <v>203</v>
      </c>
      <c r="L31" s="61" t="s">
        <v>233</v>
      </c>
    </row>
    <row r="32" spans="1:12">
      <c r="A32" s="357" t="s">
        <v>204</v>
      </c>
      <c r="B32" s="358" t="s">
        <v>205</v>
      </c>
      <c r="C32" s="142" t="s">
        <v>206</v>
      </c>
      <c r="D32" s="58">
        <v>15</v>
      </c>
      <c r="E32" s="70">
        <v>15</v>
      </c>
      <c r="H32" s="357" t="s">
        <v>204</v>
      </c>
      <c r="I32" s="358" t="s">
        <v>205</v>
      </c>
      <c r="J32" s="142" t="s">
        <v>206</v>
      </c>
      <c r="K32" s="58">
        <v>15</v>
      </c>
      <c r="L32" s="70">
        <v>15</v>
      </c>
    </row>
    <row r="33" spans="1:12" ht="21.75" customHeight="1">
      <c r="A33" s="353"/>
      <c r="B33" s="354"/>
      <c r="C33" s="141" t="s">
        <v>207</v>
      </c>
      <c r="D33" s="57">
        <v>0</v>
      </c>
      <c r="E33" s="71"/>
      <c r="H33" s="353"/>
      <c r="I33" s="354"/>
      <c r="J33" s="141" t="s">
        <v>207</v>
      </c>
      <c r="K33" s="57">
        <v>0</v>
      </c>
      <c r="L33" s="71"/>
    </row>
    <row r="34" spans="1:12">
      <c r="A34" s="353"/>
      <c r="B34" s="354" t="s">
        <v>208</v>
      </c>
      <c r="C34" s="141" t="s">
        <v>209</v>
      </c>
      <c r="D34" s="57">
        <v>15</v>
      </c>
      <c r="E34" s="71">
        <v>15</v>
      </c>
      <c r="H34" s="353"/>
      <c r="I34" s="354" t="s">
        <v>208</v>
      </c>
      <c r="J34" s="141" t="s">
        <v>209</v>
      </c>
      <c r="K34" s="57">
        <v>15</v>
      </c>
      <c r="L34" s="71">
        <v>15</v>
      </c>
    </row>
    <row r="35" spans="1:12" ht="25.5" customHeight="1">
      <c r="A35" s="353"/>
      <c r="B35" s="354"/>
      <c r="C35" s="141" t="s">
        <v>210</v>
      </c>
      <c r="D35" s="57">
        <v>0</v>
      </c>
      <c r="E35" s="71"/>
      <c r="H35" s="353"/>
      <c r="I35" s="354"/>
      <c r="J35" s="141" t="s">
        <v>210</v>
      </c>
      <c r="K35" s="57">
        <v>0</v>
      </c>
      <c r="L35" s="71"/>
    </row>
    <row r="36" spans="1:12" ht="22.5" customHeight="1">
      <c r="A36" s="353" t="s">
        <v>211</v>
      </c>
      <c r="B36" s="354" t="s">
        <v>212</v>
      </c>
      <c r="C36" s="141" t="s">
        <v>213</v>
      </c>
      <c r="D36" s="57">
        <v>15</v>
      </c>
      <c r="E36" s="71">
        <v>15</v>
      </c>
      <c r="H36" s="353" t="s">
        <v>211</v>
      </c>
      <c r="I36" s="354" t="s">
        <v>212</v>
      </c>
      <c r="J36" s="141" t="s">
        <v>213</v>
      </c>
      <c r="K36" s="57">
        <v>15</v>
      </c>
      <c r="L36" s="71">
        <v>15</v>
      </c>
    </row>
    <row r="37" spans="1:12">
      <c r="A37" s="353"/>
      <c r="B37" s="354"/>
      <c r="C37" s="141" t="s">
        <v>214</v>
      </c>
      <c r="D37" s="57">
        <v>0</v>
      </c>
      <c r="E37" s="71"/>
      <c r="H37" s="353"/>
      <c r="I37" s="354"/>
      <c r="J37" s="141" t="s">
        <v>214</v>
      </c>
      <c r="K37" s="57">
        <v>0</v>
      </c>
      <c r="L37" s="71"/>
    </row>
    <row r="38" spans="1:12" ht="22.5" customHeight="1">
      <c r="A38" s="353" t="s">
        <v>215</v>
      </c>
      <c r="B38" s="354" t="s">
        <v>216</v>
      </c>
      <c r="C38" s="141" t="s">
        <v>217</v>
      </c>
      <c r="D38" s="57">
        <v>15</v>
      </c>
      <c r="E38" s="71">
        <v>15</v>
      </c>
      <c r="H38" s="353" t="s">
        <v>215</v>
      </c>
      <c r="I38" s="354" t="s">
        <v>216</v>
      </c>
      <c r="J38" s="141" t="s">
        <v>217</v>
      </c>
      <c r="K38" s="57">
        <v>15</v>
      </c>
      <c r="L38" s="71">
        <v>15</v>
      </c>
    </row>
    <row r="39" spans="1:12" ht="30" customHeight="1">
      <c r="A39" s="353"/>
      <c r="B39" s="354"/>
      <c r="C39" s="141" t="s">
        <v>218</v>
      </c>
      <c r="D39" s="57">
        <v>0</v>
      </c>
      <c r="E39" s="71"/>
      <c r="H39" s="353"/>
      <c r="I39" s="354"/>
      <c r="J39" s="141" t="s">
        <v>218</v>
      </c>
      <c r="K39" s="57">
        <v>0</v>
      </c>
      <c r="L39" s="71"/>
    </row>
    <row r="40" spans="1:12" ht="25.5" customHeight="1">
      <c r="A40" s="353" t="s">
        <v>219</v>
      </c>
      <c r="B40" s="354" t="s">
        <v>220</v>
      </c>
      <c r="C40" s="141" t="s">
        <v>221</v>
      </c>
      <c r="D40" s="57">
        <v>15</v>
      </c>
      <c r="E40" s="71">
        <v>15</v>
      </c>
      <c r="H40" s="353" t="s">
        <v>219</v>
      </c>
      <c r="I40" s="354" t="s">
        <v>220</v>
      </c>
      <c r="J40" s="141" t="s">
        <v>221</v>
      </c>
      <c r="K40" s="57">
        <v>15</v>
      </c>
      <c r="L40" s="71">
        <v>15</v>
      </c>
    </row>
    <row r="41" spans="1:12" ht="25.5" customHeight="1">
      <c r="A41" s="353"/>
      <c r="B41" s="354"/>
      <c r="C41" s="141" t="s">
        <v>222</v>
      </c>
      <c r="D41" s="57">
        <v>0</v>
      </c>
      <c r="E41" s="71"/>
      <c r="H41" s="353"/>
      <c r="I41" s="354"/>
      <c r="J41" s="141" t="s">
        <v>222</v>
      </c>
      <c r="K41" s="57">
        <v>0</v>
      </c>
      <c r="L41" s="71"/>
    </row>
    <row r="42" spans="1:12" ht="42">
      <c r="A42" s="353" t="s">
        <v>223</v>
      </c>
      <c r="B42" s="354" t="s">
        <v>224</v>
      </c>
      <c r="C42" s="141" t="s">
        <v>225</v>
      </c>
      <c r="D42" s="57">
        <v>15</v>
      </c>
      <c r="E42" s="71">
        <v>15</v>
      </c>
      <c r="H42" s="353" t="s">
        <v>223</v>
      </c>
      <c r="I42" s="354" t="s">
        <v>224</v>
      </c>
      <c r="J42" s="141" t="s">
        <v>225</v>
      </c>
      <c r="K42" s="57">
        <v>15</v>
      </c>
      <c r="L42" s="71">
        <v>15</v>
      </c>
    </row>
    <row r="43" spans="1:12" ht="56">
      <c r="A43" s="353"/>
      <c r="B43" s="354"/>
      <c r="C43" s="141" t="s">
        <v>226</v>
      </c>
      <c r="D43" s="57">
        <v>0</v>
      </c>
      <c r="E43" s="71"/>
      <c r="H43" s="353"/>
      <c r="I43" s="354"/>
      <c r="J43" s="141" t="s">
        <v>226</v>
      </c>
      <c r="K43" s="57">
        <v>0</v>
      </c>
      <c r="L43" s="71"/>
    </row>
    <row r="44" spans="1:12" ht="63.75" customHeight="1">
      <c r="A44" s="353" t="s">
        <v>227</v>
      </c>
      <c r="B44" s="354" t="s">
        <v>228</v>
      </c>
      <c r="C44" s="141" t="s">
        <v>229</v>
      </c>
      <c r="D44" s="57">
        <v>10</v>
      </c>
      <c r="E44" s="71">
        <v>10</v>
      </c>
      <c r="H44" s="353" t="s">
        <v>227</v>
      </c>
      <c r="I44" s="354" t="s">
        <v>228</v>
      </c>
      <c r="J44" s="141" t="s">
        <v>229</v>
      </c>
      <c r="K44" s="57">
        <v>10</v>
      </c>
      <c r="L44" s="71">
        <v>10</v>
      </c>
    </row>
    <row r="45" spans="1:12" ht="63.75" customHeight="1">
      <c r="A45" s="353"/>
      <c r="B45" s="354"/>
      <c r="C45" s="141" t="s">
        <v>230</v>
      </c>
      <c r="D45" s="57">
        <v>5</v>
      </c>
      <c r="E45" s="71"/>
      <c r="H45" s="353"/>
      <c r="I45" s="354"/>
      <c r="J45" s="141" t="s">
        <v>230</v>
      </c>
      <c r="K45" s="57">
        <v>5</v>
      </c>
      <c r="L45" s="71"/>
    </row>
    <row r="46" spans="1:12" ht="15.75" customHeight="1" thickBot="1">
      <c r="A46" s="353"/>
      <c r="B46" s="354"/>
      <c r="C46" s="141" t="s">
        <v>231</v>
      </c>
      <c r="D46" s="62">
        <v>0</v>
      </c>
      <c r="E46" s="72"/>
      <c r="H46" s="353"/>
      <c r="I46" s="354"/>
      <c r="J46" s="141" t="s">
        <v>231</v>
      </c>
      <c r="K46" s="62">
        <v>0</v>
      </c>
      <c r="L46" s="72"/>
    </row>
    <row r="47" spans="1:12" ht="16" thickBot="1">
      <c r="D47" s="63" t="s">
        <v>35</v>
      </c>
      <c r="E47" s="73">
        <f>SUM(E32:E46)</f>
        <v>100</v>
      </c>
      <c r="K47" s="63" t="s">
        <v>35</v>
      </c>
      <c r="L47" s="73">
        <f>SUM(L32:L46)</f>
        <v>100</v>
      </c>
    </row>
    <row r="48" spans="1:12" ht="43" thickBot="1">
      <c r="A48" s="67" t="s">
        <v>245</v>
      </c>
      <c r="B48" s="144" t="s">
        <v>246</v>
      </c>
      <c r="D48" s="66"/>
      <c r="E48" s="74"/>
      <c r="H48" s="67" t="s">
        <v>245</v>
      </c>
      <c r="I48" s="144" t="s">
        <v>246</v>
      </c>
      <c r="K48" s="66"/>
      <c r="L48" s="74"/>
    </row>
    <row r="49" spans="1:12" ht="16" thickBot="1">
      <c r="A49" s="68" t="s">
        <v>247</v>
      </c>
      <c r="B49" s="69" t="s">
        <v>248</v>
      </c>
      <c r="D49" s="66"/>
      <c r="E49" s="74"/>
      <c r="H49" s="68" t="s">
        <v>247</v>
      </c>
      <c r="I49" s="69" t="s">
        <v>248</v>
      </c>
      <c r="K49" s="66"/>
      <c r="L49" s="74"/>
    </row>
    <row r="50" spans="1:12" ht="16" thickBot="1">
      <c r="A50" s="68" t="s">
        <v>6</v>
      </c>
      <c r="B50" s="69" t="s">
        <v>249</v>
      </c>
      <c r="D50" s="66"/>
      <c r="E50" s="74"/>
      <c r="H50" s="68" t="s">
        <v>6</v>
      </c>
      <c r="I50" s="69" t="s">
        <v>249</v>
      </c>
      <c r="K50" s="66"/>
      <c r="L50" s="74"/>
    </row>
    <row r="51" spans="1:12" ht="16" thickBot="1">
      <c r="A51" s="68" t="s">
        <v>250</v>
      </c>
      <c r="B51" s="69" t="s">
        <v>251</v>
      </c>
      <c r="D51" s="66"/>
      <c r="E51" s="74"/>
      <c r="H51" s="68" t="s">
        <v>250</v>
      </c>
      <c r="I51" s="69" t="s">
        <v>251</v>
      </c>
      <c r="K51" s="66"/>
      <c r="L51" s="74"/>
    </row>
    <row r="53" spans="1:12">
      <c r="A53" s="75" t="s">
        <v>362</v>
      </c>
      <c r="B53" s="75" t="str">
        <f>+'[1]MAPA DE RIESGOS'!D11</f>
        <v>Posibilidad de recibir dádivas o beneficios a nombre propio o de terceros por la asignación y distribución de los recursos  financieros.</v>
      </c>
      <c r="C53" s="75"/>
      <c r="D53" s="75"/>
      <c r="E53" s="75"/>
      <c r="F53" s="75"/>
      <c r="G53" s="75"/>
      <c r="H53" s="75"/>
    </row>
    <row r="54" spans="1:12">
      <c r="A54" s="55" t="s">
        <v>252</v>
      </c>
      <c r="B54" s="56" t="str">
        <f>+'[1]MAPA DE RIESGOS'!P11</f>
        <v>Discreción de Planeación de distribuir los recursos para cada proyecto y/o dependencia.</v>
      </c>
      <c r="G54" s="55"/>
    </row>
    <row r="55" spans="1:12">
      <c r="A55" s="55" t="s">
        <v>232</v>
      </c>
      <c r="B55" s="56" t="str">
        <f>+'[1]MAPA DE RIESGOS'!T11</f>
        <v>El presupuesto asignado para cada dependencia deberá asignarse según el Plan de Acción de cada una y el Plan de Necesidades Institucional
Cada proyecto debe tener el presupuesto para su ejecución y este será el recurso asignado.</v>
      </c>
      <c r="G55" s="55"/>
    </row>
    <row r="56" spans="1:12" ht="16" thickBot="1"/>
    <row r="57" spans="1:12" ht="53.25" customHeight="1" thickBot="1">
      <c r="A57" s="59" t="s">
        <v>200</v>
      </c>
      <c r="B57" s="19" t="s">
        <v>201</v>
      </c>
      <c r="C57" s="60" t="s">
        <v>202</v>
      </c>
      <c r="D57" s="19" t="s">
        <v>203</v>
      </c>
      <c r="E57" s="61" t="s">
        <v>233</v>
      </c>
      <c r="K57"/>
    </row>
    <row r="58" spans="1:12">
      <c r="A58" s="357" t="s">
        <v>204</v>
      </c>
      <c r="B58" s="358" t="s">
        <v>205</v>
      </c>
      <c r="C58" s="142" t="s">
        <v>206</v>
      </c>
      <c r="D58" s="58">
        <v>15</v>
      </c>
      <c r="E58" s="70">
        <v>15</v>
      </c>
      <c r="K58"/>
    </row>
    <row r="59" spans="1:12" ht="21.75" customHeight="1">
      <c r="A59" s="353"/>
      <c r="B59" s="354"/>
      <c r="C59" s="141" t="s">
        <v>207</v>
      </c>
      <c r="D59" s="57">
        <v>0</v>
      </c>
      <c r="E59" s="71"/>
      <c r="K59"/>
    </row>
    <row r="60" spans="1:12">
      <c r="A60" s="353"/>
      <c r="B60" s="354" t="s">
        <v>208</v>
      </c>
      <c r="C60" s="141" t="s">
        <v>209</v>
      </c>
      <c r="D60" s="57">
        <v>15</v>
      </c>
      <c r="E60" s="71">
        <v>15</v>
      </c>
      <c r="K60"/>
    </row>
    <row r="61" spans="1:12" ht="25.5" customHeight="1">
      <c r="A61" s="353"/>
      <c r="B61" s="354"/>
      <c r="C61" s="141" t="s">
        <v>210</v>
      </c>
      <c r="D61" s="57">
        <v>0</v>
      </c>
      <c r="E61" s="71"/>
      <c r="K61"/>
    </row>
    <row r="62" spans="1:12" ht="22.5" customHeight="1">
      <c r="A62" s="353" t="s">
        <v>211</v>
      </c>
      <c r="B62" s="354" t="s">
        <v>212</v>
      </c>
      <c r="C62" s="141" t="s">
        <v>213</v>
      </c>
      <c r="D62" s="57">
        <v>15</v>
      </c>
      <c r="E62" s="71">
        <v>15</v>
      </c>
      <c r="K62"/>
    </row>
    <row r="63" spans="1:12">
      <c r="A63" s="353"/>
      <c r="B63" s="354"/>
      <c r="C63" s="141" t="s">
        <v>214</v>
      </c>
      <c r="D63" s="57">
        <v>0</v>
      </c>
      <c r="E63" s="71"/>
      <c r="K63"/>
    </row>
    <row r="64" spans="1:12" ht="22.5" customHeight="1">
      <c r="A64" s="353" t="s">
        <v>215</v>
      </c>
      <c r="B64" s="354" t="s">
        <v>216</v>
      </c>
      <c r="C64" s="141" t="s">
        <v>217</v>
      </c>
      <c r="D64" s="57">
        <v>15</v>
      </c>
      <c r="E64" s="71">
        <v>15</v>
      </c>
      <c r="K64"/>
    </row>
    <row r="65" spans="1:11" ht="30" customHeight="1">
      <c r="A65" s="353"/>
      <c r="B65" s="354"/>
      <c r="C65" s="141" t="s">
        <v>218</v>
      </c>
      <c r="D65" s="57">
        <v>0</v>
      </c>
      <c r="E65" s="71"/>
      <c r="K65"/>
    </row>
    <row r="66" spans="1:11" ht="25.5" customHeight="1">
      <c r="A66" s="353" t="s">
        <v>219</v>
      </c>
      <c r="B66" s="354" t="s">
        <v>220</v>
      </c>
      <c r="C66" s="141" t="s">
        <v>221</v>
      </c>
      <c r="D66" s="57">
        <v>15</v>
      </c>
      <c r="E66" s="71">
        <v>15</v>
      </c>
      <c r="K66"/>
    </row>
    <row r="67" spans="1:11" ht="25.5" customHeight="1">
      <c r="A67" s="353"/>
      <c r="B67" s="354"/>
      <c r="C67" s="141" t="s">
        <v>222</v>
      </c>
      <c r="D67" s="57">
        <v>0</v>
      </c>
      <c r="E67" s="71"/>
      <c r="K67"/>
    </row>
    <row r="68" spans="1:11" ht="28">
      <c r="A68" s="353" t="s">
        <v>223</v>
      </c>
      <c r="B68" s="354" t="s">
        <v>224</v>
      </c>
      <c r="C68" s="141" t="s">
        <v>225</v>
      </c>
      <c r="D68" s="57">
        <v>15</v>
      </c>
      <c r="E68" s="71">
        <v>15</v>
      </c>
      <c r="K68"/>
    </row>
    <row r="69" spans="1:11" ht="28">
      <c r="A69" s="353"/>
      <c r="B69" s="354"/>
      <c r="C69" s="141" t="s">
        <v>226</v>
      </c>
      <c r="D69" s="57">
        <v>0</v>
      </c>
      <c r="E69" s="71"/>
      <c r="K69"/>
    </row>
    <row r="70" spans="1:11" ht="63.75" customHeight="1">
      <c r="A70" s="353" t="s">
        <v>227</v>
      </c>
      <c r="B70" s="354" t="s">
        <v>228</v>
      </c>
      <c r="C70" s="141" t="s">
        <v>229</v>
      </c>
      <c r="D70" s="57">
        <v>10</v>
      </c>
      <c r="E70" s="71">
        <v>10</v>
      </c>
      <c r="K70"/>
    </row>
    <row r="71" spans="1:11" ht="63.75" customHeight="1">
      <c r="A71" s="353"/>
      <c r="B71" s="354"/>
      <c r="C71" s="141" t="s">
        <v>230</v>
      </c>
      <c r="D71" s="57">
        <v>5</v>
      </c>
      <c r="E71" s="71"/>
      <c r="K71"/>
    </row>
    <row r="72" spans="1:11" ht="15.75" customHeight="1" thickBot="1">
      <c r="A72" s="353"/>
      <c r="B72" s="354"/>
      <c r="C72" s="141" t="s">
        <v>231</v>
      </c>
      <c r="D72" s="62">
        <v>0</v>
      </c>
      <c r="E72" s="72"/>
      <c r="K72"/>
    </row>
    <row r="73" spans="1:11" ht="16" thickBot="1">
      <c r="D73" s="63" t="s">
        <v>35</v>
      </c>
      <c r="E73" s="73">
        <f>SUM(E58:E72)</f>
        <v>100</v>
      </c>
      <c r="K73"/>
    </row>
    <row r="74" spans="1:11" ht="43" thickBot="1">
      <c r="A74" s="67" t="s">
        <v>245</v>
      </c>
      <c r="B74" s="144" t="s">
        <v>246</v>
      </c>
      <c r="D74" s="66"/>
      <c r="E74" s="74"/>
      <c r="J74" s="66"/>
      <c r="K74" s="74"/>
    </row>
    <row r="75" spans="1:11" ht="16" thickBot="1">
      <c r="A75" s="68" t="s">
        <v>247</v>
      </c>
      <c r="B75" s="69" t="s">
        <v>248</v>
      </c>
      <c r="D75" s="66"/>
      <c r="E75" s="74"/>
      <c r="J75" s="66"/>
      <c r="K75" s="74"/>
    </row>
    <row r="76" spans="1:11" ht="16" thickBot="1">
      <c r="A76" s="68" t="s">
        <v>6</v>
      </c>
      <c r="B76" s="69" t="s">
        <v>249</v>
      </c>
      <c r="D76" s="66"/>
      <c r="E76" s="74"/>
      <c r="J76" s="66"/>
      <c r="K76" s="74"/>
    </row>
    <row r="77" spans="1:11" ht="16" thickBot="1">
      <c r="A77" s="68" t="s">
        <v>250</v>
      </c>
      <c r="B77" s="69" t="s">
        <v>251</v>
      </c>
      <c r="D77" s="66"/>
      <c r="E77" s="74"/>
      <c r="J77" s="66"/>
      <c r="K77" s="74"/>
    </row>
    <row r="79" spans="1:11">
      <c r="A79" s="75" t="s">
        <v>363</v>
      </c>
      <c r="B79" s="75" t="str">
        <f>+'[1]MAPA DE RIESGOS'!D12</f>
        <v>Posibilidad de recibir dádivas o beneficios a nombre propio o de terceros para la apropiación o destinación de los recursos asignados a la caja menor por fuera de los rubros definidos por la Entidad.</v>
      </c>
      <c r="C79" s="75"/>
      <c r="D79" s="75"/>
      <c r="E79" s="75"/>
      <c r="F79" s="75"/>
      <c r="G79" s="75"/>
      <c r="H79" s="75"/>
    </row>
    <row r="80" spans="1:11">
      <c r="A80" s="55" t="s">
        <v>252</v>
      </c>
      <c r="B80" s="56" t="str">
        <f>+'[1]MAPA DE RIESGOS'!P12</f>
        <v>No elaborar la resolución interna que establece los linaemientos para el manejo de la caja menor de la entidad.</v>
      </c>
      <c r="G80" s="55" t="s">
        <v>253</v>
      </c>
      <c r="H80" s="56" t="str">
        <f>+'[1]MAPA DE RIESGOS'!P13</f>
        <v>Incluir soportes alterados. 
Presentar soportes que no se ajustan a los rubros definidos por la Entidad.</v>
      </c>
    </row>
    <row r="81" spans="1:11">
      <c r="A81" s="55" t="s">
        <v>232</v>
      </c>
      <c r="B81" s="56" t="str">
        <f>+'[1]MAPA DE RIESGOS'!T12</f>
        <v>Elaborar la resolución en el que se definan los lineamientos en cuanto a gastos, soportes y montos de transacciones.</v>
      </c>
      <c r="G81" s="55" t="s">
        <v>232</v>
      </c>
      <c r="H81" s="56" t="str">
        <f>+'[1]MAPA DE RIESGOS'!T13</f>
        <v>Validación de los soportes de causación por parte del asesor de rectoría</v>
      </c>
    </row>
    <row r="82" spans="1:11" ht="16" thickBot="1"/>
    <row r="83" spans="1:11" ht="53.25" customHeight="1" thickBot="1">
      <c r="A83" s="59" t="s">
        <v>200</v>
      </c>
      <c r="B83" s="19" t="s">
        <v>201</v>
      </c>
      <c r="C83" s="60" t="s">
        <v>202</v>
      </c>
      <c r="D83" s="19" t="s">
        <v>203</v>
      </c>
      <c r="E83" s="61" t="s">
        <v>233</v>
      </c>
      <c r="G83" s="59" t="s">
        <v>200</v>
      </c>
      <c r="H83" s="19" t="s">
        <v>201</v>
      </c>
      <c r="I83" s="60" t="s">
        <v>202</v>
      </c>
      <c r="J83" s="19" t="s">
        <v>203</v>
      </c>
      <c r="K83" s="61" t="s">
        <v>233</v>
      </c>
    </row>
    <row r="84" spans="1:11">
      <c r="A84" s="357" t="s">
        <v>204</v>
      </c>
      <c r="B84" s="358" t="s">
        <v>205</v>
      </c>
      <c r="C84" s="142" t="s">
        <v>206</v>
      </c>
      <c r="D84" s="58">
        <v>15</v>
      </c>
      <c r="E84" s="70">
        <v>15</v>
      </c>
      <c r="G84" s="357" t="s">
        <v>204</v>
      </c>
      <c r="H84" s="358" t="s">
        <v>205</v>
      </c>
      <c r="I84" s="142" t="s">
        <v>206</v>
      </c>
      <c r="J84" s="58">
        <v>15</v>
      </c>
      <c r="K84" s="70">
        <v>15</v>
      </c>
    </row>
    <row r="85" spans="1:11" ht="21.75" customHeight="1">
      <c r="A85" s="353"/>
      <c r="B85" s="354"/>
      <c r="C85" s="141" t="s">
        <v>207</v>
      </c>
      <c r="D85" s="57">
        <v>0</v>
      </c>
      <c r="E85" s="71"/>
      <c r="G85" s="353"/>
      <c r="H85" s="354"/>
      <c r="I85" s="141" t="s">
        <v>207</v>
      </c>
      <c r="J85" s="57">
        <v>0</v>
      </c>
      <c r="K85" s="71"/>
    </row>
    <row r="86" spans="1:11">
      <c r="A86" s="353"/>
      <c r="B86" s="354" t="s">
        <v>208</v>
      </c>
      <c r="C86" s="141" t="s">
        <v>209</v>
      </c>
      <c r="D86" s="57">
        <v>15</v>
      </c>
      <c r="E86" s="71">
        <v>15</v>
      </c>
      <c r="G86" s="353"/>
      <c r="H86" s="354" t="s">
        <v>208</v>
      </c>
      <c r="I86" s="141" t="s">
        <v>209</v>
      </c>
      <c r="J86" s="57">
        <v>15</v>
      </c>
      <c r="K86" s="71">
        <v>15</v>
      </c>
    </row>
    <row r="87" spans="1:11" ht="25.5" customHeight="1">
      <c r="A87" s="353"/>
      <c r="B87" s="354"/>
      <c r="C87" s="141" t="s">
        <v>210</v>
      </c>
      <c r="D87" s="57">
        <v>0</v>
      </c>
      <c r="E87" s="71"/>
      <c r="G87" s="353"/>
      <c r="H87" s="354"/>
      <c r="I87" s="141" t="s">
        <v>210</v>
      </c>
      <c r="J87" s="57">
        <v>0</v>
      </c>
      <c r="K87" s="71"/>
    </row>
    <row r="88" spans="1:11" ht="22.5" customHeight="1">
      <c r="A88" s="353" t="s">
        <v>211</v>
      </c>
      <c r="B88" s="354" t="s">
        <v>212</v>
      </c>
      <c r="C88" s="141" t="s">
        <v>213</v>
      </c>
      <c r="D88" s="57">
        <v>15</v>
      </c>
      <c r="E88" s="71">
        <v>15</v>
      </c>
      <c r="G88" s="353" t="s">
        <v>211</v>
      </c>
      <c r="H88" s="354" t="s">
        <v>212</v>
      </c>
      <c r="I88" s="141" t="s">
        <v>213</v>
      </c>
      <c r="J88" s="57">
        <v>15</v>
      </c>
      <c r="K88" s="71">
        <v>15</v>
      </c>
    </row>
    <row r="89" spans="1:11">
      <c r="A89" s="353"/>
      <c r="B89" s="354"/>
      <c r="C89" s="141" t="s">
        <v>214</v>
      </c>
      <c r="D89" s="57">
        <v>0</v>
      </c>
      <c r="E89" s="71"/>
      <c r="G89" s="353"/>
      <c r="H89" s="354"/>
      <c r="I89" s="141" t="s">
        <v>214</v>
      </c>
      <c r="J89" s="57">
        <v>0</v>
      </c>
      <c r="K89" s="71"/>
    </row>
    <row r="90" spans="1:11" ht="22.5" customHeight="1">
      <c r="A90" s="353" t="s">
        <v>215</v>
      </c>
      <c r="B90" s="354" t="s">
        <v>216</v>
      </c>
      <c r="C90" s="141" t="s">
        <v>217</v>
      </c>
      <c r="D90" s="57">
        <v>15</v>
      </c>
      <c r="E90" s="71">
        <v>15</v>
      </c>
      <c r="G90" s="353" t="s">
        <v>215</v>
      </c>
      <c r="H90" s="354" t="s">
        <v>216</v>
      </c>
      <c r="I90" s="141" t="s">
        <v>217</v>
      </c>
      <c r="J90" s="57">
        <v>15</v>
      </c>
      <c r="K90" s="71">
        <v>15</v>
      </c>
    </row>
    <row r="91" spans="1:11" ht="30" customHeight="1">
      <c r="A91" s="353"/>
      <c r="B91" s="354"/>
      <c r="C91" s="141" t="s">
        <v>218</v>
      </c>
      <c r="D91" s="57">
        <v>0</v>
      </c>
      <c r="E91" s="71"/>
      <c r="G91" s="353"/>
      <c r="H91" s="354"/>
      <c r="I91" s="141" t="s">
        <v>218</v>
      </c>
      <c r="J91" s="57">
        <v>0</v>
      </c>
      <c r="K91" s="71"/>
    </row>
    <row r="92" spans="1:11" ht="25.5" customHeight="1">
      <c r="A92" s="353" t="s">
        <v>219</v>
      </c>
      <c r="B92" s="354" t="s">
        <v>220</v>
      </c>
      <c r="C92" s="141" t="s">
        <v>221</v>
      </c>
      <c r="D92" s="57">
        <v>15</v>
      </c>
      <c r="E92" s="71">
        <v>15</v>
      </c>
      <c r="G92" s="353" t="s">
        <v>219</v>
      </c>
      <c r="H92" s="354" t="s">
        <v>220</v>
      </c>
      <c r="I92" s="141" t="s">
        <v>221</v>
      </c>
      <c r="J92" s="57">
        <v>15</v>
      </c>
      <c r="K92" s="71">
        <v>15</v>
      </c>
    </row>
    <row r="93" spans="1:11" ht="25.5" customHeight="1">
      <c r="A93" s="353"/>
      <c r="B93" s="354"/>
      <c r="C93" s="141" t="s">
        <v>222</v>
      </c>
      <c r="D93" s="57">
        <v>0</v>
      </c>
      <c r="E93" s="71"/>
      <c r="G93" s="353"/>
      <c r="H93" s="354"/>
      <c r="I93" s="141" t="s">
        <v>222</v>
      </c>
      <c r="J93" s="57">
        <v>0</v>
      </c>
      <c r="K93" s="71"/>
    </row>
    <row r="94" spans="1:11" ht="28">
      <c r="A94" s="353" t="s">
        <v>223</v>
      </c>
      <c r="B94" s="354" t="s">
        <v>224</v>
      </c>
      <c r="C94" s="141" t="s">
        <v>225</v>
      </c>
      <c r="D94" s="57">
        <v>15</v>
      </c>
      <c r="E94" s="71">
        <v>15</v>
      </c>
      <c r="G94" s="353" t="s">
        <v>223</v>
      </c>
      <c r="H94" s="354" t="s">
        <v>224</v>
      </c>
      <c r="I94" s="141" t="s">
        <v>225</v>
      </c>
      <c r="J94" s="57">
        <v>15</v>
      </c>
      <c r="K94" s="71">
        <v>15</v>
      </c>
    </row>
    <row r="95" spans="1:11" ht="28">
      <c r="A95" s="353"/>
      <c r="B95" s="354"/>
      <c r="C95" s="141" t="s">
        <v>226</v>
      </c>
      <c r="D95" s="57">
        <v>0</v>
      </c>
      <c r="E95" s="71"/>
      <c r="G95" s="353"/>
      <c r="H95" s="354"/>
      <c r="I95" s="141" t="s">
        <v>226</v>
      </c>
      <c r="J95" s="57">
        <v>0</v>
      </c>
      <c r="K95" s="71"/>
    </row>
    <row r="96" spans="1:11" ht="63.75" customHeight="1">
      <c r="A96" s="353" t="s">
        <v>227</v>
      </c>
      <c r="B96" s="354" t="s">
        <v>228</v>
      </c>
      <c r="C96" s="141" t="s">
        <v>229</v>
      </c>
      <c r="D96" s="57">
        <v>10</v>
      </c>
      <c r="E96" s="71">
        <v>10</v>
      </c>
      <c r="G96" s="353" t="s">
        <v>227</v>
      </c>
      <c r="H96" s="354" t="s">
        <v>228</v>
      </c>
      <c r="I96" s="141" t="s">
        <v>229</v>
      </c>
      <c r="J96" s="57">
        <v>10</v>
      </c>
      <c r="K96" s="71">
        <v>10</v>
      </c>
    </row>
    <row r="97" spans="1:23" ht="63.75" customHeight="1">
      <c r="A97" s="353"/>
      <c r="B97" s="354"/>
      <c r="C97" s="141" t="s">
        <v>230</v>
      </c>
      <c r="D97" s="57">
        <v>5</v>
      </c>
      <c r="E97" s="71"/>
      <c r="G97" s="353"/>
      <c r="H97" s="354"/>
      <c r="I97" s="141" t="s">
        <v>230</v>
      </c>
      <c r="J97" s="57">
        <v>5</v>
      </c>
      <c r="K97" s="71"/>
    </row>
    <row r="98" spans="1:23" ht="15.75" customHeight="1" thickBot="1">
      <c r="A98" s="353"/>
      <c r="B98" s="354"/>
      <c r="C98" s="141" t="s">
        <v>231</v>
      </c>
      <c r="D98" s="62">
        <v>0</v>
      </c>
      <c r="E98" s="72"/>
      <c r="G98" s="353"/>
      <c r="H98" s="354"/>
      <c r="I98" s="141" t="s">
        <v>231</v>
      </c>
      <c r="J98" s="62">
        <v>0</v>
      </c>
      <c r="K98" s="72"/>
    </row>
    <row r="99" spans="1:23" ht="16" thickBot="1">
      <c r="D99" s="63" t="s">
        <v>35</v>
      </c>
      <c r="E99" s="73">
        <f>SUM(E84:E98)</f>
        <v>100</v>
      </c>
      <c r="J99" s="63" t="s">
        <v>35</v>
      </c>
      <c r="K99" s="73">
        <f>SUM(K84:K98)</f>
        <v>100</v>
      </c>
    </row>
    <row r="100" spans="1:23" ht="43" thickBot="1">
      <c r="A100" s="67" t="s">
        <v>245</v>
      </c>
      <c r="B100" s="144" t="s">
        <v>246</v>
      </c>
      <c r="D100" s="66"/>
      <c r="E100" s="74"/>
      <c r="G100" s="67" t="s">
        <v>245</v>
      </c>
      <c r="H100" s="144" t="s">
        <v>246</v>
      </c>
      <c r="J100" s="66"/>
      <c r="K100" s="74"/>
    </row>
    <row r="101" spans="1:23" ht="16" thickBot="1">
      <c r="A101" s="68" t="s">
        <v>247</v>
      </c>
      <c r="B101" s="69" t="s">
        <v>248</v>
      </c>
      <c r="D101" s="66"/>
      <c r="E101" s="74"/>
      <c r="G101" s="68" t="s">
        <v>247</v>
      </c>
      <c r="H101" s="69" t="s">
        <v>248</v>
      </c>
      <c r="J101" s="66"/>
      <c r="K101" s="74"/>
    </row>
    <row r="102" spans="1:23" ht="16" thickBot="1">
      <c r="A102" s="68" t="s">
        <v>6</v>
      </c>
      <c r="B102" s="69" t="s">
        <v>249</v>
      </c>
      <c r="D102" s="66"/>
      <c r="E102" s="74"/>
      <c r="G102" s="68" t="s">
        <v>6</v>
      </c>
      <c r="H102" s="69" t="s">
        <v>249</v>
      </c>
      <c r="J102" s="66"/>
      <c r="K102" s="74"/>
    </row>
    <row r="103" spans="1:23" ht="16" thickBot="1">
      <c r="A103" s="68" t="s">
        <v>250</v>
      </c>
      <c r="B103" s="69" t="s">
        <v>251</v>
      </c>
      <c r="D103" s="66"/>
      <c r="E103" s="74"/>
      <c r="G103" s="68" t="s">
        <v>250</v>
      </c>
      <c r="H103" s="69" t="s">
        <v>251</v>
      </c>
      <c r="J103" s="66"/>
      <c r="K103" s="74"/>
    </row>
    <row r="105" spans="1:23">
      <c r="A105" s="75" t="s">
        <v>364</v>
      </c>
      <c r="B105" s="75" t="str">
        <f>+'[2]MAPA DE RIESGOS'!D18</f>
        <v>Probabiliad de realizar modificación no autorizada de calificaciones a Estudiantes</v>
      </c>
      <c r="C105" s="75"/>
      <c r="D105" s="75"/>
      <c r="E105" s="75"/>
      <c r="F105" s="75"/>
      <c r="G105" s="75"/>
      <c r="H105" s="75"/>
      <c r="M105" s="75"/>
      <c r="N105" s="75"/>
      <c r="O105" s="75"/>
      <c r="P105" s="75"/>
      <c r="Q105" s="75"/>
      <c r="S105" s="75"/>
      <c r="T105" s="75"/>
      <c r="U105" s="75"/>
      <c r="V105" s="75"/>
      <c r="W105" s="75"/>
    </row>
    <row r="106" spans="1:23">
      <c r="A106" s="55" t="s">
        <v>252</v>
      </c>
      <c r="B106" s="56" t="str">
        <f>+'[2]MAPA DE RIESGOS'!P18</f>
        <v>Falta de ética (sensibilización) por parte del usuario que carga la información de notas en la plataforma Academusoft o la que haga sus veces.</v>
      </c>
      <c r="G106" s="66"/>
      <c r="H106" s="105"/>
      <c r="I106" s="105"/>
      <c r="J106" s="105"/>
      <c r="K106" s="74"/>
      <c r="L106" s="105"/>
      <c r="M106" s="66"/>
      <c r="N106" s="105"/>
      <c r="O106" s="105"/>
      <c r="P106" s="105"/>
      <c r="Q106" s="74"/>
      <c r="R106" s="105"/>
      <c r="S106" s="66"/>
      <c r="T106" s="105"/>
      <c r="U106" s="105"/>
      <c r="V106" s="105"/>
      <c r="W106" s="74"/>
    </row>
    <row r="107" spans="1:23">
      <c r="A107" s="55" t="s">
        <v>232</v>
      </c>
      <c r="B107" s="56" t="str">
        <f>+'[2]MAPA DE RIESGOS'!T18</f>
        <v>Capacitar al usuario que carga la informacion de notas en la plataforma Academusoft sobre la importancia de la ética profesional.</v>
      </c>
      <c r="G107" s="66"/>
      <c r="H107" s="105"/>
      <c r="I107" s="105"/>
      <c r="J107" s="105"/>
      <c r="K107" s="74"/>
      <c r="L107" s="105"/>
      <c r="M107" s="66"/>
      <c r="N107" s="105"/>
      <c r="O107" s="105"/>
      <c r="P107" s="105"/>
      <c r="Q107" s="74"/>
      <c r="R107" s="105"/>
      <c r="S107" s="66"/>
      <c r="T107" s="105"/>
      <c r="U107" s="105"/>
      <c r="V107" s="105"/>
      <c r="W107" s="74"/>
    </row>
    <row r="108" spans="1:23" ht="16" thickBot="1">
      <c r="G108" s="105"/>
      <c r="H108" s="105"/>
      <c r="I108" s="105"/>
      <c r="J108" s="105"/>
      <c r="K108" s="74"/>
      <c r="L108" s="105"/>
      <c r="M108" s="105"/>
      <c r="N108" s="105"/>
      <c r="O108" s="105"/>
      <c r="P108" s="105"/>
      <c r="Q108" s="74"/>
      <c r="R108" s="105"/>
      <c r="S108" s="105"/>
      <c r="T108" s="105"/>
      <c r="U108" s="105"/>
      <c r="V108" s="105"/>
      <c r="W108" s="74"/>
    </row>
    <row r="109" spans="1:23" ht="53.25" customHeight="1" thickBot="1">
      <c r="A109" s="59" t="s">
        <v>200</v>
      </c>
      <c r="B109" s="19" t="s">
        <v>201</v>
      </c>
      <c r="C109" s="60" t="s">
        <v>202</v>
      </c>
      <c r="D109" s="19" t="s">
        <v>203</v>
      </c>
      <c r="E109" s="61" t="s">
        <v>233</v>
      </c>
      <c r="G109" s="106"/>
      <c r="H109" s="106"/>
      <c r="I109" s="106"/>
      <c r="J109" s="106"/>
      <c r="K109" s="107"/>
      <c r="L109" s="105"/>
      <c r="M109" s="106"/>
      <c r="N109" s="106"/>
      <c r="O109" s="106"/>
      <c r="P109" s="106"/>
      <c r="Q109" s="107"/>
      <c r="R109" s="105"/>
      <c r="S109" s="106"/>
      <c r="T109" s="106"/>
      <c r="U109" s="106"/>
      <c r="V109" s="106"/>
      <c r="W109" s="107"/>
    </row>
    <row r="110" spans="1:23" s="93" customFormat="1" ht="14">
      <c r="A110" s="357" t="s">
        <v>204</v>
      </c>
      <c r="B110" s="358" t="s">
        <v>205</v>
      </c>
      <c r="C110" s="142" t="s">
        <v>206</v>
      </c>
      <c r="D110" s="58">
        <v>15</v>
      </c>
      <c r="E110" s="145">
        <v>15</v>
      </c>
    </row>
    <row r="111" spans="1:23" s="93" customFormat="1" ht="21.75" customHeight="1">
      <c r="A111" s="353"/>
      <c r="B111" s="354"/>
      <c r="C111" s="141" t="s">
        <v>207</v>
      </c>
      <c r="D111" s="57">
        <v>0</v>
      </c>
      <c r="E111" s="146"/>
    </row>
    <row r="112" spans="1:23" s="93" customFormat="1" ht="12.75" customHeight="1">
      <c r="A112" s="353"/>
      <c r="B112" s="354" t="s">
        <v>208</v>
      </c>
      <c r="C112" s="141" t="s">
        <v>209</v>
      </c>
      <c r="D112" s="57">
        <v>15</v>
      </c>
      <c r="E112" s="146">
        <v>15</v>
      </c>
    </row>
    <row r="113" spans="1:23" s="93" customFormat="1" ht="25.5" customHeight="1">
      <c r="A113" s="353"/>
      <c r="B113" s="354"/>
      <c r="C113" s="141" t="s">
        <v>210</v>
      </c>
      <c r="D113" s="57">
        <v>0</v>
      </c>
      <c r="E113" s="146"/>
    </row>
    <row r="114" spans="1:23" s="93" customFormat="1" ht="22.5" customHeight="1">
      <c r="A114" s="353" t="s">
        <v>211</v>
      </c>
      <c r="B114" s="354" t="s">
        <v>212</v>
      </c>
      <c r="C114" s="141" t="s">
        <v>213</v>
      </c>
      <c r="D114" s="57">
        <v>15</v>
      </c>
      <c r="E114" s="146">
        <v>15</v>
      </c>
    </row>
    <row r="115" spans="1:23" s="93" customFormat="1" ht="14">
      <c r="A115" s="353"/>
      <c r="B115" s="354"/>
      <c r="C115" s="141" t="s">
        <v>214</v>
      </c>
      <c r="D115" s="57">
        <v>0</v>
      </c>
      <c r="E115" s="146"/>
    </row>
    <row r="116" spans="1:23" s="93" customFormat="1" ht="22.5" customHeight="1">
      <c r="A116" s="353" t="s">
        <v>215</v>
      </c>
      <c r="B116" s="354" t="s">
        <v>216</v>
      </c>
      <c r="C116" s="141" t="s">
        <v>217</v>
      </c>
      <c r="D116" s="57">
        <v>15</v>
      </c>
      <c r="E116" s="146">
        <v>15</v>
      </c>
    </row>
    <row r="117" spans="1:23" s="93" customFormat="1" ht="30" customHeight="1">
      <c r="A117" s="353"/>
      <c r="B117" s="354"/>
      <c r="C117" s="141" t="s">
        <v>218</v>
      </c>
      <c r="D117" s="57">
        <v>0</v>
      </c>
      <c r="E117" s="146"/>
    </row>
    <row r="118" spans="1:23" s="93" customFormat="1" ht="25.5" customHeight="1">
      <c r="A118" s="353" t="s">
        <v>219</v>
      </c>
      <c r="B118" s="354" t="s">
        <v>220</v>
      </c>
      <c r="C118" s="141" t="s">
        <v>221</v>
      </c>
      <c r="D118" s="57">
        <v>15</v>
      </c>
      <c r="E118" s="146">
        <v>15</v>
      </c>
    </row>
    <row r="119" spans="1:23" s="93" customFormat="1" ht="25.5" customHeight="1">
      <c r="A119" s="353"/>
      <c r="B119" s="354"/>
      <c r="C119" s="141" t="s">
        <v>222</v>
      </c>
      <c r="D119" s="57">
        <v>0</v>
      </c>
      <c r="E119" s="146"/>
    </row>
    <row r="120" spans="1:23" s="93" customFormat="1" ht="25.5" customHeight="1">
      <c r="A120" s="353" t="s">
        <v>223</v>
      </c>
      <c r="B120" s="354" t="s">
        <v>487</v>
      </c>
      <c r="C120" s="141" t="s">
        <v>225</v>
      </c>
      <c r="D120" s="57">
        <v>15</v>
      </c>
      <c r="E120" s="146">
        <v>15</v>
      </c>
    </row>
    <row r="121" spans="1:23" s="93" customFormat="1" ht="28">
      <c r="A121" s="353"/>
      <c r="B121" s="354"/>
      <c r="C121" s="141" t="s">
        <v>226</v>
      </c>
      <c r="D121" s="57">
        <v>0</v>
      </c>
      <c r="E121" s="146"/>
    </row>
    <row r="122" spans="1:23" s="93" customFormat="1" ht="12.75" customHeight="1">
      <c r="A122" s="353" t="s">
        <v>227</v>
      </c>
      <c r="B122" s="354" t="s">
        <v>228</v>
      </c>
      <c r="C122" s="141" t="s">
        <v>229</v>
      </c>
      <c r="D122" s="57">
        <v>10</v>
      </c>
      <c r="E122" s="146">
        <v>10</v>
      </c>
    </row>
    <row r="123" spans="1:23" s="93" customFormat="1" ht="14">
      <c r="A123" s="353"/>
      <c r="B123" s="354"/>
      <c r="C123" s="141" t="s">
        <v>230</v>
      </c>
      <c r="D123" s="57">
        <v>5</v>
      </c>
      <c r="E123" s="146"/>
    </row>
    <row r="124" spans="1:23" s="93" customFormat="1" ht="15.75" customHeight="1" thickBot="1">
      <c r="A124" s="353"/>
      <c r="B124" s="354"/>
      <c r="C124" s="141" t="s">
        <v>231</v>
      </c>
      <c r="D124" s="62">
        <v>0</v>
      </c>
      <c r="E124" s="147"/>
    </row>
    <row r="125" spans="1:23" s="93" customFormat="1" ht="14" thickBot="1">
      <c r="D125" s="148" t="s">
        <v>35</v>
      </c>
      <c r="E125" s="149">
        <f>SUM(E110:E124)</f>
        <v>100</v>
      </c>
    </row>
    <row r="126" spans="1:23" ht="43" thickBot="1">
      <c r="A126" s="67" t="s">
        <v>245</v>
      </c>
      <c r="B126" s="144" t="s">
        <v>246</v>
      </c>
      <c r="D126" s="66"/>
      <c r="E126" s="74"/>
      <c r="G126" s="101"/>
      <c r="H126" s="101"/>
      <c r="I126" s="105"/>
      <c r="J126" s="66"/>
      <c r="K126" s="74"/>
      <c r="L126" s="105"/>
      <c r="M126" s="101"/>
      <c r="N126" s="101"/>
      <c r="O126" s="105"/>
      <c r="P126" s="66"/>
      <c r="Q126" s="74"/>
      <c r="R126" s="105"/>
      <c r="S126" s="101"/>
      <c r="T126" s="101"/>
      <c r="U126" s="105"/>
      <c r="V126" s="66"/>
      <c r="W126" s="74"/>
    </row>
    <row r="127" spans="1:23" ht="16" thickBot="1">
      <c r="A127" s="68" t="s">
        <v>247</v>
      </c>
      <c r="B127" s="69" t="s">
        <v>248</v>
      </c>
      <c r="D127" s="66"/>
      <c r="E127" s="74"/>
      <c r="G127" s="109"/>
      <c r="H127" s="109"/>
      <c r="I127" s="105"/>
      <c r="J127" s="66"/>
      <c r="K127" s="74"/>
      <c r="L127" s="105"/>
      <c r="M127" s="109"/>
      <c r="N127" s="109"/>
      <c r="O127" s="105"/>
      <c r="P127" s="66"/>
      <c r="Q127" s="74"/>
      <c r="R127" s="105"/>
      <c r="S127" s="109"/>
      <c r="T127" s="109"/>
      <c r="U127" s="105"/>
      <c r="V127" s="66"/>
      <c r="W127" s="74"/>
    </row>
    <row r="128" spans="1:23" ht="16" thickBot="1">
      <c r="A128" s="68" t="s">
        <v>6</v>
      </c>
      <c r="B128" s="69" t="s">
        <v>249</v>
      </c>
      <c r="D128" s="66"/>
      <c r="E128" s="74"/>
      <c r="G128" s="109"/>
      <c r="H128" s="109"/>
      <c r="I128" s="105"/>
      <c r="J128" s="66"/>
      <c r="K128" s="74"/>
      <c r="L128" s="105"/>
      <c r="M128" s="109"/>
      <c r="N128" s="109"/>
      <c r="O128" s="105"/>
      <c r="P128" s="66"/>
      <c r="Q128" s="74"/>
      <c r="R128" s="105"/>
      <c r="S128" s="109"/>
      <c r="T128" s="109"/>
      <c r="U128" s="105"/>
      <c r="V128" s="66"/>
      <c r="W128" s="74"/>
    </row>
    <row r="129" spans="1:23" ht="16" thickBot="1">
      <c r="A129" s="68" t="s">
        <v>250</v>
      </c>
      <c r="B129" s="69" t="s">
        <v>251</v>
      </c>
      <c r="D129" s="66"/>
      <c r="E129" s="74"/>
      <c r="G129" s="109"/>
      <c r="H129" s="109"/>
      <c r="I129" s="105"/>
      <c r="J129" s="66"/>
      <c r="K129" s="74"/>
      <c r="L129" s="105"/>
      <c r="M129" s="109"/>
      <c r="N129" s="109"/>
      <c r="O129" s="105"/>
      <c r="P129" s="66"/>
      <c r="Q129" s="74"/>
      <c r="R129" s="105"/>
      <c r="S129" s="109"/>
      <c r="T129" s="109"/>
      <c r="U129" s="105"/>
      <c r="V129" s="66"/>
      <c r="W129" s="74"/>
    </row>
    <row r="131" spans="1:23">
      <c r="A131" s="75" t="s">
        <v>365</v>
      </c>
      <c r="B131" s="75" t="str">
        <f>+'MAPA DE RIESGOS'!D14</f>
        <v>Probabiliad de realizar modificación no autorizada de calificaciones a Estudiantes</v>
      </c>
      <c r="C131" s="75"/>
      <c r="D131" s="75"/>
      <c r="E131" s="75"/>
      <c r="F131" s="75"/>
      <c r="K131"/>
    </row>
    <row r="132" spans="1:23">
      <c r="A132" s="55" t="s">
        <v>252</v>
      </c>
      <c r="B132" s="56" t="str">
        <f>+'MAPA DE RIESGOS'!P14</f>
        <v>Falta de ética (sensibilización) por parte del usuario que carga la información de notas en la plataforma Academusoft o la que haga sus veces.</v>
      </c>
      <c r="F132" s="34"/>
      <c r="K132"/>
    </row>
    <row r="133" spans="1:23">
      <c r="A133" s="55" t="s">
        <v>232</v>
      </c>
      <c r="B133" s="56" t="str">
        <f>+'MAPA DE RIESGOS'!T14</f>
        <v>Capacitar al usuario que carga la informacion de notas en la plataforma Academusoft sobre la importancia de la ética profesional.</v>
      </c>
      <c r="F133" s="34"/>
      <c r="K133"/>
    </row>
    <row r="134" spans="1:23" ht="16" thickBot="1">
      <c r="F134" s="34"/>
      <c r="K134"/>
    </row>
    <row r="135" spans="1:23" ht="60.75" customHeight="1" thickBot="1">
      <c r="A135" s="59" t="s">
        <v>200</v>
      </c>
      <c r="B135" s="19" t="s">
        <v>201</v>
      </c>
      <c r="C135" s="60" t="s">
        <v>202</v>
      </c>
      <c r="D135" s="19" t="s">
        <v>203</v>
      </c>
      <c r="E135" s="61" t="s">
        <v>233</v>
      </c>
      <c r="F135" s="107"/>
      <c r="K135"/>
    </row>
    <row r="136" spans="1:23" ht="15" customHeight="1">
      <c r="A136" s="357" t="s">
        <v>204</v>
      </c>
      <c r="B136" s="358" t="s">
        <v>205</v>
      </c>
      <c r="C136" s="142" t="s">
        <v>206</v>
      </c>
      <c r="D136" s="58">
        <v>15</v>
      </c>
      <c r="E136" s="70">
        <v>12</v>
      </c>
      <c r="F136" s="74"/>
      <c r="K136"/>
    </row>
    <row r="137" spans="1:23" ht="21.75" customHeight="1">
      <c r="A137" s="353"/>
      <c r="B137" s="354"/>
      <c r="C137" s="141" t="s">
        <v>207</v>
      </c>
      <c r="D137" s="57">
        <v>0</v>
      </c>
      <c r="E137" s="71"/>
      <c r="F137" s="74"/>
      <c r="K137"/>
    </row>
    <row r="138" spans="1:23" ht="15" customHeight="1">
      <c r="A138" s="353"/>
      <c r="B138" s="354" t="s">
        <v>208</v>
      </c>
      <c r="C138" s="141" t="s">
        <v>209</v>
      </c>
      <c r="D138" s="57">
        <v>15</v>
      </c>
      <c r="E138" s="71">
        <v>15</v>
      </c>
      <c r="F138" s="74"/>
      <c r="K138"/>
    </row>
    <row r="139" spans="1:23" ht="25.5" customHeight="1">
      <c r="A139" s="353"/>
      <c r="B139" s="354"/>
      <c r="C139" s="141" t="s">
        <v>210</v>
      </c>
      <c r="D139" s="57">
        <v>0</v>
      </c>
      <c r="E139" s="71"/>
      <c r="F139" s="74"/>
      <c r="K139"/>
    </row>
    <row r="140" spans="1:23" ht="22.5" customHeight="1">
      <c r="A140" s="353" t="s">
        <v>211</v>
      </c>
      <c r="B140" s="354" t="s">
        <v>212</v>
      </c>
      <c r="C140" s="141" t="s">
        <v>213</v>
      </c>
      <c r="D140" s="57">
        <v>15</v>
      </c>
      <c r="E140" s="71">
        <v>15</v>
      </c>
      <c r="F140" s="74"/>
      <c r="K140"/>
    </row>
    <row r="141" spans="1:23">
      <c r="A141" s="353"/>
      <c r="B141" s="354"/>
      <c r="C141" s="141" t="s">
        <v>214</v>
      </c>
      <c r="D141" s="57">
        <v>0</v>
      </c>
      <c r="E141" s="71"/>
      <c r="F141" s="74"/>
      <c r="K141"/>
    </row>
    <row r="142" spans="1:23" ht="22.5" customHeight="1">
      <c r="A142" s="353" t="s">
        <v>215</v>
      </c>
      <c r="B142" s="354" t="s">
        <v>216</v>
      </c>
      <c r="C142" s="141" t="s">
        <v>217</v>
      </c>
      <c r="D142" s="57">
        <v>15</v>
      </c>
      <c r="E142" s="71">
        <v>15</v>
      </c>
      <c r="F142" s="74"/>
      <c r="K142"/>
    </row>
    <row r="143" spans="1:23" ht="30" customHeight="1">
      <c r="A143" s="353"/>
      <c r="B143" s="354"/>
      <c r="C143" s="141" t="s">
        <v>218</v>
      </c>
      <c r="D143" s="57">
        <v>0</v>
      </c>
      <c r="E143" s="71"/>
      <c r="F143" s="74"/>
      <c r="K143"/>
    </row>
    <row r="144" spans="1:23" ht="25.5" customHeight="1">
      <c r="A144" s="353" t="s">
        <v>219</v>
      </c>
      <c r="B144" s="354" t="s">
        <v>220</v>
      </c>
      <c r="C144" s="141" t="s">
        <v>221</v>
      </c>
      <c r="D144" s="57">
        <v>15</v>
      </c>
      <c r="E144" s="71">
        <v>15</v>
      </c>
      <c r="F144" s="74"/>
      <c r="K144"/>
    </row>
    <row r="145" spans="1:11" ht="25.5" customHeight="1">
      <c r="A145" s="353"/>
      <c r="B145" s="354"/>
      <c r="C145" s="141" t="s">
        <v>222</v>
      </c>
      <c r="D145" s="57">
        <v>0</v>
      </c>
      <c r="E145" s="71"/>
      <c r="F145" s="74"/>
      <c r="K145"/>
    </row>
    <row r="146" spans="1:11" ht="25.5" customHeight="1">
      <c r="A146" s="353" t="s">
        <v>223</v>
      </c>
      <c r="B146" s="354" t="s">
        <v>224</v>
      </c>
      <c r="C146" s="141" t="s">
        <v>225</v>
      </c>
      <c r="D146" s="57">
        <v>15</v>
      </c>
      <c r="E146" s="71">
        <v>15</v>
      </c>
      <c r="F146" s="74"/>
      <c r="K146"/>
    </row>
    <row r="147" spans="1:11" ht="28">
      <c r="A147" s="353"/>
      <c r="B147" s="354"/>
      <c r="C147" s="141" t="s">
        <v>226</v>
      </c>
      <c r="D147" s="57">
        <v>0</v>
      </c>
      <c r="E147" s="71"/>
      <c r="F147" s="74"/>
      <c r="K147"/>
    </row>
    <row r="148" spans="1:11" ht="63.75" customHeight="1">
      <c r="A148" s="353" t="s">
        <v>227</v>
      </c>
      <c r="B148" s="354" t="s">
        <v>228</v>
      </c>
      <c r="C148" s="141" t="s">
        <v>229</v>
      </c>
      <c r="D148" s="57">
        <v>10</v>
      </c>
      <c r="E148" s="71">
        <v>10</v>
      </c>
      <c r="F148" s="74"/>
      <c r="K148"/>
    </row>
    <row r="149" spans="1:11" ht="63.75" customHeight="1">
      <c r="A149" s="353"/>
      <c r="B149" s="354"/>
      <c r="C149" s="141" t="s">
        <v>230</v>
      </c>
      <c r="D149" s="57">
        <v>5</v>
      </c>
      <c r="E149" s="71"/>
      <c r="F149" s="74"/>
      <c r="K149"/>
    </row>
    <row r="150" spans="1:11" ht="15.75" customHeight="1" thickBot="1">
      <c r="A150" s="353"/>
      <c r="B150" s="354"/>
      <c r="C150" s="141" t="s">
        <v>231</v>
      </c>
      <c r="D150" s="62">
        <v>0</v>
      </c>
      <c r="E150" s="72"/>
      <c r="F150" s="74"/>
      <c r="K150"/>
    </row>
    <row r="151" spans="1:11" ht="16" thickBot="1">
      <c r="D151" s="63" t="s">
        <v>35</v>
      </c>
      <c r="E151" s="73">
        <f>SUM(E136:E150)</f>
        <v>97</v>
      </c>
      <c r="F151" s="74"/>
      <c r="K151"/>
    </row>
    <row r="152" spans="1:11" ht="47" customHeight="1" thickBot="1">
      <c r="A152" s="67" t="s">
        <v>245</v>
      </c>
      <c r="B152" s="144" t="s">
        <v>246</v>
      </c>
      <c r="D152" s="66"/>
      <c r="E152" s="74"/>
      <c r="F152" s="74"/>
      <c r="K152"/>
    </row>
    <row r="153" spans="1:11" ht="18" customHeight="1" thickBot="1">
      <c r="A153" s="68" t="s">
        <v>247</v>
      </c>
      <c r="B153" s="69" t="s">
        <v>248</v>
      </c>
      <c r="D153" s="66"/>
      <c r="E153" s="74"/>
      <c r="F153" s="74"/>
      <c r="K153"/>
    </row>
    <row r="154" spans="1:11" ht="16" customHeight="1" thickBot="1">
      <c r="A154" s="68" t="s">
        <v>6</v>
      </c>
      <c r="B154" s="69" t="s">
        <v>249</v>
      </c>
      <c r="D154" s="66"/>
      <c r="E154" s="74"/>
      <c r="F154" s="74"/>
      <c r="K154"/>
    </row>
    <row r="155" spans="1:11" ht="18" customHeight="1" thickBot="1">
      <c r="A155" s="68" t="s">
        <v>250</v>
      </c>
      <c r="B155" s="69" t="s">
        <v>251</v>
      </c>
      <c r="D155" s="66"/>
      <c r="E155" s="74"/>
      <c r="F155" s="74"/>
      <c r="K155"/>
    </row>
    <row r="157" spans="1:11" ht="20" customHeight="1">
      <c r="A157" s="75" t="s">
        <v>490</v>
      </c>
      <c r="B157" s="363" t="str">
        <f>+'MAPA DE RIESGOS'!D16</f>
        <v>Información registrada en GrupLac y Cvlac indebidamente soportada para favorecimiento de terceros</v>
      </c>
      <c r="C157" s="363"/>
      <c r="D157" s="363"/>
      <c r="E157" s="363"/>
      <c r="K157"/>
    </row>
    <row r="158" spans="1:11">
      <c r="A158" s="55" t="s">
        <v>252</v>
      </c>
      <c r="B158" s="56" t="str">
        <f>+'MAPA DE RIESGOS'!P16</f>
        <v>No seguir el procedimiento en términos de existencia y calidad de productos establecidos por MinCiencias</v>
      </c>
      <c r="K158"/>
    </row>
    <row r="159" spans="1:11">
      <c r="A159" s="55" t="s">
        <v>232</v>
      </c>
      <c r="B159" s="150" t="str">
        <f>+'MAPA DE RIESGOS'!T16</f>
        <v>Verificar los soportes de productos registrados en el GrupLac de MinCiencias</v>
      </c>
      <c r="K159"/>
    </row>
    <row r="160" spans="1:11" ht="16" thickBot="1">
      <c r="K160"/>
    </row>
    <row r="161" spans="1:11" ht="57" thickBot="1">
      <c r="A161" s="59" t="s">
        <v>200</v>
      </c>
      <c r="B161" s="19" t="s">
        <v>201</v>
      </c>
      <c r="C161" s="60" t="s">
        <v>202</v>
      </c>
      <c r="D161" s="19" t="s">
        <v>203</v>
      </c>
      <c r="E161" s="61" t="s">
        <v>233</v>
      </c>
      <c r="K161"/>
    </row>
    <row r="162" spans="1:11">
      <c r="A162" s="357" t="s">
        <v>204</v>
      </c>
      <c r="B162" s="358" t="s">
        <v>205</v>
      </c>
      <c r="C162" s="142" t="s">
        <v>206</v>
      </c>
      <c r="D162" s="58">
        <v>15</v>
      </c>
      <c r="E162" s="70">
        <v>15</v>
      </c>
      <c r="K162"/>
    </row>
    <row r="163" spans="1:11">
      <c r="A163" s="353"/>
      <c r="B163" s="354"/>
      <c r="C163" s="141" t="s">
        <v>207</v>
      </c>
      <c r="D163" s="57"/>
      <c r="E163" s="71"/>
      <c r="K163"/>
    </row>
    <row r="164" spans="1:11">
      <c r="A164" s="353"/>
      <c r="B164" s="354" t="s">
        <v>208</v>
      </c>
      <c r="C164" s="141" t="s">
        <v>209</v>
      </c>
      <c r="D164" s="57">
        <v>15</v>
      </c>
      <c r="E164" s="71">
        <v>15</v>
      </c>
      <c r="K164"/>
    </row>
    <row r="165" spans="1:11">
      <c r="A165" s="353"/>
      <c r="B165" s="354"/>
      <c r="C165" s="141" t="s">
        <v>210</v>
      </c>
      <c r="D165" s="57">
        <v>0</v>
      </c>
      <c r="E165" s="71"/>
      <c r="K165"/>
    </row>
    <row r="166" spans="1:11">
      <c r="A166" s="353" t="s">
        <v>211</v>
      </c>
      <c r="B166" s="354" t="s">
        <v>212</v>
      </c>
      <c r="C166" s="141" t="s">
        <v>213</v>
      </c>
      <c r="D166" s="57">
        <v>10</v>
      </c>
      <c r="E166" s="71">
        <f>+D166</f>
        <v>10</v>
      </c>
      <c r="K166"/>
    </row>
    <row r="167" spans="1:11">
      <c r="A167" s="353"/>
      <c r="B167" s="354"/>
      <c r="C167" s="141" t="s">
        <v>214</v>
      </c>
      <c r="D167" s="57">
        <v>0</v>
      </c>
      <c r="E167" s="71"/>
      <c r="K167"/>
    </row>
    <row r="168" spans="1:11">
      <c r="A168" s="353" t="s">
        <v>215</v>
      </c>
      <c r="B168" s="354" t="s">
        <v>216</v>
      </c>
      <c r="C168" s="141" t="s">
        <v>217</v>
      </c>
      <c r="D168" s="57">
        <v>15</v>
      </c>
      <c r="E168" s="71">
        <f>+D168</f>
        <v>15</v>
      </c>
      <c r="K168"/>
    </row>
    <row r="169" spans="1:11">
      <c r="A169" s="353"/>
      <c r="B169" s="354"/>
      <c r="C169" s="141" t="s">
        <v>218</v>
      </c>
      <c r="D169" s="57">
        <v>0</v>
      </c>
      <c r="E169" s="71"/>
      <c r="K169"/>
    </row>
    <row r="170" spans="1:11">
      <c r="A170" s="353" t="s">
        <v>219</v>
      </c>
      <c r="B170" s="354" t="s">
        <v>220</v>
      </c>
      <c r="C170" s="141" t="s">
        <v>221</v>
      </c>
      <c r="D170" s="57">
        <v>15</v>
      </c>
      <c r="E170" s="71">
        <v>15</v>
      </c>
      <c r="K170"/>
    </row>
    <row r="171" spans="1:11">
      <c r="A171" s="353"/>
      <c r="B171" s="354"/>
      <c r="C171" s="141" t="s">
        <v>222</v>
      </c>
      <c r="D171" s="57">
        <v>0</v>
      </c>
      <c r="E171" s="71"/>
      <c r="K171"/>
    </row>
    <row r="172" spans="1:11" ht="28">
      <c r="A172" s="353" t="s">
        <v>223</v>
      </c>
      <c r="B172" s="354" t="s">
        <v>224</v>
      </c>
      <c r="C172" s="141" t="s">
        <v>225</v>
      </c>
      <c r="D172" s="57">
        <v>12</v>
      </c>
      <c r="E172" s="71">
        <f>+D172</f>
        <v>12</v>
      </c>
      <c r="K172"/>
    </row>
    <row r="173" spans="1:11" ht="28">
      <c r="A173" s="353"/>
      <c r="B173" s="354"/>
      <c r="C173" s="141" t="s">
        <v>226</v>
      </c>
      <c r="D173" s="57">
        <v>0</v>
      </c>
      <c r="E173" s="71"/>
      <c r="K173"/>
    </row>
    <row r="174" spans="1:11">
      <c r="A174" s="353" t="s">
        <v>227</v>
      </c>
      <c r="B174" s="354" t="s">
        <v>228</v>
      </c>
      <c r="C174" s="141" t="s">
        <v>229</v>
      </c>
      <c r="D174" s="57">
        <v>15</v>
      </c>
      <c r="E174" s="71">
        <f>+D174</f>
        <v>15</v>
      </c>
      <c r="K174"/>
    </row>
    <row r="175" spans="1:11">
      <c r="A175" s="353"/>
      <c r="B175" s="354"/>
      <c r="C175" s="141" t="s">
        <v>230</v>
      </c>
      <c r="D175" s="57"/>
      <c r="E175" s="71"/>
      <c r="K175"/>
    </row>
    <row r="176" spans="1:11" ht="16" thickBot="1">
      <c r="A176" s="353"/>
      <c r="B176" s="354"/>
      <c r="C176" s="141" t="s">
        <v>231</v>
      </c>
      <c r="D176" s="62">
        <v>0</v>
      </c>
      <c r="E176" s="72"/>
      <c r="K176"/>
    </row>
    <row r="177" spans="1:21" ht="16" thickBot="1">
      <c r="D177" s="63" t="s">
        <v>35</v>
      </c>
      <c r="E177" s="73">
        <f>SUM(E162:E176)</f>
        <v>97</v>
      </c>
      <c r="K177"/>
    </row>
    <row r="178" spans="1:21" ht="43" thickBot="1">
      <c r="A178" s="67" t="s">
        <v>245</v>
      </c>
      <c r="B178" s="144" t="s">
        <v>246</v>
      </c>
      <c r="D178" s="66"/>
      <c r="E178" s="74"/>
      <c r="K178"/>
    </row>
    <row r="179" spans="1:21" ht="16" thickBot="1">
      <c r="A179" s="68" t="s">
        <v>247</v>
      </c>
      <c r="B179" s="69" t="s">
        <v>248</v>
      </c>
      <c r="D179" s="66"/>
      <c r="E179" s="74"/>
      <c r="K179"/>
    </row>
    <row r="180" spans="1:21" ht="16" thickBot="1">
      <c r="A180" s="68" t="s">
        <v>6</v>
      </c>
      <c r="B180" s="69" t="s">
        <v>249</v>
      </c>
      <c r="D180" s="66"/>
      <c r="E180" s="74"/>
      <c r="K180"/>
    </row>
    <row r="181" spans="1:21" ht="16" thickBot="1">
      <c r="A181" s="68" t="s">
        <v>250</v>
      </c>
      <c r="B181" s="69" t="s">
        <v>251</v>
      </c>
      <c r="D181" s="66"/>
      <c r="E181" s="74"/>
      <c r="K181"/>
    </row>
    <row r="183" spans="1:21">
      <c r="A183" s="75" t="s">
        <v>492</v>
      </c>
      <c r="B183" s="75" t="str">
        <f>+'MAPA DE RIESGOS'!D17</f>
        <v>Emitir certificado a personas que no cumplan con los requisitos (permanencia, calificaciones)</v>
      </c>
      <c r="C183" s="75"/>
      <c r="D183" s="75"/>
      <c r="E183" s="75"/>
      <c r="G183" s="105"/>
      <c r="H183" s="105"/>
      <c r="I183" s="105"/>
      <c r="J183" s="105"/>
      <c r="K183" s="74"/>
      <c r="L183" s="105"/>
      <c r="M183" s="105"/>
      <c r="N183" s="105"/>
      <c r="O183" s="105"/>
      <c r="P183" s="105"/>
      <c r="Q183" s="105"/>
      <c r="R183" s="105"/>
      <c r="S183" s="105"/>
      <c r="T183" s="105"/>
      <c r="U183" s="105"/>
    </row>
    <row r="184" spans="1:21">
      <c r="A184" s="55" t="s">
        <v>252</v>
      </c>
      <c r="B184" s="56" t="str">
        <f>+'MAPA DE RIESGOS'!P17</f>
        <v>Falta de verificación de requisitos para expedición de certificado.</v>
      </c>
      <c r="G184" s="105"/>
      <c r="H184" s="105"/>
      <c r="I184" s="105"/>
      <c r="J184" s="105"/>
      <c r="K184" s="74"/>
      <c r="L184" s="105"/>
      <c r="M184" s="105"/>
      <c r="N184" s="105"/>
      <c r="O184" s="105"/>
      <c r="P184" s="105"/>
      <c r="Q184" s="105"/>
      <c r="R184" s="105"/>
      <c r="S184" s="105"/>
      <c r="T184" s="105"/>
      <c r="U184" s="105"/>
    </row>
    <row r="185" spans="1:21">
      <c r="A185" s="55" t="s">
        <v>232</v>
      </c>
      <c r="B185" s="56" t="str">
        <f>+'MAPA DE RIESGOS'!T17</f>
        <v>Verificar cumplimiento de requisitos y documentos soporte para la expedición de diplomas y certificados.</v>
      </c>
      <c r="G185" s="105"/>
      <c r="H185" s="105"/>
      <c r="I185" s="105"/>
      <c r="J185" s="105"/>
      <c r="K185" s="74"/>
      <c r="L185" s="105"/>
      <c r="M185" s="105"/>
      <c r="N185" s="105"/>
      <c r="O185" s="105"/>
      <c r="P185" s="105"/>
      <c r="Q185" s="105"/>
      <c r="R185" s="105"/>
      <c r="S185" s="105"/>
      <c r="T185" s="105"/>
      <c r="U185" s="105"/>
    </row>
    <row r="186" spans="1:21" ht="16" thickBot="1">
      <c r="G186" s="105"/>
      <c r="H186" s="105"/>
      <c r="I186" s="105"/>
      <c r="J186" s="105"/>
      <c r="K186" s="74"/>
      <c r="L186" s="105"/>
      <c r="M186" s="105"/>
      <c r="N186" s="105"/>
      <c r="O186" s="105"/>
      <c r="P186" s="105"/>
      <c r="Q186" s="105"/>
      <c r="R186" s="105"/>
      <c r="S186" s="105"/>
      <c r="T186" s="105"/>
      <c r="U186" s="105"/>
    </row>
    <row r="187" spans="1:21" ht="57" thickBot="1">
      <c r="A187" s="59" t="s">
        <v>200</v>
      </c>
      <c r="B187" s="19" t="s">
        <v>201</v>
      </c>
      <c r="C187" s="60" t="s">
        <v>202</v>
      </c>
      <c r="D187" s="19" t="s">
        <v>203</v>
      </c>
      <c r="E187" s="61" t="s">
        <v>233</v>
      </c>
      <c r="G187" s="105"/>
      <c r="H187" s="105"/>
      <c r="I187" s="105"/>
      <c r="J187" s="105"/>
      <c r="K187" s="74"/>
      <c r="L187" s="105"/>
      <c r="M187" s="105"/>
      <c r="N187" s="105"/>
      <c r="O187" s="105"/>
      <c r="P187" s="105"/>
      <c r="Q187" s="105"/>
      <c r="R187" s="105"/>
      <c r="S187" s="105"/>
      <c r="T187" s="105"/>
      <c r="U187" s="105"/>
    </row>
    <row r="188" spans="1:21">
      <c r="A188" s="357" t="s">
        <v>204</v>
      </c>
      <c r="B188" s="358" t="s">
        <v>205</v>
      </c>
      <c r="C188" s="142" t="s">
        <v>206</v>
      </c>
      <c r="D188" s="58">
        <v>15</v>
      </c>
      <c r="E188" s="70">
        <v>15</v>
      </c>
      <c r="G188" s="105"/>
      <c r="H188" s="105"/>
      <c r="I188" s="105"/>
      <c r="J188" s="105"/>
      <c r="K188" s="74"/>
      <c r="L188" s="105"/>
      <c r="M188" s="105"/>
      <c r="N188" s="105"/>
      <c r="O188" s="105"/>
      <c r="P188" s="105"/>
      <c r="Q188" s="105"/>
      <c r="R188" s="105"/>
      <c r="S188" s="105"/>
      <c r="T188" s="105"/>
      <c r="U188" s="105"/>
    </row>
    <row r="189" spans="1:21">
      <c r="A189" s="353"/>
      <c r="B189" s="354"/>
      <c r="C189" s="141" t="s">
        <v>207</v>
      </c>
      <c r="D189" s="57">
        <v>0</v>
      </c>
      <c r="E189" s="71"/>
      <c r="M189" s="105"/>
      <c r="N189" s="105"/>
      <c r="O189" s="105"/>
      <c r="P189" s="105"/>
      <c r="Q189" s="105"/>
      <c r="R189" s="105"/>
    </row>
    <row r="190" spans="1:21">
      <c r="A190" s="353"/>
      <c r="B190" s="354" t="s">
        <v>208</v>
      </c>
      <c r="C190" s="141" t="s">
        <v>209</v>
      </c>
      <c r="D190" s="57">
        <v>15</v>
      </c>
      <c r="E190" s="71">
        <v>15</v>
      </c>
      <c r="M190" s="105"/>
      <c r="N190" s="105"/>
      <c r="O190" s="105"/>
      <c r="P190" s="105"/>
      <c r="Q190" s="105"/>
      <c r="R190" s="105"/>
    </row>
    <row r="191" spans="1:21">
      <c r="A191" s="353"/>
      <c r="B191" s="354"/>
      <c r="C191" s="141" t="s">
        <v>210</v>
      </c>
      <c r="D191" s="57">
        <v>0</v>
      </c>
      <c r="E191" s="71"/>
      <c r="M191" s="105"/>
      <c r="N191" s="105"/>
      <c r="O191" s="105"/>
      <c r="P191" s="105"/>
      <c r="Q191" s="105"/>
      <c r="R191" s="105"/>
    </row>
    <row r="192" spans="1:21">
      <c r="A192" s="353" t="s">
        <v>211</v>
      </c>
      <c r="B192" s="354" t="s">
        <v>212</v>
      </c>
      <c r="C192" s="141" t="s">
        <v>213</v>
      </c>
      <c r="D192" s="57">
        <v>15</v>
      </c>
      <c r="E192" s="71">
        <v>15</v>
      </c>
      <c r="M192" s="105"/>
      <c r="N192" s="105"/>
      <c r="O192" s="105"/>
      <c r="P192" s="105"/>
      <c r="Q192" s="105"/>
      <c r="R192" s="105"/>
    </row>
    <row r="193" spans="1:18">
      <c r="A193" s="353"/>
      <c r="B193" s="354"/>
      <c r="C193" s="141" t="s">
        <v>214</v>
      </c>
      <c r="D193" s="57">
        <v>0</v>
      </c>
      <c r="E193" s="71"/>
      <c r="M193" s="105"/>
      <c r="N193" s="105"/>
      <c r="O193" s="105"/>
      <c r="P193" s="105"/>
      <c r="Q193" s="105"/>
      <c r="R193" s="105"/>
    </row>
    <row r="194" spans="1:18">
      <c r="A194" s="353" t="s">
        <v>215</v>
      </c>
      <c r="B194" s="354" t="s">
        <v>216</v>
      </c>
      <c r="C194" s="141" t="s">
        <v>217</v>
      </c>
      <c r="D194" s="57">
        <v>15</v>
      </c>
      <c r="E194" s="71">
        <v>15</v>
      </c>
      <c r="M194" s="105"/>
      <c r="N194" s="105"/>
      <c r="O194" s="105"/>
      <c r="P194" s="105"/>
      <c r="Q194" s="105"/>
      <c r="R194" s="105"/>
    </row>
    <row r="195" spans="1:18">
      <c r="A195" s="353"/>
      <c r="B195" s="354"/>
      <c r="C195" s="141" t="s">
        <v>218</v>
      </c>
      <c r="D195" s="57">
        <v>0</v>
      </c>
      <c r="E195" s="71"/>
      <c r="M195" s="105"/>
      <c r="N195" s="105"/>
      <c r="O195" s="105"/>
      <c r="P195" s="105"/>
      <c r="Q195" s="105"/>
      <c r="R195" s="105"/>
    </row>
    <row r="196" spans="1:18">
      <c r="A196" s="353" t="s">
        <v>219</v>
      </c>
      <c r="B196" s="354" t="s">
        <v>220</v>
      </c>
      <c r="C196" s="141" t="s">
        <v>221</v>
      </c>
      <c r="D196" s="57">
        <v>15</v>
      </c>
      <c r="E196" s="71">
        <v>15</v>
      </c>
      <c r="M196" s="105"/>
      <c r="N196" s="105"/>
      <c r="O196" s="105"/>
      <c r="P196" s="105"/>
      <c r="Q196" s="105"/>
      <c r="R196" s="105"/>
    </row>
    <row r="197" spans="1:18">
      <c r="A197" s="353"/>
      <c r="B197" s="354"/>
      <c r="C197" s="141" t="s">
        <v>222</v>
      </c>
      <c r="D197" s="57">
        <v>0</v>
      </c>
      <c r="E197" s="71"/>
      <c r="M197" s="105"/>
      <c r="N197" s="105"/>
      <c r="O197" s="105"/>
      <c r="P197" s="105"/>
      <c r="Q197" s="105"/>
      <c r="R197" s="105"/>
    </row>
    <row r="198" spans="1:18" ht="28">
      <c r="A198" s="353" t="s">
        <v>223</v>
      </c>
      <c r="B198" s="354" t="s">
        <v>224</v>
      </c>
      <c r="C198" s="141" t="s">
        <v>225</v>
      </c>
      <c r="D198" s="57">
        <v>15</v>
      </c>
      <c r="E198" s="71">
        <v>11</v>
      </c>
      <c r="M198" s="105"/>
      <c r="N198" s="105"/>
      <c r="O198" s="105"/>
      <c r="P198" s="105"/>
      <c r="Q198" s="105"/>
      <c r="R198" s="105"/>
    </row>
    <row r="199" spans="1:18" ht="28">
      <c r="A199" s="353"/>
      <c r="B199" s="354"/>
      <c r="C199" s="141" t="s">
        <v>226</v>
      </c>
      <c r="D199" s="57">
        <v>0</v>
      </c>
      <c r="E199" s="71"/>
      <c r="M199" s="105"/>
      <c r="N199" s="105"/>
      <c r="O199" s="105"/>
      <c r="P199" s="105"/>
      <c r="Q199" s="105"/>
      <c r="R199" s="105"/>
    </row>
    <row r="200" spans="1:18">
      <c r="A200" s="353" t="s">
        <v>227</v>
      </c>
      <c r="B200" s="354" t="s">
        <v>228</v>
      </c>
      <c r="C200" s="141" t="s">
        <v>229</v>
      </c>
      <c r="D200" s="57">
        <v>10</v>
      </c>
      <c r="E200" s="71">
        <v>10</v>
      </c>
      <c r="M200" s="105"/>
      <c r="N200" s="105"/>
      <c r="O200" s="105"/>
      <c r="P200" s="105"/>
      <c r="Q200" s="105"/>
      <c r="R200" s="105"/>
    </row>
    <row r="201" spans="1:18">
      <c r="A201" s="353"/>
      <c r="B201" s="354"/>
      <c r="C201" s="141" t="s">
        <v>230</v>
      </c>
      <c r="D201" s="57">
        <v>5</v>
      </c>
      <c r="E201" s="71"/>
      <c r="M201" s="105"/>
      <c r="N201" s="105"/>
      <c r="O201" s="105"/>
      <c r="P201" s="105"/>
      <c r="Q201" s="105"/>
      <c r="R201" s="105"/>
    </row>
    <row r="202" spans="1:18" ht="16" thickBot="1">
      <c r="A202" s="353"/>
      <c r="B202" s="354"/>
      <c r="C202" s="141" t="s">
        <v>231</v>
      </c>
      <c r="D202" s="62">
        <v>0</v>
      </c>
      <c r="E202" s="72"/>
      <c r="M202" s="105"/>
      <c r="N202" s="105"/>
      <c r="O202" s="105"/>
      <c r="P202" s="105"/>
      <c r="Q202" s="105"/>
      <c r="R202" s="105"/>
    </row>
    <row r="203" spans="1:18" ht="16" thickBot="1">
      <c r="D203" s="63" t="s">
        <v>35</v>
      </c>
      <c r="E203" s="73">
        <f>SUM(E188:E202)</f>
        <v>96</v>
      </c>
      <c r="M203" s="105"/>
      <c r="N203" s="105"/>
      <c r="O203" s="105"/>
      <c r="P203" s="105"/>
      <c r="Q203" s="105"/>
      <c r="R203" s="105"/>
    </row>
    <row r="204" spans="1:18" ht="43" thickBot="1">
      <c r="A204" s="67" t="s">
        <v>245</v>
      </c>
      <c r="B204" s="144" t="s">
        <v>246</v>
      </c>
      <c r="D204" s="66"/>
      <c r="E204" s="74"/>
      <c r="M204" s="105"/>
      <c r="N204" s="105"/>
      <c r="O204" s="105"/>
      <c r="P204" s="105"/>
      <c r="Q204" s="105"/>
      <c r="R204" s="105"/>
    </row>
    <row r="205" spans="1:18" ht="16" thickBot="1">
      <c r="A205" s="68" t="s">
        <v>247</v>
      </c>
      <c r="B205" s="69" t="s">
        <v>248</v>
      </c>
      <c r="D205" s="66"/>
      <c r="E205" s="74"/>
      <c r="M205" s="105"/>
      <c r="N205" s="105"/>
      <c r="O205" s="105"/>
      <c r="P205" s="105"/>
      <c r="Q205" s="105"/>
      <c r="R205" s="105"/>
    </row>
    <row r="206" spans="1:18" ht="16" thickBot="1">
      <c r="A206" s="68" t="s">
        <v>6</v>
      </c>
      <c r="B206" s="69" t="s">
        <v>249</v>
      </c>
      <c r="D206" s="66"/>
      <c r="E206" s="74"/>
      <c r="M206" s="105"/>
      <c r="N206" s="105"/>
      <c r="O206" s="105"/>
      <c r="P206" s="105"/>
      <c r="Q206" s="105"/>
      <c r="R206" s="105"/>
    </row>
    <row r="207" spans="1:18" ht="16" thickBot="1">
      <c r="A207" s="68" t="s">
        <v>250</v>
      </c>
      <c r="B207" s="69" t="s">
        <v>251</v>
      </c>
      <c r="D207" s="66"/>
      <c r="E207" s="74"/>
      <c r="M207" s="105"/>
      <c r="N207" s="105"/>
      <c r="O207" s="105"/>
      <c r="P207" s="105"/>
      <c r="Q207" s="105"/>
      <c r="R207" s="105"/>
    </row>
    <row r="209" spans="1:11">
      <c r="A209" s="75" t="s">
        <v>493</v>
      </c>
      <c r="B209" s="75" t="str">
        <f>+'MAPA DE RIESGOS'!D18</f>
        <v xml:space="preserve">Posibilidad de recibir o solicitar dádivas a nombre propio o de un tercero para omitir o prorrogar acciones disciplinarias 
</v>
      </c>
      <c r="C209" s="75"/>
      <c r="D209" s="75"/>
      <c r="E209" s="75"/>
      <c r="F209" s="75"/>
      <c r="G209" s="75"/>
      <c r="H209" s="75"/>
    </row>
    <row r="210" spans="1:11">
      <c r="A210" s="55" t="s">
        <v>252</v>
      </c>
      <c r="B210" s="56" t="str">
        <f>+'MAPA DE RIESGOS'!P18</f>
        <v>Vulnerabilidad ética de los instructores o del funcionario competente para la toma de decisiones o inicio de acciones disciplinarias</v>
      </c>
      <c r="G210" s="66"/>
      <c r="H210" s="105"/>
      <c r="I210" s="105"/>
      <c r="J210" s="105"/>
      <c r="K210" s="74"/>
    </row>
    <row r="211" spans="1:11">
      <c r="A211" s="55" t="s">
        <v>232</v>
      </c>
      <c r="B211" s="56" t="str">
        <f>+'MAPA DE RIESGOS'!T18</f>
        <v xml:space="preserve">Cada decisión proyectada por el profesional de Asuntos Disciplinarios  debe pasar a socialización con el  Secretario General </v>
      </c>
      <c r="G211" s="66"/>
      <c r="H211" s="105"/>
      <c r="I211" s="105"/>
      <c r="J211" s="105"/>
      <c r="K211" s="74"/>
    </row>
    <row r="212" spans="1:11" ht="16" thickBot="1">
      <c r="G212" s="105"/>
      <c r="H212" s="105"/>
      <c r="I212" s="105"/>
      <c r="J212" s="105"/>
      <c r="K212" s="74"/>
    </row>
    <row r="213" spans="1:11" ht="53.25" customHeight="1" thickBot="1">
      <c r="A213" s="59" t="s">
        <v>200</v>
      </c>
      <c r="B213" s="19" t="s">
        <v>201</v>
      </c>
      <c r="C213" s="60" t="s">
        <v>202</v>
      </c>
      <c r="D213" s="19" t="s">
        <v>203</v>
      </c>
      <c r="E213" s="61" t="s">
        <v>233</v>
      </c>
      <c r="G213" s="106"/>
      <c r="H213" s="106"/>
      <c r="I213" s="106"/>
      <c r="J213" s="106"/>
      <c r="K213" s="107"/>
    </row>
    <row r="214" spans="1:11">
      <c r="A214" s="357" t="s">
        <v>204</v>
      </c>
      <c r="B214" s="358" t="s">
        <v>205</v>
      </c>
      <c r="C214" s="142" t="s">
        <v>206</v>
      </c>
      <c r="D214" s="58">
        <v>15</v>
      </c>
      <c r="E214" s="70">
        <v>15</v>
      </c>
      <c r="G214" s="361"/>
      <c r="H214" s="362"/>
      <c r="I214" s="140"/>
      <c r="J214" s="108"/>
      <c r="K214" s="74"/>
    </row>
    <row r="215" spans="1:11" ht="21.75" customHeight="1">
      <c r="A215" s="353"/>
      <c r="B215" s="354"/>
      <c r="C215" s="141" t="s">
        <v>207</v>
      </c>
      <c r="D215" s="57">
        <v>0</v>
      </c>
      <c r="E215" s="71"/>
      <c r="G215" s="361"/>
      <c r="H215" s="362"/>
      <c r="I215" s="140"/>
      <c r="J215" s="108"/>
      <c r="K215" s="74"/>
    </row>
    <row r="216" spans="1:11">
      <c r="A216" s="353"/>
      <c r="B216" s="354" t="s">
        <v>208</v>
      </c>
      <c r="C216" s="141" t="s">
        <v>209</v>
      </c>
      <c r="D216" s="57">
        <v>15</v>
      </c>
      <c r="E216" s="71">
        <v>15</v>
      </c>
      <c r="G216" s="361"/>
      <c r="H216" s="362"/>
      <c r="I216" s="140"/>
      <c r="J216" s="108"/>
      <c r="K216" s="74"/>
    </row>
    <row r="217" spans="1:11" ht="25.5" customHeight="1">
      <c r="A217" s="353"/>
      <c r="B217" s="354"/>
      <c r="C217" s="141" t="s">
        <v>210</v>
      </c>
      <c r="D217" s="57">
        <v>0</v>
      </c>
      <c r="E217" s="71"/>
      <c r="G217" s="361"/>
      <c r="H217" s="362"/>
      <c r="I217" s="140"/>
      <c r="J217" s="108"/>
      <c r="K217" s="74"/>
    </row>
    <row r="218" spans="1:11" ht="22.5" customHeight="1">
      <c r="A218" s="353" t="s">
        <v>211</v>
      </c>
      <c r="B218" s="354" t="s">
        <v>212</v>
      </c>
      <c r="C218" s="141" t="s">
        <v>213</v>
      </c>
      <c r="D218" s="57">
        <v>15</v>
      </c>
      <c r="E218" s="71">
        <v>15</v>
      </c>
      <c r="G218" s="361"/>
      <c r="H218" s="362"/>
      <c r="I218" s="140"/>
      <c r="J218" s="108"/>
      <c r="K218" s="74"/>
    </row>
    <row r="219" spans="1:11">
      <c r="A219" s="353"/>
      <c r="B219" s="354"/>
      <c r="C219" s="141" t="s">
        <v>214</v>
      </c>
      <c r="D219" s="57">
        <v>0</v>
      </c>
      <c r="E219" s="71"/>
      <c r="G219" s="361"/>
      <c r="H219" s="362"/>
      <c r="I219" s="140"/>
      <c r="J219" s="108"/>
      <c r="K219" s="74"/>
    </row>
    <row r="220" spans="1:11" ht="22.5" customHeight="1">
      <c r="A220" s="353" t="s">
        <v>215</v>
      </c>
      <c r="B220" s="354" t="s">
        <v>216</v>
      </c>
      <c r="C220" s="141" t="s">
        <v>217</v>
      </c>
      <c r="D220" s="57">
        <v>15</v>
      </c>
      <c r="E220" s="71">
        <v>15</v>
      </c>
      <c r="G220" s="361"/>
      <c r="H220" s="362"/>
      <c r="I220" s="140"/>
      <c r="J220" s="108"/>
      <c r="K220" s="74"/>
    </row>
    <row r="221" spans="1:11" ht="30" customHeight="1">
      <c r="A221" s="353"/>
      <c r="B221" s="354"/>
      <c r="C221" s="141" t="s">
        <v>218</v>
      </c>
      <c r="D221" s="57">
        <v>0</v>
      </c>
      <c r="E221" s="71"/>
      <c r="G221" s="361"/>
      <c r="H221" s="362"/>
      <c r="I221" s="140"/>
      <c r="J221" s="108"/>
      <c r="K221" s="74"/>
    </row>
    <row r="222" spans="1:11" ht="25.5" customHeight="1">
      <c r="A222" s="353" t="s">
        <v>219</v>
      </c>
      <c r="B222" s="354" t="s">
        <v>220</v>
      </c>
      <c r="C222" s="141" t="s">
        <v>221</v>
      </c>
      <c r="D222" s="57">
        <v>15</v>
      </c>
      <c r="E222" s="71">
        <v>15</v>
      </c>
      <c r="G222" s="361"/>
      <c r="H222" s="362"/>
      <c r="I222" s="140"/>
      <c r="J222" s="108"/>
      <c r="K222" s="74"/>
    </row>
    <row r="223" spans="1:11" ht="25.5" customHeight="1">
      <c r="A223" s="353"/>
      <c r="B223" s="354"/>
      <c r="C223" s="141" t="s">
        <v>222</v>
      </c>
      <c r="D223" s="57">
        <v>0</v>
      </c>
      <c r="E223" s="71"/>
      <c r="G223" s="361"/>
      <c r="H223" s="362"/>
      <c r="I223" s="140"/>
      <c r="J223" s="108"/>
      <c r="K223" s="74"/>
    </row>
    <row r="224" spans="1:11" ht="28">
      <c r="A224" s="353" t="s">
        <v>223</v>
      </c>
      <c r="B224" s="354" t="s">
        <v>224</v>
      </c>
      <c r="C224" s="141" t="s">
        <v>225</v>
      </c>
      <c r="D224" s="57">
        <v>15</v>
      </c>
      <c r="E224" s="71">
        <v>15</v>
      </c>
      <c r="G224" s="361"/>
      <c r="H224" s="362"/>
      <c r="I224" s="140"/>
      <c r="J224" s="108"/>
      <c r="K224" s="74"/>
    </row>
    <row r="225" spans="1:23" ht="28">
      <c r="A225" s="353"/>
      <c r="B225" s="354"/>
      <c r="C225" s="141" t="s">
        <v>226</v>
      </c>
      <c r="D225" s="57">
        <v>0</v>
      </c>
      <c r="E225" s="71"/>
      <c r="G225" s="361"/>
      <c r="H225" s="362"/>
      <c r="I225" s="140"/>
      <c r="J225" s="108"/>
      <c r="K225" s="74"/>
    </row>
    <row r="226" spans="1:23" ht="63.75" customHeight="1">
      <c r="A226" s="353" t="s">
        <v>227</v>
      </c>
      <c r="B226" s="354" t="s">
        <v>228</v>
      </c>
      <c r="C226" s="141" t="s">
        <v>229</v>
      </c>
      <c r="D226" s="57">
        <v>10</v>
      </c>
      <c r="E226" s="71">
        <v>10</v>
      </c>
      <c r="G226" s="361"/>
      <c r="H226" s="362"/>
      <c r="I226" s="140"/>
      <c r="J226" s="108"/>
      <c r="K226" s="74"/>
    </row>
    <row r="227" spans="1:23" ht="63.75" customHeight="1">
      <c r="A227" s="353"/>
      <c r="B227" s="354"/>
      <c r="C227" s="141" t="s">
        <v>230</v>
      </c>
      <c r="D227" s="57">
        <v>5</v>
      </c>
      <c r="E227" s="71"/>
      <c r="G227" s="361"/>
      <c r="H227" s="362"/>
      <c r="I227" s="140"/>
      <c r="J227" s="108"/>
      <c r="K227" s="74"/>
    </row>
    <row r="228" spans="1:23" ht="15.75" customHeight="1" thickBot="1">
      <c r="A228" s="353"/>
      <c r="B228" s="354"/>
      <c r="C228" s="141" t="s">
        <v>231</v>
      </c>
      <c r="D228" s="62">
        <v>0</v>
      </c>
      <c r="E228" s="72"/>
      <c r="G228" s="361"/>
      <c r="H228" s="362"/>
      <c r="I228" s="140"/>
      <c r="J228" s="108"/>
      <c r="K228" s="74"/>
    </row>
    <row r="229" spans="1:23" ht="16" thickBot="1">
      <c r="D229" s="63" t="s">
        <v>35</v>
      </c>
      <c r="E229" s="73">
        <f>SUM(E214:E228)</f>
        <v>100</v>
      </c>
      <c r="G229" s="105"/>
      <c r="H229" s="105"/>
      <c r="I229" s="105"/>
      <c r="J229" s="66"/>
      <c r="K229" s="74"/>
    </row>
    <row r="230" spans="1:23" ht="43" thickBot="1">
      <c r="A230" s="67" t="s">
        <v>245</v>
      </c>
      <c r="B230" s="144" t="s">
        <v>246</v>
      </c>
      <c r="D230" s="66"/>
      <c r="E230" s="74"/>
      <c r="G230" s="101"/>
      <c r="H230" s="101"/>
      <c r="I230" s="105"/>
      <c r="J230" s="66"/>
      <c r="K230" s="74"/>
    </row>
    <row r="231" spans="1:23" ht="16" thickBot="1">
      <c r="A231" s="68" t="s">
        <v>247</v>
      </c>
      <c r="B231" s="69" t="s">
        <v>248</v>
      </c>
      <c r="D231" s="66"/>
      <c r="E231" s="74"/>
      <c r="G231" s="109"/>
      <c r="H231" s="109"/>
      <c r="I231" s="105"/>
      <c r="J231" s="66"/>
      <c r="K231" s="74"/>
    </row>
    <row r="232" spans="1:23" ht="16" thickBot="1">
      <c r="A232" s="68" t="s">
        <v>6</v>
      </c>
      <c r="B232" s="69" t="s">
        <v>249</v>
      </c>
      <c r="D232" s="66"/>
      <c r="E232" s="74"/>
      <c r="G232" s="109"/>
      <c r="H232" s="109"/>
      <c r="I232" s="105"/>
      <c r="J232" s="66"/>
      <c r="K232" s="74"/>
    </row>
    <row r="233" spans="1:23" ht="16" thickBot="1">
      <c r="A233" s="68" t="s">
        <v>250</v>
      </c>
      <c r="B233" s="69" t="s">
        <v>251</v>
      </c>
      <c r="D233" s="66"/>
      <c r="E233" s="74"/>
      <c r="G233" s="109"/>
      <c r="H233" s="109"/>
      <c r="I233" s="105"/>
      <c r="J233" s="66"/>
      <c r="K233" s="74"/>
    </row>
    <row r="235" spans="1:23" s="152" customFormat="1" ht="17" customHeight="1">
      <c r="A235" s="151" t="s">
        <v>501</v>
      </c>
      <c r="B235" s="151" t="s">
        <v>368</v>
      </c>
      <c r="C235" s="151"/>
      <c r="D235" s="151"/>
      <c r="E235" s="151"/>
      <c r="F235" s="151"/>
      <c r="G235" s="151"/>
      <c r="H235" s="151"/>
      <c r="K235" s="153"/>
      <c r="M235" s="151"/>
      <c r="N235" s="151"/>
    </row>
    <row r="236" spans="1:23" s="152" customFormat="1" ht="17" customHeight="1">
      <c r="A236" s="154" t="s">
        <v>252</v>
      </c>
      <c r="B236" s="155" t="s">
        <v>370</v>
      </c>
      <c r="E236" s="153"/>
      <c r="G236" s="154" t="s">
        <v>252</v>
      </c>
      <c r="H236" s="155" t="s">
        <v>370</v>
      </c>
      <c r="K236" s="153"/>
      <c r="M236" s="154" t="s">
        <v>253</v>
      </c>
      <c r="N236" s="155" t="s">
        <v>498</v>
      </c>
      <c r="Q236" s="153"/>
      <c r="S236" s="154" t="s">
        <v>253</v>
      </c>
      <c r="T236" s="155" t="s">
        <v>498</v>
      </c>
      <c r="W236" s="153"/>
    </row>
    <row r="237" spans="1:23" s="152" customFormat="1" ht="17" customHeight="1">
      <c r="A237" s="154" t="s">
        <v>232</v>
      </c>
      <c r="B237" s="155" t="str">
        <f>+'MAPA DE RIESGOS'!T19</f>
        <v>Cumplimiento del Procedimiento de selección y vinculación</v>
      </c>
      <c r="E237" s="153"/>
      <c r="G237" s="154" t="s">
        <v>235</v>
      </c>
      <c r="H237" s="155" t="s">
        <v>499</v>
      </c>
      <c r="K237" s="153"/>
      <c r="M237" s="154" t="s">
        <v>232</v>
      </c>
      <c r="N237" s="155" t="s">
        <v>500</v>
      </c>
      <c r="Q237" s="153"/>
      <c r="S237" s="154" t="s">
        <v>235</v>
      </c>
      <c r="T237" s="155" t="s">
        <v>376</v>
      </c>
      <c r="W237" s="153"/>
    </row>
    <row r="238" spans="1:23" s="152" customFormat="1" ht="22" customHeight="1" thickBot="1">
      <c r="E238" s="153"/>
      <c r="K238" s="153"/>
      <c r="Q238" s="153"/>
      <c r="W238" s="153"/>
    </row>
    <row r="239" spans="1:23" s="152" customFormat="1" ht="57" customHeight="1" thickBot="1">
      <c r="A239" s="156" t="s">
        <v>200</v>
      </c>
      <c r="B239" s="157" t="s">
        <v>201</v>
      </c>
      <c r="C239" s="158" t="s">
        <v>202</v>
      </c>
      <c r="D239" s="157" t="s">
        <v>203</v>
      </c>
      <c r="E239" s="61" t="s">
        <v>233</v>
      </c>
      <c r="G239" s="156" t="s">
        <v>200</v>
      </c>
      <c r="H239" s="157" t="s">
        <v>201</v>
      </c>
      <c r="I239" s="158" t="s">
        <v>202</v>
      </c>
      <c r="J239" s="157" t="s">
        <v>203</v>
      </c>
      <c r="K239" s="61" t="s">
        <v>233</v>
      </c>
      <c r="M239" s="156" t="s">
        <v>200</v>
      </c>
      <c r="N239" s="157" t="s">
        <v>201</v>
      </c>
      <c r="O239" s="158" t="s">
        <v>202</v>
      </c>
      <c r="P239" s="157" t="s">
        <v>203</v>
      </c>
      <c r="Q239" s="61" t="s">
        <v>233</v>
      </c>
      <c r="S239" s="156" t="s">
        <v>200</v>
      </c>
      <c r="T239" s="157" t="s">
        <v>201</v>
      </c>
      <c r="U239" s="158" t="s">
        <v>202</v>
      </c>
      <c r="V239" s="157" t="s">
        <v>203</v>
      </c>
      <c r="W239" s="61" t="s">
        <v>233</v>
      </c>
    </row>
    <row r="240" spans="1:23" s="152" customFormat="1" ht="22" customHeight="1">
      <c r="A240" s="359" t="s">
        <v>204</v>
      </c>
      <c r="B240" s="360" t="s">
        <v>205</v>
      </c>
      <c r="C240" s="159" t="s">
        <v>206</v>
      </c>
      <c r="D240" s="160">
        <v>15</v>
      </c>
      <c r="E240" s="161">
        <v>15</v>
      </c>
      <c r="G240" s="359" t="s">
        <v>204</v>
      </c>
      <c r="H240" s="360" t="s">
        <v>205</v>
      </c>
      <c r="I240" s="159" t="s">
        <v>206</v>
      </c>
      <c r="J240" s="160">
        <v>15</v>
      </c>
      <c r="K240" s="161">
        <v>15</v>
      </c>
      <c r="M240" s="359" t="s">
        <v>204</v>
      </c>
      <c r="N240" s="360" t="s">
        <v>205</v>
      </c>
      <c r="O240" s="159" t="s">
        <v>206</v>
      </c>
      <c r="P240" s="160">
        <v>15</v>
      </c>
      <c r="Q240" s="161">
        <v>15</v>
      </c>
      <c r="S240" s="359" t="s">
        <v>204</v>
      </c>
      <c r="T240" s="360" t="s">
        <v>205</v>
      </c>
      <c r="U240" s="159" t="s">
        <v>206</v>
      </c>
      <c r="V240" s="160">
        <v>15</v>
      </c>
      <c r="W240" s="161">
        <v>15</v>
      </c>
    </row>
    <row r="241" spans="1:23" s="152" customFormat="1" ht="22" customHeight="1">
      <c r="A241" s="355"/>
      <c r="B241" s="356"/>
      <c r="C241" s="162" t="s">
        <v>207</v>
      </c>
      <c r="D241" s="163">
        <v>0</v>
      </c>
      <c r="E241" s="164"/>
      <c r="G241" s="355"/>
      <c r="H241" s="356"/>
      <c r="I241" s="162" t="s">
        <v>207</v>
      </c>
      <c r="J241" s="163">
        <v>0</v>
      </c>
      <c r="K241" s="164"/>
      <c r="M241" s="355"/>
      <c r="N241" s="356"/>
      <c r="O241" s="162" t="s">
        <v>207</v>
      </c>
      <c r="P241" s="163">
        <v>0</v>
      </c>
      <c r="Q241" s="164"/>
      <c r="S241" s="355"/>
      <c r="T241" s="356"/>
      <c r="U241" s="162" t="s">
        <v>207</v>
      </c>
      <c r="V241" s="163">
        <v>0</v>
      </c>
      <c r="W241" s="164"/>
    </row>
    <row r="242" spans="1:23" s="152" customFormat="1" ht="22" customHeight="1">
      <c r="A242" s="355"/>
      <c r="B242" s="356" t="s">
        <v>208</v>
      </c>
      <c r="C242" s="162" t="s">
        <v>209</v>
      </c>
      <c r="D242" s="163">
        <v>15</v>
      </c>
      <c r="E242" s="164">
        <v>15</v>
      </c>
      <c r="G242" s="355"/>
      <c r="H242" s="356" t="s">
        <v>208</v>
      </c>
      <c r="I242" s="162" t="s">
        <v>209</v>
      </c>
      <c r="J242" s="163">
        <v>15</v>
      </c>
      <c r="K242" s="163">
        <v>15</v>
      </c>
      <c r="M242" s="355"/>
      <c r="N242" s="356" t="s">
        <v>208</v>
      </c>
      <c r="O242" s="162" t="s">
        <v>209</v>
      </c>
      <c r="P242" s="163">
        <v>15</v>
      </c>
      <c r="Q242" s="163">
        <v>15</v>
      </c>
      <c r="S242" s="355"/>
      <c r="T242" s="356" t="s">
        <v>208</v>
      </c>
      <c r="U242" s="162" t="s">
        <v>209</v>
      </c>
      <c r="V242" s="163">
        <v>15</v>
      </c>
      <c r="W242" s="163">
        <v>15</v>
      </c>
    </row>
    <row r="243" spans="1:23" s="152" customFormat="1" ht="22" customHeight="1">
      <c r="A243" s="355"/>
      <c r="B243" s="356"/>
      <c r="C243" s="162" t="s">
        <v>210</v>
      </c>
      <c r="D243" s="163">
        <v>0</v>
      </c>
      <c r="E243" s="164">
        <v>0</v>
      </c>
      <c r="G243" s="355"/>
      <c r="H243" s="356"/>
      <c r="I243" s="162" t="s">
        <v>210</v>
      </c>
      <c r="J243" s="163">
        <v>0</v>
      </c>
      <c r="K243" s="164"/>
      <c r="M243" s="355"/>
      <c r="N243" s="356"/>
      <c r="O243" s="162" t="s">
        <v>210</v>
      </c>
      <c r="P243" s="163">
        <v>0</v>
      </c>
      <c r="Q243" s="164"/>
      <c r="S243" s="355"/>
      <c r="T243" s="356"/>
      <c r="U243" s="162" t="s">
        <v>210</v>
      </c>
      <c r="V243" s="163">
        <v>0</v>
      </c>
      <c r="W243" s="164"/>
    </row>
    <row r="244" spans="1:23" s="152" customFormat="1" ht="22" customHeight="1">
      <c r="A244" s="355" t="s">
        <v>211</v>
      </c>
      <c r="B244" s="356" t="s">
        <v>212</v>
      </c>
      <c r="C244" s="162" t="s">
        <v>213</v>
      </c>
      <c r="D244" s="163">
        <v>15</v>
      </c>
      <c r="E244" s="164">
        <v>15</v>
      </c>
      <c r="G244" s="355" t="s">
        <v>211</v>
      </c>
      <c r="H244" s="356" t="s">
        <v>212</v>
      </c>
      <c r="I244" s="162" t="s">
        <v>213</v>
      </c>
      <c r="J244" s="163">
        <v>15</v>
      </c>
      <c r="K244" s="163">
        <v>15</v>
      </c>
      <c r="M244" s="355" t="s">
        <v>211</v>
      </c>
      <c r="N244" s="356" t="s">
        <v>212</v>
      </c>
      <c r="O244" s="162" t="s">
        <v>213</v>
      </c>
      <c r="P244" s="163">
        <v>15</v>
      </c>
      <c r="Q244" s="163">
        <v>15</v>
      </c>
      <c r="S244" s="355" t="s">
        <v>211</v>
      </c>
      <c r="T244" s="356" t="s">
        <v>212</v>
      </c>
      <c r="U244" s="162" t="s">
        <v>213</v>
      </c>
      <c r="V244" s="163">
        <v>15</v>
      </c>
      <c r="W244" s="163">
        <v>15</v>
      </c>
    </row>
    <row r="245" spans="1:23" s="152" customFormat="1" ht="22" customHeight="1">
      <c r="A245" s="355"/>
      <c r="B245" s="356"/>
      <c r="C245" s="162" t="s">
        <v>214</v>
      </c>
      <c r="D245" s="163">
        <v>0</v>
      </c>
      <c r="E245" s="164"/>
      <c r="G245" s="355"/>
      <c r="H245" s="356"/>
      <c r="I245" s="162" t="s">
        <v>214</v>
      </c>
      <c r="J245" s="163">
        <v>0</v>
      </c>
      <c r="K245" s="164"/>
      <c r="M245" s="355"/>
      <c r="N245" s="356"/>
      <c r="O245" s="162" t="s">
        <v>214</v>
      </c>
      <c r="P245" s="163">
        <v>0</v>
      </c>
      <c r="Q245" s="164"/>
      <c r="S245" s="355"/>
      <c r="T245" s="356"/>
      <c r="U245" s="162" t="s">
        <v>214</v>
      </c>
      <c r="V245" s="163">
        <v>0</v>
      </c>
      <c r="W245" s="164"/>
    </row>
    <row r="246" spans="1:23" s="152" customFormat="1" ht="22" customHeight="1">
      <c r="A246" s="355" t="s">
        <v>215</v>
      </c>
      <c r="B246" s="356" t="s">
        <v>216</v>
      </c>
      <c r="C246" s="162" t="s">
        <v>217</v>
      </c>
      <c r="D246" s="163">
        <v>15</v>
      </c>
      <c r="E246" s="164">
        <v>15</v>
      </c>
      <c r="G246" s="355" t="s">
        <v>215</v>
      </c>
      <c r="H246" s="356" t="s">
        <v>216</v>
      </c>
      <c r="I246" s="162" t="s">
        <v>217</v>
      </c>
      <c r="J246" s="163">
        <v>15</v>
      </c>
      <c r="K246" s="164">
        <v>15</v>
      </c>
      <c r="M246" s="355" t="s">
        <v>215</v>
      </c>
      <c r="N246" s="356" t="s">
        <v>216</v>
      </c>
      <c r="O246" s="162" t="s">
        <v>217</v>
      </c>
      <c r="P246" s="163">
        <v>15</v>
      </c>
      <c r="Q246" s="164">
        <v>14</v>
      </c>
      <c r="S246" s="355" t="s">
        <v>215</v>
      </c>
      <c r="T246" s="356" t="s">
        <v>216</v>
      </c>
      <c r="U246" s="162" t="s">
        <v>217</v>
      </c>
      <c r="V246" s="163">
        <v>15</v>
      </c>
      <c r="W246" s="164">
        <v>15</v>
      </c>
    </row>
    <row r="247" spans="1:23" s="152" customFormat="1" ht="22" customHeight="1">
      <c r="A247" s="355"/>
      <c r="B247" s="356"/>
      <c r="C247" s="162" t="s">
        <v>218</v>
      </c>
      <c r="D247" s="163">
        <v>0</v>
      </c>
      <c r="E247" s="164">
        <v>0</v>
      </c>
      <c r="G247" s="355"/>
      <c r="H247" s="356"/>
      <c r="I247" s="162" t="s">
        <v>218</v>
      </c>
      <c r="J247" s="163">
        <v>0</v>
      </c>
      <c r="K247" s="164"/>
      <c r="M247" s="355"/>
      <c r="N247" s="356"/>
      <c r="O247" s="162" t="s">
        <v>218</v>
      </c>
      <c r="P247" s="163">
        <v>0</v>
      </c>
      <c r="Q247" s="164"/>
      <c r="S247" s="355"/>
      <c r="T247" s="356"/>
      <c r="U247" s="162" t="s">
        <v>218</v>
      </c>
      <c r="V247" s="163">
        <v>0</v>
      </c>
      <c r="W247" s="164"/>
    </row>
    <row r="248" spans="1:23" s="152" customFormat="1" ht="22" customHeight="1">
      <c r="A248" s="355" t="s">
        <v>219</v>
      </c>
      <c r="B248" s="356" t="s">
        <v>220</v>
      </c>
      <c r="C248" s="162" t="s">
        <v>221</v>
      </c>
      <c r="D248" s="163">
        <v>15</v>
      </c>
      <c r="E248" s="164">
        <v>15</v>
      </c>
      <c r="G248" s="355" t="s">
        <v>219</v>
      </c>
      <c r="H248" s="356" t="s">
        <v>220</v>
      </c>
      <c r="I248" s="162" t="s">
        <v>221</v>
      </c>
      <c r="J248" s="163">
        <v>15</v>
      </c>
      <c r="K248" s="164">
        <v>15</v>
      </c>
      <c r="M248" s="355" t="s">
        <v>219</v>
      </c>
      <c r="N248" s="356" t="s">
        <v>220</v>
      </c>
      <c r="O248" s="162" t="s">
        <v>221</v>
      </c>
      <c r="P248" s="163">
        <v>15</v>
      </c>
      <c r="Q248" s="164">
        <v>15</v>
      </c>
      <c r="S248" s="355" t="s">
        <v>219</v>
      </c>
      <c r="T248" s="356" t="s">
        <v>220</v>
      </c>
      <c r="U248" s="162" t="s">
        <v>221</v>
      </c>
      <c r="V248" s="163">
        <v>15</v>
      </c>
      <c r="W248" s="164">
        <v>15</v>
      </c>
    </row>
    <row r="249" spans="1:23" s="152" customFormat="1" ht="22" customHeight="1">
      <c r="A249" s="355"/>
      <c r="B249" s="356"/>
      <c r="C249" s="162" t="s">
        <v>222</v>
      </c>
      <c r="D249" s="163">
        <v>0</v>
      </c>
      <c r="E249" s="164"/>
      <c r="G249" s="355"/>
      <c r="H249" s="356"/>
      <c r="I249" s="162" t="s">
        <v>222</v>
      </c>
      <c r="J249" s="163">
        <v>0</v>
      </c>
      <c r="K249" s="164"/>
      <c r="M249" s="355"/>
      <c r="N249" s="356"/>
      <c r="O249" s="162" t="s">
        <v>222</v>
      </c>
      <c r="P249" s="163">
        <v>0</v>
      </c>
      <c r="Q249" s="164"/>
      <c r="S249" s="355"/>
      <c r="T249" s="356"/>
      <c r="U249" s="162" t="s">
        <v>222</v>
      </c>
      <c r="V249" s="163">
        <v>0</v>
      </c>
      <c r="W249" s="164"/>
    </row>
    <row r="250" spans="1:23" s="152" customFormat="1" ht="22" customHeight="1">
      <c r="A250" s="355" t="s">
        <v>223</v>
      </c>
      <c r="B250" s="356" t="s">
        <v>224</v>
      </c>
      <c r="C250" s="162" t="s">
        <v>225</v>
      </c>
      <c r="D250" s="163">
        <v>15</v>
      </c>
      <c r="E250" s="164">
        <v>15</v>
      </c>
      <c r="G250" s="355" t="s">
        <v>223</v>
      </c>
      <c r="H250" s="356" t="s">
        <v>224</v>
      </c>
      <c r="I250" s="162" t="s">
        <v>225</v>
      </c>
      <c r="J250" s="163">
        <v>15</v>
      </c>
      <c r="K250" s="164">
        <v>15</v>
      </c>
      <c r="M250" s="355" t="s">
        <v>223</v>
      </c>
      <c r="N250" s="356" t="s">
        <v>224</v>
      </c>
      <c r="O250" s="162" t="s">
        <v>225</v>
      </c>
      <c r="P250" s="163">
        <v>15</v>
      </c>
      <c r="Q250" s="164">
        <v>15</v>
      </c>
      <c r="S250" s="355" t="s">
        <v>223</v>
      </c>
      <c r="T250" s="356" t="s">
        <v>224</v>
      </c>
      <c r="U250" s="162" t="s">
        <v>225</v>
      </c>
      <c r="V250" s="163">
        <v>15</v>
      </c>
      <c r="W250" s="164">
        <v>15</v>
      </c>
    </row>
    <row r="251" spans="1:23" s="152" customFormat="1" ht="22" customHeight="1">
      <c r="A251" s="355"/>
      <c r="B251" s="356"/>
      <c r="C251" s="162" t="s">
        <v>226</v>
      </c>
      <c r="D251" s="163">
        <v>0</v>
      </c>
      <c r="E251" s="164"/>
      <c r="G251" s="355"/>
      <c r="H251" s="356"/>
      <c r="I251" s="162" t="s">
        <v>226</v>
      </c>
      <c r="J251" s="163">
        <v>0</v>
      </c>
      <c r="K251" s="164">
        <v>0</v>
      </c>
      <c r="M251" s="355"/>
      <c r="N251" s="356"/>
      <c r="O251" s="162" t="s">
        <v>226</v>
      </c>
      <c r="P251" s="163">
        <v>0</v>
      </c>
      <c r="Q251" s="164">
        <v>0</v>
      </c>
      <c r="S251" s="355"/>
      <c r="T251" s="356"/>
      <c r="U251" s="162" t="s">
        <v>226</v>
      </c>
      <c r="V251" s="163">
        <v>0</v>
      </c>
      <c r="W251" s="164">
        <v>0</v>
      </c>
    </row>
    <row r="252" spans="1:23" s="152" customFormat="1" ht="22" customHeight="1">
      <c r="A252" s="355" t="s">
        <v>227</v>
      </c>
      <c r="B252" s="356" t="s">
        <v>228</v>
      </c>
      <c r="C252" s="162" t="s">
        <v>229</v>
      </c>
      <c r="D252" s="163">
        <v>10</v>
      </c>
      <c r="E252" s="164">
        <v>10</v>
      </c>
      <c r="G252" s="355" t="s">
        <v>227</v>
      </c>
      <c r="H252" s="356" t="s">
        <v>228</v>
      </c>
      <c r="I252" s="162" t="s">
        <v>229</v>
      </c>
      <c r="J252" s="163">
        <v>10</v>
      </c>
      <c r="K252" s="164">
        <v>10</v>
      </c>
      <c r="M252" s="355" t="s">
        <v>227</v>
      </c>
      <c r="N252" s="356" t="s">
        <v>228</v>
      </c>
      <c r="O252" s="162" t="s">
        <v>229</v>
      </c>
      <c r="P252" s="163">
        <v>10</v>
      </c>
      <c r="Q252" s="164">
        <v>10</v>
      </c>
      <c r="S252" s="355" t="s">
        <v>227</v>
      </c>
      <c r="T252" s="356" t="s">
        <v>228</v>
      </c>
      <c r="U252" s="162" t="s">
        <v>229</v>
      </c>
      <c r="V252" s="163">
        <v>10</v>
      </c>
      <c r="W252" s="164">
        <v>10</v>
      </c>
    </row>
    <row r="253" spans="1:23" s="152" customFormat="1" ht="22" customHeight="1">
      <c r="A253" s="355"/>
      <c r="B253" s="356"/>
      <c r="C253" s="162" t="s">
        <v>230</v>
      </c>
      <c r="D253" s="163">
        <v>5</v>
      </c>
      <c r="E253" s="164"/>
      <c r="G253" s="355"/>
      <c r="H253" s="356"/>
      <c r="I253" s="162" t="s">
        <v>230</v>
      </c>
      <c r="J253" s="163">
        <v>5</v>
      </c>
      <c r="K253" s="164"/>
      <c r="M253" s="355"/>
      <c r="N253" s="356"/>
      <c r="O253" s="162" t="s">
        <v>230</v>
      </c>
      <c r="P253" s="163">
        <v>5</v>
      </c>
      <c r="Q253" s="164"/>
      <c r="S253" s="355"/>
      <c r="T253" s="356"/>
      <c r="U253" s="162" t="s">
        <v>230</v>
      </c>
      <c r="V253" s="163">
        <v>5</v>
      </c>
      <c r="W253" s="164"/>
    </row>
    <row r="254" spans="1:23" s="152" customFormat="1" ht="22" customHeight="1" thickBot="1">
      <c r="A254" s="355"/>
      <c r="B254" s="356"/>
      <c r="C254" s="162" t="s">
        <v>231</v>
      </c>
      <c r="D254" s="165">
        <v>0</v>
      </c>
      <c r="E254" s="166"/>
      <c r="G254" s="355"/>
      <c r="H254" s="356"/>
      <c r="I254" s="162" t="s">
        <v>231</v>
      </c>
      <c r="J254" s="165">
        <v>0</v>
      </c>
      <c r="K254" s="166"/>
      <c r="M254" s="355"/>
      <c r="N254" s="356"/>
      <c r="O254" s="162" t="s">
        <v>231</v>
      </c>
      <c r="P254" s="165">
        <v>0</v>
      </c>
      <c r="Q254" s="166"/>
      <c r="S254" s="355"/>
      <c r="T254" s="356"/>
      <c r="U254" s="162" t="s">
        <v>231</v>
      </c>
      <c r="V254" s="165">
        <v>0</v>
      </c>
      <c r="W254" s="166"/>
    </row>
    <row r="255" spans="1:23" s="152" customFormat="1" ht="22" customHeight="1" thickBot="1">
      <c r="D255" s="167" t="s">
        <v>35</v>
      </c>
      <c r="E255" s="174">
        <f>SUM(E240:E254)</f>
        <v>100</v>
      </c>
      <c r="J255" s="167" t="s">
        <v>35</v>
      </c>
      <c r="K255" s="174">
        <f>SUM(K240:K254)</f>
        <v>100</v>
      </c>
      <c r="P255" s="167" t="s">
        <v>35</v>
      </c>
      <c r="Q255" s="174">
        <f>SUM(Q240:Q254)</f>
        <v>99</v>
      </c>
      <c r="V255" s="167" t="s">
        <v>35</v>
      </c>
      <c r="W255" s="174">
        <f>SUM(W240:W254)</f>
        <v>100</v>
      </c>
    </row>
    <row r="256" spans="1:23" s="152" customFormat="1" ht="38" customHeight="1" thickBot="1">
      <c r="A256" s="168" t="s">
        <v>245</v>
      </c>
      <c r="B256" s="169" t="s">
        <v>246</v>
      </c>
      <c r="D256" s="170"/>
      <c r="E256" s="171"/>
      <c r="G256" s="168" t="s">
        <v>245</v>
      </c>
      <c r="H256" s="169" t="s">
        <v>246</v>
      </c>
      <c r="J256" s="170"/>
      <c r="K256" s="171"/>
      <c r="M256" s="168" t="s">
        <v>245</v>
      </c>
      <c r="N256" s="169" t="s">
        <v>246</v>
      </c>
      <c r="P256" s="170"/>
      <c r="Q256" s="171"/>
      <c r="S256" s="168" t="s">
        <v>245</v>
      </c>
      <c r="T256" s="169" t="s">
        <v>246</v>
      </c>
      <c r="V256" s="170"/>
      <c r="W256" s="171"/>
    </row>
    <row r="257" spans="1:23" s="152" customFormat="1" ht="14" customHeight="1" thickBot="1">
      <c r="A257" s="172" t="s">
        <v>247</v>
      </c>
      <c r="B257" s="173" t="s">
        <v>248</v>
      </c>
      <c r="D257" s="170"/>
      <c r="E257" s="171"/>
      <c r="G257" s="172" t="s">
        <v>247</v>
      </c>
      <c r="H257" s="173" t="s">
        <v>248</v>
      </c>
      <c r="J257" s="170"/>
      <c r="K257" s="171"/>
      <c r="M257" s="172" t="s">
        <v>247</v>
      </c>
      <c r="N257" s="173" t="s">
        <v>248</v>
      </c>
      <c r="P257" s="170"/>
      <c r="Q257" s="171"/>
      <c r="S257" s="172" t="s">
        <v>247</v>
      </c>
      <c r="T257" s="173" t="s">
        <v>248</v>
      </c>
      <c r="V257" s="170"/>
      <c r="W257" s="171"/>
    </row>
    <row r="258" spans="1:23" s="152" customFormat="1" ht="14" customHeight="1" thickBot="1">
      <c r="A258" s="172" t="s">
        <v>6</v>
      </c>
      <c r="B258" s="173" t="s">
        <v>249</v>
      </c>
      <c r="D258" s="170"/>
      <c r="E258" s="171"/>
      <c r="G258" s="172" t="s">
        <v>6</v>
      </c>
      <c r="H258" s="173" t="s">
        <v>249</v>
      </c>
      <c r="J258" s="170"/>
      <c r="K258" s="171"/>
      <c r="M258" s="172" t="s">
        <v>6</v>
      </c>
      <c r="N258" s="173" t="s">
        <v>249</v>
      </c>
      <c r="P258" s="170"/>
      <c r="Q258" s="171"/>
      <c r="S258" s="172" t="s">
        <v>6</v>
      </c>
      <c r="T258" s="173" t="s">
        <v>249</v>
      </c>
      <c r="V258" s="170"/>
      <c r="W258" s="171"/>
    </row>
    <row r="259" spans="1:23" s="152" customFormat="1" ht="14" customHeight="1" thickBot="1">
      <c r="A259" s="172" t="s">
        <v>250</v>
      </c>
      <c r="B259" s="173" t="s">
        <v>251</v>
      </c>
      <c r="D259" s="170"/>
      <c r="E259" s="171"/>
      <c r="G259" s="172" t="s">
        <v>250</v>
      </c>
      <c r="H259" s="173" t="s">
        <v>251</v>
      </c>
      <c r="J259" s="170"/>
      <c r="K259" s="171"/>
      <c r="M259" s="172" t="s">
        <v>250</v>
      </c>
      <c r="N259" s="173" t="s">
        <v>251</v>
      </c>
      <c r="P259" s="170"/>
      <c r="Q259" s="171"/>
      <c r="S259" s="172" t="s">
        <v>250</v>
      </c>
      <c r="T259" s="173" t="s">
        <v>251</v>
      </c>
      <c r="V259" s="170"/>
      <c r="W259" s="171"/>
    </row>
    <row r="261" spans="1:23">
      <c r="A261" s="75" t="s">
        <v>503</v>
      </c>
      <c r="B261" s="75" t="str">
        <f>+'MAPA DE RIESGOS'!D23</f>
        <v>Direccionamiento de la contratación a favor de terceros</v>
      </c>
    </row>
    <row r="262" spans="1:23">
      <c r="A262" s="55" t="s">
        <v>252</v>
      </c>
      <c r="B262" s="75" t="str">
        <f>+'MAPA DE RIESGOS'!P23</f>
        <v>Falta de publicación en tiempo real de los procesos contractuales.</v>
      </c>
    </row>
    <row r="263" spans="1:23">
      <c r="A263" s="55" t="s">
        <v>232</v>
      </c>
      <c r="B263" t="str">
        <f>+'MAPA DE RIESGOS'!T23</f>
        <v>Publicación de los procesos contractuales con base a la circular del Secop II</v>
      </c>
    </row>
    <row r="264" spans="1:23" ht="16" thickBot="1"/>
    <row r="265" spans="1:23" ht="57" thickBot="1">
      <c r="A265" s="59" t="s">
        <v>200</v>
      </c>
      <c r="B265" s="19" t="s">
        <v>201</v>
      </c>
      <c r="C265" s="60" t="s">
        <v>202</v>
      </c>
      <c r="D265" s="19" t="s">
        <v>203</v>
      </c>
      <c r="E265" s="61" t="s">
        <v>233</v>
      </c>
    </row>
    <row r="266" spans="1:23">
      <c r="A266" s="357" t="s">
        <v>204</v>
      </c>
      <c r="B266" s="358" t="s">
        <v>205</v>
      </c>
      <c r="C266" s="142" t="s">
        <v>206</v>
      </c>
      <c r="D266" s="58">
        <v>15</v>
      </c>
      <c r="E266" s="70">
        <v>15</v>
      </c>
    </row>
    <row r="267" spans="1:23">
      <c r="A267" s="353"/>
      <c r="B267" s="354"/>
      <c r="C267" s="141" t="s">
        <v>207</v>
      </c>
      <c r="D267" s="57">
        <v>0</v>
      </c>
      <c r="E267" s="71"/>
    </row>
    <row r="268" spans="1:23">
      <c r="A268" s="353"/>
      <c r="B268" s="354" t="s">
        <v>208</v>
      </c>
      <c r="C268" s="141" t="s">
        <v>209</v>
      </c>
      <c r="D268" s="57">
        <v>15</v>
      </c>
      <c r="E268" s="71">
        <v>15</v>
      </c>
    </row>
    <row r="269" spans="1:23">
      <c r="A269" s="353"/>
      <c r="B269" s="354"/>
      <c r="C269" s="141" t="s">
        <v>210</v>
      </c>
      <c r="D269" s="57">
        <v>0</v>
      </c>
      <c r="E269" s="71"/>
    </row>
    <row r="270" spans="1:23">
      <c r="A270" s="353" t="s">
        <v>211</v>
      </c>
      <c r="B270" s="354" t="s">
        <v>212</v>
      </c>
      <c r="C270" s="141" t="s">
        <v>213</v>
      </c>
      <c r="D270" s="57">
        <v>15</v>
      </c>
      <c r="E270" s="71">
        <v>15</v>
      </c>
    </row>
    <row r="271" spans="1:23">
      <c r="A271" s="353"/>
      <c r="B271" s="354"/>
      <c r="C271" s="141" t="s">
        <v>214</v>
      </c>
      <c r="D271" s="57">
        <v>0</v>
      </c>
      <c r="E271" s="71"/>
    </row>
    <row r="272" spans="1:23">
      <c r="A272" s="353" t="s">
        <v>215</v>
      </c>
      <c r="B272" s="354" t="s">
        <v>216</v>
      </c>
      <c r="C272" s="141" t="s">
        <v>217</v>
      </c>
      <c r="D272" s="57">
        <v>15</v>
      </c>
      <c r="E272" s="71">
        <v>15</v>
      </c>
    </row>
    <row r="273" spans="1:11">
      <c r="A273" s="353"/>
      <c r="B273" s="354"/>
      <c r="C273" s="141" t="s">
        <v>218</v>
      </c>
      <c r="D273" s="57">
        <v>0</v>
      </c>
      <c r="E273" s="71"/>
    </row>
    <row r="274" spans="1:11">
      <c r="A274" s="353" t="s">
        <v>219</v>
      </c>
      <c r="B274" s="354" t="s">
        <v>220</v>
      </c>
      <c r="C274" s="141" t="s">
        <v>221</v>
      </c>
      <c r="D274" s="57">
        <v>15</v>
      </c>
      <c r="E274" s="71">
        <v>15</v>
      </c>
    </row>
    <row r="275" spans="1:11">
      <c r="A275" s="353"/>
      <c r="B275" s="354"/>
      <c r="C275" s="141" t="s">
        <v>222</v>
      </c>
      <c r="D275" s="57">
        <v>0</v>
      </c>
      <c r="E275" s="71"/>
    </row>
    <row r="276" spans="1:11" ht="28">
      <c r="A276" s="353" t="s">
        <v>223</v>
      </c>
      <c r="B276" s="354" t="s">
        <v>224</v>
      </c>
      <c r="C276" s="141" t="s">
        <v>225</v>
      </c>
      <c r="D276" s="57">
        <v>15</v>
      </c>
      <c r="E276" s="71">
        <v>15</v>
      </c>
    </row>
    <row r="277" spans="1:11" ht="28">
      <c r="A277" s="353"/>
      <c r="B277" s="354"/>
      <c r="C277" s="141" t="s">
        <v>226</v>
      </c>
      <c r="D277" s="57">
        <v>0</v>
      </c>
      <c r="E277" s="71"/>
    </row>
    <row r="278" spans="1:11">
      <c r="A278" s="353" t="s">
        <v>227</v>
      </c>
      <c r="B278" s="354" t="s">
        <v>228</v>
      </c>
      <c r="C278" s="141" t="s">
        <v>229</v>
      </c>
      <c r="D278" s="57">
        <v>10</v>
      </c>
      <c r="E278" s="71">
        <v>10</v>
      </c>
    </row>
    <row r="279" spans="1:11">
      <c r="A279" s="353"/>
      <c r="B279" s="354"/>
      <c r="C279" s="141" t="s">
        <v>230</v>
      </c>
      <c r="D279" s="57">
        <v>5</v>
      </c>
      <c r="E279" s="71"/>
    </row>
    <row r="280" spans="1:11" ht="16" thickBot="1">
      <c r="A280" s="353"/>
      <c r="B280" s="354"/>
      <c r="C280" s="141" t="s">
        <v>231</v>
      </c>
      <c r="D280" s="62">
        <v>0</v>
      </c>
      <c r="E280" s="72"/>
    </row>
    <row r="281" spans="1:11" ht="16" thickBot="1">
      <c r="D281" s="63" t="s">
        <v>35</v>
      </c>
      <c r="E281" s="73">
        <f>SUM(E266:E280)</f>
        <v>100</v>
      </c>
    </row>
    <row r="282" spans="1:11" ht="43" thickBot="1">
      <c r="A282" s="67" t="s">
        <v>245</v>
      </c>
      <c r="B282" s="144" t="s">
        <v>246</v>
      </c>
      <c r="D282" s="66"/>
      <c r="E282" s="74"/>
    </row>
    <row r="283" spans="1:11" ht="16" thickBot="1">
      <c r="A283" s="68" t="s">
        <v>247</v>
      </c>
      <c r="B283" s="69" t="s">
        <v>248</v>
      </c>
      <c r="D283" s="66"/>
      <c r="E283" s="74"/>
    </row>
    <row r="284" spans="1:11" ht="16" thickBot="1">
      <c r="A284" s="68" t="s">
        <v>6</v>
      </c>
      <c r="B284" s="69" t="s">
        <v>249</v>
      </c>
      <c r="D284" s="66"/>
      <c r="E284" s="74"/>
    </row>
    <row r="285" spans="1:11" ht="16" thickBot="1">
      <c r="A285" s="68" t="s">
        <v>250</v>
      </c>
      <c r="B285" s="69" t="s">
        <v>251</v>
      </c>
      <c r="D285" s="66"/>
      <c r="E285" s="74"/>
    </row>
    <row r="287" spans="1:11" s="198" customFormat="1" ht="15" customHeight="1">
      <c r="A287" s="75" t="s">
        <v>522</v>
      </c>
      <c r="B287" s="199" t="str">
        <f>+'MAPA DE RIESGOS'!D24</f>
        <v>Posibilidad de recibir o solicitar cualquier dádiva o beneficio a nombre propio o de terceros al manipular/ incluir / extraer documentos a cualquier expediente en custodia de archivo central.</v>
      </c>
      <c r="E287" s="200"/>
      <c r="G287" s="75"/>
      <c r="H287" s="201"/>
      <c r="I287" s="130"/>
      <c r="K287" s="200"/>
    </row>
    <row r="288" spans="1:11" s="198" customFormat="1">
      <c r="A288" s="55" t="s">
        <v>252</v>
      </c>
      <c r="B288" s="202" t="str">
        <f>+'MAPA DE RIESGOS'!P24</f>
        <v>Omitir los procedimientos definidos para el préstamo o consulta de los documentos.</v>
      </c>
      <c r="E288" s="200"/>
      <c r="G288" s="55" t="s">
        <v>253</v>
      </c>
      <c r="H288" s="130" t="str">
        <f>+'MAPA DE RIESGOS'!P25</f>
        <v>Posibilidad de acceso a los archivos de personal distinto a quienes tiene a su cargo el manejo del archivo central.</v>
      </c>
      <c r="K288" s="200"/>
    </row>
    <row r="289" spans="1:11" s="198" customFormat="1">
      <c r="A289" s="55" t="s">
        <v>232</v>
      </c>
      <c r="B289" s="203" t="str">
        <f>+'MAPA DE RIESGOS'!T24</f>
        <v>Cumplir el procedimiento para el préstamo o la consulta de documentos, diligenciando los respectivos formatos</v>
      </c>
      <c r="E289" s="200"/>
      <c r="G289" s="55" t="s">
        <v>235</v>
      </c>
      <c r="H289" s="204" t="str">
        <f>+'MAPA DE RIESGOS'!T25</f>
        <v>Restricción de entrada solo de personal autorizado, teniendo los archivos bajo llave. 
Los únicos que manipularán los documentos del archivo son  aquellos pertenecientes al proceso, responsables y unicos autorizados a entrar en el lugar de custodia.</v>
      </c>
      <c r="I289" s="205"/>
      <c r="J289" s="205"/>
      <c r="K289" s="200"/>
    </row>
    <row r="290" spans="1:11" s="198" customFormat="1" ht="16" thickBot="1">
      <c r="E290" s="200"/>
      <c r="K290" s="200"/>
    </row>
    <row r="291" spans="1:11" s="198" customFormat="1" ht="57" thickBot="1">
      <c r="A291" s="143" t="s">
        <v>200</v>
      </c>
      <c r="B291" s="67" t="s">
        <v>201</v>
      </c>
      <c r="C291" s="206" t="s">
        <v>202</v>
      </c>
      <c r="D291" s="67" t="s">
        <v>203</v>
      </c>
      <c r="E291" s="169" t="s">
        <v>233</v>
      </c>
      <c r="G291" s="143" t="s">
        <v>200</v>
      </c>
      <c r="H291" s="67" t="s">
        <v>201</v>
      </c>
      <c r="I291" s="206" t="s">
        <v>202</v>
      </c>
      <c r="J291" s="67" t="s">
        <v>203</v>
      </c>
      <c r="K291" s="169" t="s">
        <v>233</v>
      </c>
    </row>
    <row r="292" spans="1:11" s="198" customFormat="1">
      <c r="A292" s="342" t="s">
        <v>204</v>
      </c>
      <c r="B292" s="344" t="s">
        <v>205</v>
      </c>
      <c r="C292" s="207" t="s">
        <v>206</v>
      </c>
      <c r="D292" s="208">
        <v>15</v>
      </c>
      <c r="E292" s="209">
        <v>15</v>
      </c>
      <c r="G292" s="342" t="s">
        <v>204</v>
      </c>
      <c r="H292" s="344" t="s">
        <v>205</v>
      </c>
      <c r="I292" s="207" t="s">
        <v>206</v>
      </c>
      <c r="J292" s="208">
        <v>15</v>
      </c>
      <c r="K292" s="209">
        <v>15</v>
      </c>
    </row>
    <row r="293" spans="1:11" s="198" customFormat="1">
      <c r="A293" s="349"/>
      <c r="B293" s="350"/>
      <c r="C293" s="210" t="s">
        <v>207</v>
      </c>
      <c r="D293" s="89">
        <v>0</v>
      </c>
      <c r="E293" s="211"/>
      <c r="G293" s="349"/>
      <c r="H293" s="350"/>
      <c r="I293" s="210" t="s">
        <v>207</v>
      </c>
      <c r="J293" s="89">
        <v>0</v>
      </c>
      <c r="K293" s="211"/>
    </row>
    <row r="294" spans="1:11" s="198" customFormat="1">
      <c r="A294" s="349"/>
      <c r="B294" s="350" t="s">
        <v>208</v>
      </c>
      <c r="C294" s="210" t="s">
        <v>209</v>
      </c>
      <c r="D294" s="89">
        <v>15</v>
      </c>
      <c r="E294" s="211">
        <v>15</v>
      </c>
      <c r="G294" s="349"/>
      <c r="H294" s="350" t="s">
        <v>208</v>
      </c>
      <c r="I294" s="210" t="s">
        <v>209</v>
      </c>
      <c r="J294" s="89">
        <v>15</v>
      </c>
      <c r="K294" s="211">
        <v>15</v>
      </c>
    </row>
    <row r="295" spans="1:11" s="198" customFormat="1">
      <c r="A295" s="349"/>
      <c r="B295" s="350"/>
      <c r="C295" s="210" t="s">
        <v>210</v>
      </c>
      <c r="D295" s="89">
        <v>0</v>
      </c>
      <c r="E295" s="211"/>
      <c r="G295" s="349"/>
      <c r="H295" s="350"/>
      <c r="I295" s="210" t="s">
        <v>210</v>
      </c>
      <c r="J295" s="89">
        <v>0</v>
      </c>
      <c r="K295" s="211"/>
    </row>
    <row r="296" spans="1:11" s="198" customFormat="1">
      <c r="A296" s="349" t="s">
        <v>211</v>
      </c>
      <c r="B296" s="350" t="s">
        <v>212</v>
      </c>
      <c r="C296" s="210" t="s">
        <v>213</v>
      </c>
      <c r="D296" s="89">
        <v>15</v>
      </c>
      <c r="E296" s="211">
        <v>15</v>
      </c>
      <c r="G296" s="349" t="s">
        <v>211</v>
      </c>
      <c r="H296" s="350" t="s">
        <v>212</v>
      </c>
      <c r="I296" s="210" t="s">
        <v>213</v>
      </c>
      <c r="J296" s="89">
        <v>15</v>
      </c>
      <c r="K296" s="211">
        <v>15</v>
      </c>
    </row>
    <row r="297" spans="1:11" s="198" customFormat="1" ht="27" customHeight="1">
      <c r="A297" s="349"/>
      <c r="B297" s="350"/>
      <c r="C297" s="210" t="s">
        <v>214</v>
      </c>
      <c r="D297" s="89">
        <v>0</v>
      </c>
      <c r="E297" s="211"/>
      <c r="G297" s="349"/>
      <c r="H297" s="350"/>
      <c r="I297" s="210" t="s">
        <v>214</v>
      </c>
      <c r="J297" s="89">
        <v>0</v>
      </c>
      <c r="K297" s="211"/>
    </row>
    <row r="298" spans="1:11" s="198" customFormat="1">
      <c r="A298" s="349" t="s">
        <v>215</v>
      </c>
      <c r="B298" s="350" t="s">
        <v>216</v>
      </c>
      <c r="C298" s="210" t="s">
        <v>217</v>
      </c>
      <c r="D298" s="89">
        <v>15</v>
      </c>
      <c r="E298" s="211">
        <v>15</v>
      </c>
      <c r="G298" s="349" t="s">
        <v>215</v>
      </c>
      <c r="H298" s="350" t="s">
        <v>216</v>
      </c>
      <c r="I298" s="210" t="s">
        <v>217</v>
      </c>
      <c r="J298" s="89">
        <v>15</v>
      </c>
      <c r="K298" s="211">
        <v>15</v>
      </c>
    </row>
    <row r="299" spans="1:11" s="198" customFormat="1" ht="29.25" customHeight="1">
      <c r="A299" s="349"/>
      <c r="B299" s="350"/>
      <c r="C299" s="210" t="s">
        <v>218</v>
      </c>
      <c r="D299" s="89">
        <v>0</v>
      </c>
      <c r="E299" s="211"/>
      <c r="G299" s="349"/>
      <c r="H299" s="350"/>
      <c r="I299" s="210" t="s">
        <v>218</v>
      </c>
      <c r="J299" s="89">
        <v>0</v>
      </c>
      <c r="K299" s="211"/>
    </row>
    <row r="300" spans="1:11" s="198" customFormat="1">
      <c r="A300" s="349" t="s">
        <v>219</v>
      </c>
      <c r="B300" s="350" t="s">
        <v>220</v>
      </c>
      <c r="C300" s="210" t="s">
        <v>221</v>
      </c>
      <c r="D300" s="89">
        <v>15</v>
      </c>
      <c r="E300" s="211">
        <v>15</v>
      </c>
      <c r="G300" s="349" t="s">
        <v>219</v>
      </c>
      <c r="H300" s="350" t="s">
        <v>220</v>
      </c>
      <c r="I300" s="210" t="s">
        <v>221</v>
      </c>
      <c r="J300" s="89">
        <v>15</v>
      </c>
      <c r="K300" s="211">
        <v>15</v>
      </c>
    </row>
    <row r="301" spans="1:11" s="198" customFormat="1">
      <c r="A301" s="349"/>
      <c r="B301" s="350"/>
      <c r="C301" s="210" t="s">
        <v>222</v>
      </c>
      <c r="D301" s="89">
        <v>0</v>
      </c>
      <c r="E301" s="211"/>
      <c r="G301" s="349"/>
      <c r="H301" s="350"/>
      <c r="I301" s="210" t="s">
        <v>222</v>
      </c>
      <c r="J301" s="89">
        <v>0</v>
      </c>
      <c r="K301" s="211"/>
    </row>
    <row r="302" spans="1:11" s="198" customFormat="1" ht="28">
      <c r="A302" s="349" t="s">
        <v>223</v>
      </c>
      <c r="B302" s="350" t="s">
        <v>224</v>
      </c>
      <c r="C302" s="210" t="s">
        <v>225</v>
      </c>
      <c r="D302" s="89">
        <v>15</v>
      </c>
      <c r="E302" s="211">
        <v>15</v>
      </c>
      <c r="G302" s="349" t="s">
        <v>223</v>
      </c>
      <c r="H302" s="350" t="s">
        <v>224</v>
      </c>
      <c r="I302" s="210" t="s">
        <v>225</v>
      </c>
      <c r="J302" s="89">
        <v>15</v>
      </c>
      <c r="K302" s="211">
        <v>15</v>
      </c>
    </row>
    <row r="303" spans="1:11" s="198" customFormat="1" ht="28">
      <c r="A303" s="349"/>
      <c r="B303" s="350"/>
      <c r="C303" s="210" t="s">
        <v>226</v>
      </c>
      <c r="D303" s="89">
        <v>0</v>
      </c>
      <c r="E303" s="211"/>
      <c r="G303" s="349"/>
      <c r="H303" s="350"/>
      <c r="I303" s="210" t="s">
        <v>226</v>
      </c>
      <c r="J303" s="89">
        <v>0</v>
      </c>
      <c r="K303" s="211"/>
    </row>
    <row r="304" spans="1:11" s="198" customFormat="1">
      <c r="A304" s="349" t="s">
        <v>227</v>
      </c>
      <c r="B304" s="350" t="s">
        <v>228</v>
      </c>
      <c r="C304" s="210" t="s">
        <v>229</v>
      </c>
      <c r="D304" s="89">
        <v>10</v>
      </c>
      <c r="E304" s="211">
        <v>10</v>
      </c>
      <c r="G304" s="349" t="s">
        <v>227</v>
      </c>
      <c r="H304" s="350" t="s">
        <v>228</v>
      </c>
      <c r="I304" s="210" t="s">
        <v>229</v>
      </c>
      <c r="J304" s="89">
        <v>10</v>
      </c>
      <c r="K304" s="211">
        <v>10</v>
      </c>
    </row>
    <row r="305" spans="1:12" s="198" customFormat="1">
      <c r="A305" s="349"/>
      <c r="B305" s="350"/>
      <c r="C305" s="210" t="s">
        <v>230</v>
      </c>
      <c r="D305" s="89">
        <v>5</v>
      </c>
      <c r="E305" s="211"/>
      <c r="G305" s="349"/>
      <c r="H305" s="350"/>
      <c r="I305" s="210" t="s">
        <v>230</v>
      </c>
      <c r="J305" s="89">
        <v>5</v>
      </c>
      <c r="K305" s="211"/>
    </row>
    <row r="306" spans="1:12" s="198" customFormat="1" ht="16" thickBot="1">
      <c r="A306" s="349"/>
      <c r="B306" s="350"/>
      <c r="C306" s="210" t="s">
        <v>231</v>
      </c>
      <c r="D306" s="212">
        <v>0</v>
      </c>
      <c r="E306" s="213"/>
      <c r="G306" s="349"/>
      <c r="H306" s="350"/>
      <c r="I306" s="210" t="s">
        <v>231</v>
      </c>
      <c r="J306" s="212">
        <v>0</v>
      </c>
      <c r="K306" s="213"/>
    </row>
    <row r="307" spans="1:12" s="198" customFormat="1" ht="16" thickBot="1">
      <c r="D307" s="63" t="s">
        <v>35</v>
      </c>
      <c r="E307" s="214">
        <f>SUM(E292:E306)</f>
        <v>100</v>
      </c>
      <c r="J307" s="63" t="s">
        <v>35</v>
      </c>
      <c r="K307" s="214">
        <f>SUM(K292:K306)</f>
        <v>100</v>
      </c>
    </row>
    <row r="308" spans="1:12" s="198" customFormat="1" ht="43" thickBot="1">
      <c r="A308" s="67" t="s">
        <v>245</v>
      </c>
      <c r="B308" s="144" t="s">
        <v>246</v>
      </c>
      <c r="D308" s="66"/>
      <c r="E308" s="215"/>
      <c r="G308" s="67" t="s">
        <v>245</v>
      </c>
      <c r="H308" s="144" t="s">
        <v>246</v>
      </c>
      <c r="J308" s="66"/>
      <c r="K308" s="215"/>
    </row>
    <row r="309" spans="1:12" s="198" customFormat="1" ht="16" thickBot="1">
      <c r="A309" s="68" t="s">
        <v>247</v>
      </c>
      <c r="B309" s="69" t="s">
        <v>248</v>
      </c>
      <c r="D309" s="66"/>
      <c r="E309" s="215"/>
      <c r="G309" s="68" t="s">
        <v>247</v>
      </c>
      <c r="H309" s="69" t="s">
        <v>248</v>
      </c>
      <c r="J309" s="66"/>
      <c r="K309" s="215"/>
    </row>
    <row r="310" spans="1:12" s="198" customFormat="1" ht="16" thickBot="1">
      <c r="A310" s="68" t="s">
        <v>6</v>
      </c>
      <c r="B310" s="69" t="s">
        <v>249</v>
      </c>
      <c r="D310" s="66"/>
      <c r="E310" s="215"/>
      <c r="G310" s="68" t="s">
        <v>6</v>
      </c>
      <c r="H310" s="69" t="s">
        <v>249</v>
      </c>
      <c r="J310" s="66"/>
      <c r="K310" s="215"/>
    </row>
    <row r="311" spans="1:12" s="198" customFormat="1" ht="16" thickBot="1">
      <c r="A311" s="68" t="s">
        <v>250</v>
      </c>
      <c r="B311" s="69" t="s">
        <v>251</v>
      </c>
      <c r="D311" s="66"/>
      <c r="E311" s="215"/>
      <c r="G311" s="68" t="s">
        <v>250</v>
      </c>
      <c r="H311" s="69" t="s">
        <v>251</v>
      </c>
      <c r="J311" s="66"/>
      <c r="K311" s="215"/>
    </row>
    <row r="312" spans="1:12" s="198" customFormat="1">
      <c r="E312" s="200"/>
      <c r="G312" s="216"/>
      <c r="H312" s="216"/>
      <c r="I312" s="216"/>
      <c r="J312" s="216"/>
      <c r="K312" s="215"/>
      <c r="L312" s="216"/>
    </row>
    <row r="313" spans="1:12" s="198" customFormat="1">
      <c r="E313" s="200"/>
      <c r="G313" s="216"/>
      <c r="H313" s="216"/>
      <c r="I313" s="216"/>
      <c r="J313" s="216"/>
      <c r="K313" s="215"/>
      <c r="L313" s="216"/>
    </row>
    <row r="314" spans="1:12" s="198" customFormat="1" ht="15" customHeight="1">
      <c r="A314" s="75" t="s">
        <v>523</v>
      </c>
      <c r="B314" s="199">
        <f>+'MAPA DE RIESGOS'!D28</f>
        <v>0</v>
      </c>
      <c r="E314" s="200"/>
      <c r="G314" s="75"/>
      <c r="H314" s="201"/>
      <c r="I314" s="217"/>
      <c r="J314" s="216"/>
      <c r="K314" s="215"/>
      <c r="L314" s="216"/>
    </row>
    <row r="315" spans="1:12" s="198" customFormat="1">
      <c r="A315" s="55" t="s">
        <v>252</v>
      </c>
      <c r="B315" s="202" t="str">
        <f>+'MAPA DE RIESGOS'!P28</f>
        <v>Emitir un concepto que no se encuentre acorde con la normatividad y que este direccionado a justificar, cubrir y/o favorecer a un tercero.</v>
      </c>
      <c r="E315" s="200"/>
      <c r="G315" s="66"/>
      <c r="H315" s="217"/>
      <c r="I315" s="216"/>
      <c r="J315" s="216"/>
      <c r="K315" s="215"/>
      <c r="L315" s="216"/>
    </row>
    <row r="316" spans="1:12" s="198" customFormat="1">
      <c r="A316" s="55" t="s">
        <v>232</v>
      </c>
      <c r="B316" s="203" t="str">
        <f>+'MAPA DE RIESGOS'!T28</f>
        <v xml:space="preserve">Cada concepto antes de emitirse debe pasar a socialización de la Secretaria General y demás involucrados. </v>
      </c>
      <c r="E316" s="200"/>
      <c r="G316" s="66"/>
      <c r="H316" s="202"/>
      <c r="I316" s="218"/>
      <c r="J316" s="218"/>
      <c r="K316" s="215"/>
      <c r="L316" s="216"/>
    </row>
    <row r="317" spans="1:12" s="198" customFormat="1" ht="16" thickBot="1">
      <c r="E317" s="200"/>
      <c r="G317" s="216"/>
      <c r="H317" s="216"/>
      <c r="I317" s="216"/>
      <c r="J317" s="216"/>
      <c r="K317" s="215"/>
      <c r="L317" s="216"/>
    </row>
    <row r="318" spans="1:12" s="198" customFormat="1" ht="57" thickBot="1">
      <c r="A318" s="143" t="s">
        <v>200</v>
      </c>
      <c r="B318" s="67" t="s">
        <v>201</v>
      </c>
      <c r="C318" s="206" t="s">
        <v>202</v>
      </c>
      <c r="D318" s="67" t="s">
        <v>203</v>
      </c>
      <c r="E318" s="169" t="s">
        <v>233</v>
      </c>
      <c r="G318" s="101"/>
      <c r="H318" s="101"/>
      <c r="I318" s="101"/>
      <c r="J318" s="101"/>
      <c r="K318" s="219"/>
      <c r="L318" s="216"/>
    </row>
    <row r="319" spans="1:12" s="198" customFormat="1">
      <c r="A319" s="351" t="s">
        <v>204</v>
      </c>
      <c r="B319" s="352" t="s">
        <v>205</v>
      </c>
      <c r="C319" s="207" t="s">
        <v>206</v>
      </c>
      <c r="D319" s="208">
        <v>15</v>
      </c>
      <c r="E319" s="209">
        <v>15</v>
      </c>
      <c r="G319" s="345"/>
      <c r="H319" s="346"/>
      <c r="I319" s="220"/>
      <c r="J319" s="102"/>
      <c r="K319" s="215"/>
      <c r="L319" s="216"/>
    </row>
    <row r="320" spans="1:12" s="198" customFormat="1">
      <c r="A320" s="347"/>
      <c r="B320" s="344"/>
      <c r="C320" s="210" t="s">
        <v>207</v>
      </c>
      <c r="D320" s="89">
        <v>0</v>
      </c>
      <c r="E320" s="211"/>
      <c r="G320" s="345"/>
      <c r="H320" s="346"/>
      <c r="I320" s="220"/>
      <c r="J320" s="102"/>
      <c r="K320" s="215"/>
      <c r="L320" s="216"/>
    </row>
    <row r="321" spans="1:12" s="198" customFormat="1" ht="15" customHeight="1">
      <c r="A321" s="347"/>
      <c r="B321" s="343" t="s">
        <v>208</v>
      </c>
      <c r="C321" s="210" t="s">
        <v>209</v>
      </c>
      <c r="D321" s="89">
        <v>15</v>
      </c>
      <c r="E321" s="211">
        <v>13</v>
      </c>
      <c r="G321" s="345"/>
      <c r="H321" s="346"/>
      <c r="I321" s="220"/>
      <c r="J321" s="102"/>
      <c r="K321" s="215"/>
      <c r="L321" s="216"/>
    </row>
    <row r="322" spans="1:12" s="198" customFormat="1">
      <c r="A322" s="342"/>
      <c r="B322" s="344"/>
      <c r="C322" s="210" t="s">
        <v>210</v>
      </c>
      <c r="D322" s="89">
        <v>0</v>
      </c>
      <c r="E322" s="211"/>
      <c r="G322" s="345"/>
      <c r="H322" s="346"/>
      <c r="I322" s="220"/>
      <c r="J322" s="102"/>
      <c r="K322" s="215"/>
      <c r="L322" s="216"/>
    </row>
    <row r="323" spans="1:12" s="198" customFormat="1" ht="15" customHeight="1">
      <c r="A323" s="341" t="s">
        <v>211</v>
      </c>
      <c r="B323" s="343" t="s">
        <v>212</v>
      </c>
      <c r="C323" s="210" t="s">
        <v>213</v>
      </c>
      <c r="D323" s="89">
        <v>15</v>
      </c>
      <c r="E323" s="211">
        <v>15</v>
      </c>
      <c r="G323" s="345"/>
      <c r="H323" s="346"/>
      <c r="I323" s="220"/>
      <c r="J323" s="102"/>
      <c r="K323" s="215"/>
      <c r="L323" s="216"/>
    </row>
    <row r="324" spans="1:12" s="198" customFormat="1" ht="27" customHeight="1">
      <c r="A324" s="342"/>
      <c r="B324" s="344"/>
      <c r="C324" s="210" t="s">
        <v>214</v>
      </c>
      <c r="D324" s="89">
        <v>0</v>
      </c>
      <c r="E324" s="211"/>
      <c r="G324" s="345"/>
      <c r="H324" s="346"/>
      <c r="I324" s="220"/>
      <c r="J324" s="102"/>
      <c r="K324" s="215"/>
      <c r="L324" s="216"/>
    </row>
    <row r="325" spans="1:12" s="198" customFormat="1" ht="15" customHeight="1">
      <c r="A325" s="341" t="s">
        <v>215</v>
      </c>
      <c r="B325" s="343" t="s">
        <v>216</v>
      </c>
      <c r="C325" s="210" t="s">
        <v>217</v>
      </c>
      <c r="D325" s="89">
        <v>15</v>
      </c>
      <c r="E325" s="211">
        <v>15</v>
      </c>
      <c r="G325" s="345"/>
      <c r="H325" s="346"/>
      <c r="I325" s="220"/>
      <c r="J325" s="102"/>
      <c r="K325" s="215"/>
      <c r="L325" s="216"/>
    </row>
    <row r="326" spans="1:12" s="198" customFormat="1" ht="29.25" customHeight="1">
      <c r="A326" s="342"/>
      <c r="B326" s="344"/>
      <c r="C326" s="210" t="s">
        <v>218</v>
      </c>
      <c r="D326" s="89">
        <v>0</v>
      </c>
      <c r="E326" s="211"/>
      <c r="G326" s="345"/>
      <c r="H326" s="346"/>
      <c r="I326" s="220"/>
      <c r="J326" s="102"/>
      <c r="K326" s="215"/>
      <c r="L326" s="216"/>
    </row>
    <row r="327" spans="1:12" s="198" customFormat="1" ht="15" customHeight="1">
      <c r="A327" s="341" t="s">
        <v>219</v>
      </c>
      <c r="B327" s="343" t="s">
        <v>220</v>
      </c>
      <c r="C327" s="210" t="s">
        <v>221</v>
      </c>
      <c r="D327" s="89">
        <v>15</v>
      </c>
      <c r="E327" s="211">
        <v>15</v>
      </c>
      <c r="G327" s="345"/>
      <c r="H327" s="346"/>
      <c r="I327" s="220"/>
      <c r="J327" s="102"/>
      <c r="K327" s="215"/>
      <c r="L327" s="216"/>
    </row>
    <row r="328" spans="1:12" s="198" customFormat="1">
      <c r="A328" s="342"/>
      <c r="B328" s="344"/>
      <c r="C328" s="210" t="s">
        <v>222</v>
      </c>
      <c r="D328" s="89">
        <v>0</v>
      </c>
      <c r="E328" s="211"/>
      <c r="G328" s="345"/>
      <c r="H328" s="346"/>
      <c r="I328" s="220"/>
      <c r="J328" s="102"/>
      <c r="K328" s="215"/>
      <c r="L328" s="216"/>
    </row>
    <row r="329" spans="1:12" s="198" customFormat="1" ht="28" customHeight="1">
      <c r="A329" s="341" t="s">
        <v>223</v>
      </c>
      <c r="B329" s="343" t="s">
        <v>224</v>
      </c>
      <c r="C329" s="210" t="s">
        <v>225</v>
      </c>
      <c r="D329" s="89">
        <v>15</v>
      </c>
      <c r="E329" s="211">
        <v>15</v>
      </c>
      <c r="G329" s="345"/>
      <c r="H329" s="346"/>
      <c r="I329" s="220"/>
      <c r="J329" s="102"/>
      <c r="K329" s="215"/>
      <c r="L329" s="216"/>
    </row>
    <row r="330" spans="1:12" s="198" customFormat="1" ht="28">
      <c r="A330" s="342"/>
      <c r="B330" s="344"/>
      <c r="C330" s="210" t="s">
        <v>226</v>
      </c>
      <c r="D330" s="89">
        <v>0</v>
      </c>
      <c r="E330" s="211"/>
      <c r="G330" s="345"/>
      <c r="H330" s="346"/>
      <c r="I330" s="220"/>
      <c r="J330" s="102"/>
      <c r="K330" s="215"/>
      <c r="L330" s="216"/>
    </row>
    <row r="331" spans="1:12" s="198" customFormat="1" ht="15" customHeight="1">
      <c r="A331" s="341" t="s">
        <v>227</v>
      </c>
      <c r="B331" s="343" t="s">
        <v>228</v>
      </c>
      <c r="C331" s="210" t="s">
        <v>229</v>
      </c>
      <c r="D331" s="89">
        <v>10</v>
      </c>
      <c r="E331" s="211">
        <v>10</v>
      </c>
      <c r="G331" s="345"/>
      <c r="H331" s="346"/>
      <c r="I331" s="220"/>
      <c r="J331" s="102"/>
      <c r="K331" s="215"/>
      <c r="L331" s="216"/>
    </row>
    <row r="332" spans="1:12" s="198" customFormat="1">
      <c r="A332" s="347"/>
      <c r="B332" s="348"/>
      <c r="C332" s="210" t="s">
        <v>230</v>
      </c>
      <c r="D332" s="89">
        <v>5</v>
      </c>
      <c r="E332" s="211"/>
      <c r="G332" s="345"/>
      <c r="H332" s="346"/>
      <c r="I332" s="220"/>
      <c r="J332" s="102"/>
      <c r="K332" s="215"/>
      <c r="L332" s="216"/>
    </row>
    <row r="333" spans="1:12" s="198" customFormat="1" ht="16" thickBot="1">
      <c r="A333" s="342"/>
      <c r="B333" s="344"/>
      <c r="C333" s="210" t="s">
        <v>231</v>
      </c>
      <c r="D333" s="212">
        <v>0</v>
      </c>
      <c r="E333" s="213"/>
      <c r="G333" s="345"/>
      <c r="H333" s="346"/>
      <c r="I333" s="220"/>
      <c r="J333" s="102"/>
      <c r="K333" s="215"/>
      <c r="L333" s="216"/>
    </row>
    <row r="334" spans="1:12" s="198" customFormat="1" ht="16" thickBot="1">
      <c r="D334" s="63" t="s">
        <v>35</v>
      </c>
      <c r="E334" s="214">
        <f>SUM(E319:E333)</f>
        <v>98</v>
      </c>
      <c r="G334" s="216"/>
      <c r="H334" s="216"/>
      <c r="I334" s="216"/>
      <c r="J334" s="66"/>
      <c r="K334" s="215"/>
      <c r="L334" s="216"/>
    </row>
    <row r="335" spans="1:12" s="198" customFormat="1" ht="43" thickBot="1">
      <c r="A335" s="67" t="s">
        <v>245</v>
      </c>
      <c r="B335" s="144" t="s">
        <v>246</v>
      </c>
      <c r="D335" s="66"/>
      <c r="E335" s="215"/>
      <c r="G335" s="101"/>
      <c r="H335" s="101"/>
      <c r="I335" s="216"/>
      <c r="J335" s="66"/>
      <c r="K335" s="215"/>
      <c r="L335" s="216"/>
    </row>
    <row r="336" spans="1:12" s="198" customFormat="1" ht="16" thickBot="1">
      <c r="A336" s="68" t="s">
        <v>247</v>
      </c>
      <c r="B336" s="69" t="s">
        <v>248</v>
      </c>
      <c r="D336" s="66"/>
      <c r="E336" s="215"/>
      <c r="G336" s="109"/>
      <c r="H336" s="109"/>
      <c r="I336" s="216"/>
      <c r="J336" s="66"/>
      <c r="K336" s="215"/>
      <c r="L336" s="216"/>
    </row>
    <row r="337" spans="1:12" s="198" customFormat="1" ht="16" thickBot="1">
      <c r="A337" s="68" t="s">
        <v>6</v>
      </c>
      <c r="B337" s="69" t="s">
        <v>249</v>
      </c>
      <c r="D337" s="66"/>
      <c r="E337" s="215"/>
      <c r="G337" s="109"/>
      <c r="H337" s="109"/>
      <c r="I337" s="216"/>
      <c r="J337" s="66"/>
      <c r="K337" s="215"/>
      <c r="L337" s="216"/>
    </row>
    <row r="338" spans="1:12" s="198" customFormat="1" ht="16" thickBot="1">
      <c r="A338" s="68" t="s">
        <v>250</v>
      </c>
      <c r="B338" s="69" t="s">
        <v>251</v>
      </c>
      <c r="D338" s="66"/>
      <c r="E338" s="215"/>
      <c r="G338" s="109"/>
      <c r="H338" s="109"/>
      <c r="I338" s="216"/>
      <c r="J338" s="66"/>
      <c r="K338" s="215"/>
      <c r="L338" s="216"/>
    </row>
  </sheetData>
  <mergeCells count="274">
    <mergeCell ref="A148:A150"/>
    <mergeCell ref="B148:B150"/>
    <mergeCell ref="A144:A145"/>
    <mergeCell ref="B144:B145"/>
    <mergeCell ref="A146:A147"/>
    <mergeCell ref="B146:B147"/>
    <mergeCell ref="A140:A141"/>
    <mergeCell ref="B140:B141"/>
    <mergeCell ref="A142:A143"/>
    <mergeCell ref="B142:B143"/>
    <mergeCell ref="A120:A121"/>
    <mergeCell ref="B120:B121"/>
    <mergeCell ref="A114:A115"/>
    <mergeCell ref="B114:B115"/>
    <mergeCell ref="A116:A117"/>
    <mergeCell ref="B116:B117"/>
    <mergeCell ref="A122:A124"/>
    <mergeCell ref="B122:B124"/>
    <mergeCell ref="A136:A139"/>
    <mergeCell ref="B136:B137"/>
    <mergeCell ref="B138:B139"/>
    <mergeCell ref="A96:A98"/>
    <mergeCell ref="B96:B98"/>
    <mergeCell ref="G96:G98"/>
    <mergeCell ref="H96:H98"/>
    <mergeCell ref="A110:A113"/>
    <mergeCell ref="B110:B111"/>
    <mergeCell ref="B112:B113"/>
    <mergeCell ref="A118:A119"/>
    <mergeCell ref="B118:B119"/>
    <mergeCell ref="A92:A93"/>
    <mergeCell ref="B92:B93"/>
    <mergeCell ref="G92:G93"/>
    <mergeCell ref="H92:H93"/>
    <mergeCell ref="A94:A95"/>
    <mergeCell ref="B94:B95"/>
    <mergeCell ref="G94:G95"/>
    <mergeCell ref="H94:H95"/>
    <mergeCell ref="A88:A89"/>
    <mergeCell ref="B88:B89"/>
    <mergeCell ref="G88:G89"/>
    <mergeCell ref="H88:H89"/>
    <mergeCell ref="A90:A91"/>
    <mergeCell ref="B90:B91"/>
    <mergeCell ref="G90:G91"/>
    <mergeCell ref="H90:H91"/>
    <mergeCell ref="A66:A67"/>
    <mergeCell ref="B66:B67"/>
    <mergeCell ref="A68:A69"/>
    <mergeCell ref="B68:B69"/>
    <mergeCell ref="A62:A63"/>
    <mergeCell ref="B62:B63"/>
    <mergeCell ref="A64:A65"/>
    <mergeCell ref="B64:B65"/>
    <mergeCell ref="A70:A72"/>
    <mergeCell ref="B70:B72"/>
    <mergeCell ref="A6:A9"/>
    <mergeCell ref="B6:B7"/>
    <mergeCell ref="B8:B9"/>
    <mergeCell ref="A10:A11"/>
    <mergeCell ref="B10:B11"/>
    <mergeCell ref="A18:A20"/>
    <mergeCell ref="B18:B20"/>
    <mergeCell ref="A12:A13"/>
    <mergeCell ref="B12:B13"/>
    <mergeCell ref="A14:A15"/>
    <mergeCell ref="B14:B15"/>
    <mergeCell ref="A16:A17"/>
    <mergeCell ref="B16:B17"/>
    <mergeCell ref="B42:B43"/>
    <mergeCell ref="H42:H43"/>
    <mergeCell ref="A40:A41"/>
    <mergeCell ref="B40:B41"/>
    <mergeCell ref="A32:A35"/>
    <mergeCell ref="B32:B33"/>
    <mergeCell ref="B34:B35"/>
    <mergeCell ref="H32:H35"/>
    <mergeCell ref="A58:A61"/>
    <mergeCell ref="B58:B59"/>
    <mergeCell ref="B60:B61"/>
    <mergeCell ref="I32:I33"/>
    <mergeCell ref="I34:I35"/>
    <mergeCell ref="I36:I37"/>
    <mergeCell ref="I38:I39"/>
    <mergeCell ref="I40:I41"/>
    <mergeCell ref="I42:I43"/>
    <mergeCell ref="I44:I46"/>
    <mergeCell ref="A84:A87"/>
    <mergeCell ref="B84:B85"/>
    <mergeCell ref="B86:B87"/>
    <mergeCell ref="G84:G87"/>
    <mergeCell ref="H84:H85"/>
    <mergeCell ref="H86:H87"/>
    <mergeCell ref="B36:B37"/>
    <mergeCell ref="H36:H37"/>
    <mergeCell ref="A38:A39"/>
    <mergeCell ref="B38:B39"/>
    <mergeCell ref="H38:H39"/>
    <mergeCell ref="A36:A37"/>
    <mergeCell ref="A44:A46"/>
    <mergeCell ref="B44:B46"/>
    <mergeCell ref="H44:H46"/>
    <mergeCell ref="H40:H41"/>
    <mergeCell ref="A42:A43"/>
    <mergeCell ref="A172:A173"/>
    <mergeCell ref="B172:B173"/>
    <mergeCell ref="A174:A176"/>
    <mergeCell ref="B174:B176"/>
    <mergeCell ref="B157:E157"/>
    <mergeCell ref="A188:A191"/>
    <mergeCell ref="B188:B189"/>
    <mergeCell ref="B190:B191"/>
    <mergeCell ref="A192:A193"/>
    <mergeCell ref="B192:B193"/>
    <mergeCell ref="A162:A165"/>
    <mergeCell ref="B162:B163"/>
    <mergeCell ref="B164:B165"/>
    <mergeCell ref="A166:A167"/>
    <mergeCell ref="B166:B167"/>
    <mergeCell ref="A168:A169"/>
    <mergeCell ref="B168:B169"/>
    <mergeCell ref="A170:A171"/>
    <mergeCell ref="B170:B171"/>
    <mergeCell ref="A194:A195"/>
    <mergeCell ref="B194:B195"/>
    <mergeCell ref="A196:A197"/>
    <mergeCell ref="B196:B197"/>
    <mergeCell ref="A198:A199"/>
    <mergeCell ref="B198:B199"/>
    <mergeCell ref="A200:A202"/>
    <mergeCell ref="B200:B202"/>
    <mergeCell ref="A214:A217"/>
    <mergeCell ref="B214:B215"/>
    <mergeCell ref="G214:G217"/>
    <mergeCell ref="H214:H215"/>
    <mergeCell ref="B216:B217"/>
    <mergeCell ref="H216:H217"/>
    <mergeCell ref="A218:A219"/>
    <mergeCell ref="B218:B219"/>
    <mergeCell ref="G218:G219"/>
    <mergeCell ref="H218:H219"/>
    <mergeCell ref="A220:A221"/>
    <mergeCell ref="B220:B221"/>
    <mergeCell ref="G220:G221"/>
    <mergeCell ref="H220:H221"/>
    <mergeCell ref="A222:A223"/>
    <mergeCell ref="B222:B223"/>
    <mergeCell ref="G222:G223"/>
    <mergeCell ref="H222:H223"/>
    <mergeCell ref="A224:A225"/>
    <mergeCell ref="B224:B225"/>
    <mergeCell ref="G224:G225"/>
    <mergeCell ref="H224:H225"/>
    <mergeCell ref="A226:A228"/>
    <mergeCell ref="B226:B228"/>
    <mergeCell ref="G226:G228"/>
    <mergeCell ref="H226:H228"/>
    <mergeCell ref="A244:A245"/>
    <mergeCell ref="B244:B245"/>
    <mergeCell ref="G244:G245"/>
    <mergeCell ref="H244:H245"/>
    <mergeCell ref="M244:M245"/>
    <mergeCell ref="N244:N245"/>
    <mergeCell ref="A246:A247"/>
    <mergeCell ref="B246:B247"/>
    <mergeCell ref="A248:A249"/>
    <mergeCell ref="B248:B249"/>
    <mergeCell ref="G248:G249"/>
    <mergeCell ref="H248:H249"/>
    <mergeCell ref="M248:M249"/>
    <mergeCell ref="A240:A243"/>
    <mergeCell ref="B240:B241"/>
    <mergeCell ref="G240:G243"/>
    <mergeCell ref="H240:H241"/>
    <mergeCell ref="M240:M243"/>
    <mergeCell ref="N240:N241"/>
    <mergeCell ref="B242:B243"/>
    <mergeCell ref="H242:H243"/>
    <mergeCell ref="N242:N243"/>
    <mergeCell ref="S240:S243"/>
    <mergeCell ref="T240:T241"/>
    <mergeCell ref="T242:T243"/>
    <mergeCell ref="S244:S245"/>
    <mergeCell ref="T244:T245"/>
    <mergeCell ref="S246:S247"/>
    <mergeCell ref="T246:T247"/>
    <mergeCell ref="S248:S249"/>
    <mergeCell ref="T248:T249"/>
    <mergeCell ref="S250:S251"/>
    <mergeCell ref="T250:T251"/>
    <mergeCell ref="S252:S254"/>
    <mergeCell ref="T252:T254"/>
    <mergeCell ref="G246:G247"/>
    <mergeCell ref="H246:H247"/>
    <mergeCell ref="M246:M247"/>
    <mergeCell ref="N246:N247"/>
    <mergeCell ref="A266:A269"/>
    <mergeCell ref="B266:B267"/>
    <mergeCell ref="B268:B269"/>
    <mergeCell ref="N248:N249"/>
    <mergeCell ref="A250:A251"/>
    <mergeCell ref="B250:B251"/>
    <mergeCell ref="G250:G251"/>
    <mergeCell ref="H250:H251"/>
    <mergeCell ref="M250:M251"/>
    <mergeCell ref="N250:N251"/>
    <mergeCell ref="G252:G254"/>
    <mergeCell ref="H252:H254"/>
    <mergeCell ref="M252:M254"/>
    <mergeCell ref="N252:N254"/>
    <mergeCell ref="A252:A254"/>
    <mergeCell ref="B252:B254"/>
    <mergeCell ref="A270:A271"/>
    <mergeCell ref="B270:B271"/>
    <mergeCell ref="A272:A273"/>
    <mergeCell ref="B272:B273"/>
    <mergeCell ref="A274:A275"/>
    <mergeCell ref="B274:B275"/>
    <mergeCell ref="A276:A277"/>
    <mergeCell ref="B276:B277"/>
    <mergeCell ref="A278:A280"/>
    <mergeCell ref="B278:B280"/>
    <mergeCell ref="A292:A295"/>
    <mergeCell ref="B292:B293"/>
    <mergeCell ref="G292:G295"/>
    <mergeCell ref="H292:H293"/>
    <mergeCell ref="B294:B295"/>
    <mergeCell ref="H294:H295"/>
    <mergeCell ref="A296:A297"/>
    <mergeCell ref="B296:B297"/>
    <mergeCell ref="G296:G297"/>
    <mergeCell ref="H296:H297"/>
    <mergeCell ref="A298:A299"/>
    <mergeCell ref="B298:B299"/>
    <mergeCell ref="G298:G299"/>
    <mergeCell ref="H298:H299"/>
    <mergeCell ref="A300:A301"/>
    <mergeCell ref="B300:B301"/>
    <mergeCell ref="G300:G301"/>
    <mergeCell ref="H300:H301"/>
    <mergeCell ref="A302:A303"/>
    <mergeCell ref="B302:B303"/>
    <mergeCell ref="G302:G303"/>
    <mergeCell ref="H302:H303"/>
    <mergeCell ref="A304:A306"/>
    <mergeCell ref="B304:B306"/>
    <mergeCell ref="G304:G306"/>
    <mergeCell ref="H304:H306"/>
    <mergeCell ref="A319:A322"/>
    <mergeCell ref="B319:B320"/>
    <mergeCell ref="G319:G322"/>
    <mergeCell ref="H319:H320"/>
    <mergeCell ref="B321:B322"/>
    <mergeCell ref="H321:H322"/>
    <mergeCell ref="A329:A330"/>
    <mergeCell ref="B329:B330"/>
    <mergeCell ref="G329:G330"/>
    <mergeCell ref="H329:H330"/>
    <mergeCell ref="A331:A333"/>
    <mergeCell ref="B331:B333"/>
    <mergeCell ref="G331:G333"/>
    <mergeCell ref="H331:H333"/>
    <mergeCell ref="A323:A324"/>
    <mergeCell ref="B323:B324"/>
    <mergeCell ref="G323:G324"/>
    <mergeCell ref="H323:H324"/>
    <mergeCell ref="A325:A326"/>
    <mergeCell ref="B325:B326"/>
    <mergeCell ref="G325:G326"/>
    <mergeCell ref="H325:H326"/>
    <mergeCell ref="A327:A328"/>
    <mergeCell ref="B327:B328"/>
    <mergeCell ref="G327:G328"/>
    <mergeCell ref="H327:H32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10" sqref="B10"/>
    </sheetView>
  </sheetViews>
  <sheetFormatPr baseColWidth="10" defaultColWidth="10.83203125" defaultRowHeight="15"/>
  <cols>
    <col min="1" max="1" width="28.83203125" customWidth="1"/>
    <col min="2" max="2" width="61.83203125" customWidth="1"/>
  </cols>
  <sheetData>
    <row r="2" spans="1:2" ht="16" thickBot="1">
      <c r="A2" s="364" t="s">
        <v>261</v>
      </c>
      <c r="B2" s="364"/>
    </row>
    <row r="3" spans="1:2" ht="39" customHeight="1" thickBot="1">
      <c r="A3" s="81" t="s">
        <v>256</v>
      </c>
      <c r="B3" s="67" t="s">
        <v>257</v>
      </c>
    </row>
    <row r="4" spans="1:2" ht="39" customHeight="1">
      <c r="A4" s="80" t="s">
        <v>247</v>
      </c>
      <c r="B4" s="80" t="s">
        <v>258</v>
      </c>
    </row>
    <row r="5" spans="1:2" ht="39" customHeight="1">
      <c r="A5" s="79" t="s">
        <v>6</v>
      </c>
      <c r="B5" s="79" t="s">
        <v>259</v>
      </c>
    </row>
    <row r="6" spans="1:2" ht="39" customHeight="1">
      <c r="A6" s="79" t="s">
        <v>250</v>
      </c>
      <c r="B6" s="79" t="s">
        <v>260</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65" t="s">
        <v>293</v>
      </c>
      <c r="B1" s="366"/>
      <c r="C1" s="366"/>
      <c r="D1" s="366"/>
      <c r="E1" s="100"/>
      <c r="F1" s="100"/>
      <c r="G1" s="100"/>
      <c r="H1" s="100"/>
      <c r="I1" s="100"/>
      <c r="J1" s="100"/>
      <c r="K1" s="100"/>
      <c r="L1" s="100"/>
    </row>
    <row r="2" spans="1:16" ht="33" customHeight="1">
      <c r="A2" s="369" t="s">
        <v>281</v>
      </c>
      <c r="B2" s="369" t="s">
        <v>282</v>
      </c>
      <c r="C2" s="76" t="s">
        <v>283</v>
      </c>
      <c r="D2" s="369" t="s">
        <v>285</v>
      </c>
      <c r="E2" s="101"/>
      <c r="F2" s="101"/>
      <c r="G2" s="101"/>
      <c r="H2" s="101"/>
      <c r="I2" s="101"/>
      <c r="J2" s="101"/>
      <c r="K2" s="101"/>
      <c r="L2" s="101"/>
    </row>
    <row r="3" spans="1:16" ht="19.5" customHeight="1" thickBot="1">
      <c r="A3" s="370"/>
      <c r="B3" s="370"/>
      <c r="C3" s="77" t="s">
        <v>284</v>
      </c>
      <c r="D3" s="370"/>
      <c r="E3" s="101"/>
      <c r="F3" s="101"/>
      <c r="G3" s="101"/>
      <c r="H3" s="101"/>
      <c r="I3" s="101"/>
      <c r="J3" s="101"/>
      <c r="K3" s="101"/>
      <c r="L3" s="101"/>
    </row>
    <row r="4" spans="1:16" ht="15" customHeight="1" thickBot="1">
      <c r="A4" s="371" t="s">
        <v>286</v>
      </c>
      <c r="B4" s="84" t="s">
        <v>287</v>
      </c>
      <c r="C4" s="84" t="s">
        <v>262</v>
      </c>
      <c r="D4" s="85" t="s">
        <v>167</v>
      </c>
      <c r="E4" s="102"/>
      <c r="F4" s="102"/>
      <c r="G4" s="102"/>
      <c r="H4" s="102"/>
      <c r="I4" s="102"/>
      <c r="J4" s="102"/>
      <c r="K4" s="102"/>
      <c r="L4" s="102"/>
      <c r="M4" t="s">
        <v>324</v>
      </c>
      <c r="N4" t="s">
        <v>247</v>
      </c>
      <c r="O4">
        <v>100</v>
      </c>
      <c r="P4" t="str">
        <f t="shared" ref="P4:P12" si="0">+N4&amp;"
 "&amp;O4</f>
        <v>FUERTE
 100</v>
      </c>
    </row>
    <row r="5" spans="1:16" ht="15" customHeight="1" thickBot="1">
      <c r="A5" s="372"/>
      <c r="B5" s="84" t="s">
        <v>288</v>
      </c>
      <c r="C5" s="84" t="s">
        <v>263</v>
      </c>
      <c r="D5" s="85" t="s">
        <v>166</v>
      </c>
      <c r="E5" s="102"/>
      <c r="F5" s="102"/>
      <c r="G5" s="102"/>
      <c r="H5" s="102"/>
      <c r="I5" s="102"/>
      <c r="J5" s="102"/>
      <c r="K5" s="102"/>
      <c r="L5" s="102"/>
      <c r="M5" t="s">
        <v>325</v>
      </c>
      <c r="N5" t="s">
        <v>6</v>
      </c>
      <c r="O5">
        <v>50</v>
      </c>
      <c r="P5" t="str">
        <f t="shared" si="0"/>
        <v>MODERADO
 50</v>
      </c>
    </row>
    <row r="6" spans="1:16" ht="15" customHeight="1" thickBot="1">
      <c r="A6" s="373"/>
      <c r="B6" s="84" t="s">
        <v>289</v>
      </c>
      <c r="C6" s="84" t="s">
        <v>264</v>
      </c>
      <c r="D6" s="85" t="s">
        <v>166</v>
      </c>
      <c r="E6" s="102"/>
      <c r="F6" s="102"/>
      <c r="G6" s="102"/>
      <c r="H6" s="102"/>
      <c r="I6" s="102"/>
      <c r="J6" s="102"/>
      <c r="K6" s="102"/>
      <c r="L6" s="102"/>
      <c r="M6" t="s">
        <v>326</v>
      </c>
      <c r="N6" t="s">
        <v>250</v>
      </c>
      <c r="O6">
        <v>0</v>
      </c>
      <c r="P6" t="str">
        <f t="shared" si="0"/>
        <v>DÉBIL
 0</v>
      </c>
    </row>
    <row r="7" spans="1:16" ht="15" customHeight="1" thickBot="1">
      <c r="A7" s="371" t="s">
        <v>290</v>
      </c>
      <c r="B7" s="84" t="s">
        <v>291</v>
      </c>
      <c r="C7" s="84" t="s">
        <v>265</v>
      </c>
      <c r="D7" s="85" t="s">
        <v>166</v>
      </c>
      <c r="E7" s="102"/>
      <c r="F7" s="102"/>
      <c r="G7" s="102"/>
      <c r="H7" s="102"/>
      <c r="I7" s="102"/>
      <c r="J7" s="102"/>
      <c r="K7" s="102"/>
      <c r="L7" s="102"/>
      <c r="M7" t="s">
        <v>327</v>
      </c>
      <c r="N7" t="s">
        <v>6</v>
      </c>
      <c r="O7">
        <v>50</v>
      </c>
      <c r="P7" t="str">
        <f t="shared" si="0"/>
        <v>MODERADO
 50</v>
      </c>
    </row>
    <row r="8" spans="1:16" ht="15" customHeight="1" thickBot="1">
      <c r="A8" s="372"/>
      <c r="B8" s="84" t="s">
        <v>288</v>
      </c>
      <c r="C8" s="84" t="s">
        <v>266</v>
      </c>
      <c r="D8" s="85" t="s">
        <v>166</v>
      </c>
      <c r="E8" s="102"/>
      <c r="F8" s="102"/>
      <c r="G8" s="102"/>
      <c r="H8" s="102"/>
      <c r="I8" s="102"/>
      <c r="J8" s="102"/>
      <c r="K8" s="102"/>
      <c r="L8" s="102"/>
      <c r="M8" t="s">
        <v>328</v>
      </c>
      <c r="N8" t="s">
        <v>6</v>
      </c>
      <c r="O8">
        <v>50</v>
      </c>
      <c r="P8" t="str">
        <f t="shared" si="0"/>
        <v>MODERADO
 50</v>
      </c>
    </row>
    <row r="9" spans="1:16" ht="15" customHeight="1" thickBot="1">
      <c r="A9" s="373"/>
      <c r="B9" s="84" t="s">
        <v>289</v>
      </c>
      <c r="C9" s="84" t="s">
        <v>267</v>
      </c>
      <c r="D9" s="85" t="s">
        <v>166</v>
      </c>
      <c r="E9" s="102"/>
      <c r="F9" s="102"/>
      <c r="G9" s="102"/>
      <c r="H9" s="102"/>
      <c r="I9" s="102"/>
      <c r="J9" s="102"/>
      <c r="K9" s="102"/>
      <c r="L9" s="102"/>
      <c r="M9" t="s">
        <v>329</v>
      </c>
      <c r="N9" t="s">
        <v>250</v>
      </c>
      <c r="O9">
        <v>0</v>
      </c>
      <c r="P9" t="str">
        <f t="shared" si="0"/>
        <v>DÉBIL
 0</v>
      </c>
    </row>
    <row r="10" spans="1:16" ht="15" customHeight="1" thickBot="1">
      <c r="A10" s="83"/>
      <c r="B10" s="84" t="s">
        <v>291</v>
      </c>
      <c r="C10" s="84" t="s">
        <v>268</v>
      </c>
      <c r="D10" s="85" t="s">
        <v>166</v>
      </c>
      <c r="E10" s="102"/>
      <c r="F10" s="102"/>
      <c r="G10" s="102"/>
      <c r="H10" s="102"/>
      <c r="I10" s="102"/>
      <c r="J10" s="102"/>
      <c r="K10" s="102"/>
      <c r="L10" s="102"/>
      <c r="M10" t="s">
        <v>330</v>
      </c>
      <c r="N10" s="97" t="s">
        <v>250</v>
      </c>
      <c r="O10">
        <v>0</v>
      </c>
      <c r="P10" t="str">
        <f t="shared" si="0"/>
        <v>DÉBIL
 0</v>
      </c>
    </row>
    <row r="11" spans="1:16" ht="15" customHeight="1" thickBot="1">
      <c r="A11" s="83" t="s">
        <v>292</v>
      </c>
      <c r="B11" s="84" t="s">
        <v>288</v>
      </c>
      <c r="C11" s="84" t="s">
        <v>269</v>
      </c>
      <c r="D11" s="85" t="s">
        <v>166</v>
      </c>
      <c r="E11" s="102"/>
      <c r="F11" s="102"/>
      <c r="G11" s="102"/>
      <c r="H11" s="102"/>
      <c r="I11" s="102"/>
      <c r="J11" s="102"/>
      <c r="K11" s="102"/>
      <c r="L11" s="102"/>
      <c r="M11" t="s">
        <v>331</v>
      </c>
      <c r="N11" s="97" t="s">
        <v>250</v>
      </c>
      <c r="O11">
        <v>0</v>
      </c>
      <c r="P11" t="str">
        <f t="shared" si="0"/>
        <v>DÉBIL
 0</v>
      </c>
    </row>
    <row r="12" spans="1:16" ht="15" customHeight="1" thickBot="1">
      <c r="A12" s="86"/>
      <c r="B12" s="84" t="s">
        <v>289</v>
      </c>
      <c r="C12" s="84" t="s">
        <v>270</v>
      </c>
      <c r="D12" s="85" t="s">
        <v>166</v>
      </c>
      <c r="E12" s="102"/>
      <c r="F12" s="102"/>
      <c r="G12" s="102"/>
      <c r="H12" s="102"/>
      <c r="I12" s="102"/>
      <c r="J12" s="102"/>
      <c r="K12" s="102"/>
      <c r="L12" s="102"/>
      <c r="M12" t="s">
        <v>332</v>
      </c>
      <c r="N12" t="s">
        <v>250</v>
      </c>
      <c r="O12">
        <v>0</v>
      </c>
      <c r="P12" t="str">
        <f t="shared" si="0"/>
        <v>DÉBIL
 0</v>
      </c>
    </row>
    <row r="13" spans="1:16" ht="16" thickBot="1">
      <c r="A13" s="87"/>
    </row>
    <row r="14" spans="1:16" ht="25.5" customHeight="1" thickBot="1">
      <c r="A14" s="367" t="s">
        <v>294</v>
      </c>
      <c r="B14" s="368"/>
    </row>
    <row r="15" spans="1:16" ht="39" customHeight="1" thickBot="1">
      <c r="A15" s="68" t="s">
        <v>247</v>
      </c>
      <c r="B15" s="84" t="s">
        <v>295</v>
      </c>
    </row>
    <row r="16" spans="1:16" ht="44.25" customHeight="1" thickBot="1">
      <c r="A16" s="68" t="s">
        <v>6</v>
      </c>
      <c r="B16" s="84" t="s">
        <v>296</v>
      </c>
    </row>
    <row r="17" spans="1:2" ht="45.75" customHeight="1" thickBot="1">
      <c r="A17" s="68" t="s">
        <v>250</v>
      </c>
      <c r="B17" s="84" t="s">
        <v>297</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A2" workbookViewId="0">
      <selection activeCell="B3" sqref="B3"/>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74" t="s">
        <v>70</v>
      </c>
      <c r="B1" s="374"/>
      <c r="C1" s="374"/>
      <c r="D1" s="374"/>
    </row>
    <row r="2" spans="1:5" ht="66.75" customHeight="1">
      <c r="A2" s="78" t="s">
        <v>298</v>
      </c>
      <c r="B2" s="78" t="s">
        <v>299</v>
      </c>
      <c r="C2" s="78" t="s">
        <v>301</v>
      </c>
      <c r="D2" s="78" t="s">
        <v>300</v>
      </c>
      <c r="E2" s="78" t="s">
        <v>305</v>
      </c>
    </row>
    <row r="3" spans="1:5">
      <c r="A3" s="88" t="s">
        <v>247</v>
      </c>
      <c r="B3" s="89" t="s">
        <v>302</v>
      </c>
      <c r="C3" s="89">
        <v>2</v>
      </c>
      <c r="D3" s="89" t="s">
        <v>302</v>
      </c>
      <c r="E3" s="89">
        <v>2</v>
      </c>
    </row>
    <row r="4" spans="1:5">
      <c r="A4" s="88" t="s">
        <v>247</v>
      </c>
      <c r="B4" s="89" t="s">
        <v>302</v>
      </c>
      <c r="C4" s="89">
        <v>2</v>
      </c>
      <c r="D4" s="89" t="s">
        <v>303</v>
      </c>
      <c r="E4" s="89">
        <v>1</v>
      </c>
    </row>
    <row r="5" spans="1:5">
      <c r="A5" s="88" t="s">
        <v>247</v>
      </c>
      <c r="B5" s="89" t="s">
        <v>302</v>
      </c>
      <c r="C5" s="89">
        <v>2</v>
      </c>
      <c r="D5" s="89" t="s">
        <v>304</v>
      </c>
      <c r="E5" s="89">
        <v>0</v>
      </c>
    </row>
    <row r="6" spans="1:5">
      <c r="A6" s="88" t="s">
        <v>247</v>
      </c>
      <c r="B6" s="89" t="s">
        <v>304</v>
      </c>
      <c r="C6" s="89">
        <v>0</v>
      </c>
      <c r="D6" s="89" t="s">
        <v>302</v>
      </c>
      <c r="E6" s="89">
        <v>2</v>
      </c>
    </row>
    <row r="7" spans="1:5">
      <c r="A7" s="88" t="s">
        <v>6</v>
      </c>
      <c r="B7" s="89" t="s">
        <v>302</v>
      </c>
      <c r="C7" s="89">
        <v>1</v>
      </c>
      <c r="D7" s="89" t="s">
        <v>302</v>
      </c>
      <c r="E7" s="89">
        <v>1</v>
      </c>
    </row>
    <row r="8" spans="1:5">
      <c r="A8" s="88" t="s">
        <v>6</v>
      </c>
      <c r="B8" s="89" t="s">
        <v>302</v>
      </c>
      <c r="C8" s="89">
        <v>1</v>
      </c>
      <c r="D8" s="89" t="s">
        <v>303</v>
      </c>
      <c r="E8" s="89">
        <v>0</v>
      </c>
    </row>
    <row r="9" spans="1:5">
      <c r="A9" s="88" t="s">
        <v>6</v>
      </c>
      <c r="B9" s="89" t="s">
        <v>302</v>
      </c>
      <c r="C9" s="89">
        <v>1</v>
      </c>
      <c r="D9" s="89" t="s">
        <v>304</v>
      </c>
      <c r="E9" s="89">
        <v>0</v>
      </c>
    </row>
    <row r="10" spans="1:5">
      <c r="A10" s="88" t="s">
        <v>6</v>
      </c>
      <c r="B10" s="89" t="s">
        <v>304</v>
      </c>
      <c r="C10" s="89">
        <v>0</v>
      </c>
      <c r="D10" s="89" t="s">
        <v>302</v>
      </c>
      <c r="E10" s="89">
        <v>1</v>
      </c>
    </row>
    <row r="13" spans="1:5">
      <c r="C13" s="96"/>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2019-02-08T17:33:16Z</cp:lastPrinted>
  <dcterms:created xsi:type="dcterms:W3CDTF">2015-11-26T15:35:33Z</dcterms:created>
  <dcterms:modified xsi:type="dcterms:W3CDTF">2020-12-23T20:18:52Z</dcterms:modified>
</cp:coreProperties>
</file>