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autoCompressPictures="0"/>
  <mc:AlternateContent xmlns:mc="http://schemas.openxmlformats.org/markup-compatibility/2006">
    <mc:Choice Requires="x15">
      <x15ac:absPath xmlns:x15ac="http://schemas.microsoft.com/office/spreadsheetml/2010/11/ac" url="https://itceduco-my.sharepoint.com/personal/apoyocontrolinterno_itc_edu_co/Documents/CI DIANA/2021/Seg. Riesgos/"/>
    </mc:Choice>
  </mc:AlternateContent>
  <xr:revisionPtr revIDLastSave="72" documentId="8_{3B78C4C3-8A9C-4144-A789-CF81F08E3394}" xr6:coauthVersionLast="47" xr6:coauthVersionMax="47" xr10:uidLastSave="{FCD1718A-55B6-44D4-9EA4-E12C437F3A6D}"/>
  <bookViews>
    <workbookView xWindow="-120" yWindow="-120" windowWidth="20730" windowHeight="11040" tabRatio="867" xr2:uid="{00000000-000D-0000-FFFF-FFFF00000000}"/>
  </bookViews>
  <sheets>
    <sheet name="MAPA DE RIESGOS" sheetId="1" r:id="rId1"/>
    <sheet name="TIPO DE RIESGO" sheetId="10" r:id="rId2"/>
    <sheet name="VALORACIÓN RIESGOS" sheetId="3" r:id="rId3"/>
    <sheet name="ACTIVO Y CRITERIO" sheetId="11" r:id="rId4"/>
    <sheet name="TIPO DE CONTROL" sheetId="6" r:id="rId5"/>
    <sheet name="OPCIÓN DE TRAT" sheetId="7" r:id="rId6"/>
    <sheet name="DISEÑO CONTROL" sheetId="4" r:id="rId7"/>
    <sheet name="EJECUCIÓN CONTROL" sheetId="5" r:id="rId8"/>
    <sheet name="SOLIDEZ" sheetId="8" r:id="rId9"/>
    <sheet name="RIESGO RESIDUAL" sheetId="9" r:id="rId10"/>
  </sheet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W18" i="1" l="1"/>
  <c r="W16" i="1"/>
  <c r="W14" i="1"/>
  <c r="W12" i="1"/>
  <c r="W10" i="1"/>
  <c r="W8" i="1"/>
  <c r="B319" i="4"/>
  <c r="B345" i="4" s="1"/>
  <c r="B266" i="4"/>
  <c r="B292" i="4" s="1"/>
  <c r="B213" i="4"/>
  <c r="B239" i="4" s="1"/>
  <c r="B160" i="4"/>
  <c r="B186" i="4" s="1"/>
  <c r="B134" i="4"/>
  <c r="B109" i="4"/>
  <c r="B108" i="4"/>
  <c r="B107" i="4"/>
  <c r="B133" i="4" s="1"/>
  <c r="B82" i="4"/>
  <c r="B81" i="4"/>
  <c r="B56" i="4"/>
  <c r="B55" i="4"/>
  <c r="B54" i="4"/>
  <c r="B80" i="4" s="1"/>
  <c r="B29" i="4"/>
  <c r="B28" i="4"/>
  <c r="B27" i="4"/>
  <c r="B3" i="4"/>
  <c r="B2" i="4"/>
  <c r="B1" i="4"/>
  <c r="D145" i="1"/>
  <c r="D146" i="1"/>
  <c r="D147" i="1"/>
  <c r="D148" i="1"/>
  <c r="D149" i="1"/>
  <c r="D150" i="1"/>
  <c r="D151" i="1"/>
  <c r="D152" i="1"/>
  <c r="D153" i="1"/>
  <c r="D154" i="1"/>
  <c r="D155" i="1"/>
  <c r="D156" i="1"/>
  <c r="D157" i="1"/>
  <c r="D158" i="1"/>
  <c r="D159" i="1"/>
  <c r="D160" i="1"/>
  <c r="D161" i="1"/>
  <c r="D162" i="1"/>
  <c r="D163" i="1"/>
  <c r="D164" i="1"/>
  <c r="D165" i="1"/>
  <c r="D166" i="1"/>
  <c r="D167" i="1"/>
  <c r="D168" i="1"/>
  <c r="D169" i="1"/>
  <c r="W15" i="1"/>
  <c r="W11" i="1"/>
  <c r="B294" i="4"/>
  <c r="B293" i="4"/>
  <c r="B268" i="4"/>
  <c r="B267" i="4"/>
  <c r="B241" i="4"/>
  <c r="B240" i="4"/>
  <c r="B215" i="4"/>
  <c r="B214" i="4"/>
  <c r="B188" i="4"/>
  <c r="B187" i="4"/>
  <c r="B162" i="4"/>
  <c r="B161" i="4"/>
  <c r="B135" i="4"/>
  <c r="W13" i="1"/>
  <c r="W17" i="1"/>
  <c r="W9" i="1"/>
  <c r="B347" i="4"/>
  <c r="B321" i="4"/>
  <c r="B346" i="4"/>
  <c r="B320" i="4"/>
  <c r="E365" i="4"/>
  <c r="E339" i="4"/>
  <c r="E312" i="4"/>
  <c r="E286" i="4"/>
  <c r="E259" i="4"/>
  <c r="E233" i="4"/>
  <c r="E206" i="4"/>
  <c r="E180" i="4"/>
  <c r="E153" i="4"/>
  <c r="E127" i="4"/>
  <c r="E100" i="4"/>
  <c r="E74" i="4"/>
  <c r="E47" i="4"/>
  <c r="E21" i="4"/>
  <c r="W7" i="1"/>
  <c r="P12" i="8"/>
  <c r="P11" i="8"/>
  <c r="P10" i="8"/>
  <c r="P9" i="8"/>
  <c r="P8" i="8"/>
  <c r="P7" i="8"/>
  <c r="P6" i="8"/>
  <c r="P5" i="8"/>
  <c r="P4" i="8"/>
  <c r="H31" i="3"/>
  <c r="H21" i="1"/>
  <c r="H166" i="1"/>
  <c r="H167" i="1"/>
  <c r="AC15" i="1" l="1"/>
  <c r="H15" i="1"/>
  <c r="H9" i="1"/>
  <c r="H11" i="1"/>
  <c r="AC13" i="1"/>
  <c r="AC7" i="1"/>
  <c r="H17" i="1"/>
  <c r="H13" i="1"/>
  <c r="H7" i="1"/>
  <c r="AC11" i="1"/>
  <c r="AC17" i="1"/>
  <c r="AC9" i="1"/>
</calcChain>
</file>

<file path=xl/sharedStrings.xml><?xml version="1.0" encoding="utf-8"?>
<sst xmlns="http://schemas.openxmlformats.org/spreadsheetml/2006/main" count="1383" uniqueCount="496">
  <si>
    <t>Escuela Tecnológica
Instituto Técnico Central</t>
  </si>
  <si>
    <t>MAPA Y PLAN DE TRATAMIENTO DE RIESGOS GESTIÓN RECURSOS FÍSICOS  2021</t>
  </si>
  <si>
    <t>CÓDIGO:   GDC-FO-09</t>
  </si>
  <si>
    <t>VERSIÓN:  6</t>
  </si>
  <si>
    <t>VIGENCIA: MARZO 6 DE 2020</t>
  </si>
  <si>
    <t>PÁGINA:    1 de 1</t>
  </si>
  <si>
    <t>IDENTIFICACIÓN DEL RIESGO</t>
  </si>
  <si>
    <t>VALORACIÓN RIESGO INHERENTE</t>
  </si>
  <si>
    <t>ACTIVO DE INFORMACIÓN AFECTADO</t>
  </si>
  <si>
    <t>CRITERIO AFECTADO</t>
  </si>
  <si>
    <t>CAUSAS / VULNERABILIDAD</t>
  </si>
  <si>
    <t>CONSECUENCIAS</t>
  </si>
  <si>
    <t>TIPO DE CONTROLES</t>
  </si>
  <si>
    <t xml:space="preserve"> OPCIÓN DE TRATAMIENTO O MANEJO</t>
  </si>
  <si>
    <t>ACTIVIDAD DE CONTROL</t>
  </si>
  <si>
    <t>DISEÑO DEL CONTROL</t>
  </si>
  <si>
    <t>EJECUCIÓN DEL CONTROL</t>
  </si>
  <si>
    <t>SOLIDEZ INDIVIDUAL DEL CONTROL</t>
  </si>
  <si>
    <t>SOLIDEZ DEL CONJUNTO DE CONTROLES (Promedio aritmético de solidez individual)</t>
  </si>
  <si>
    <t>CONTROLES AYUDAN A DISMINUIR LA PROBABILIDAD</t>
  </si>
  <si>
    <t>CONTROLES AYUDAN A DISMINUIR EL IMPACTO</t>
  </si>
  <si>
    <t>VALORACIÓN RIESGO RESIDUAL</t>
  </si>
  <si>
    <t>SOPORTE DEL CONTROL</t>
  </si>
  <si>
    <t>RESPONSABLE DEL CONTROL</t>
  </si>
  <si>
    <t>TIEMPO</t>
  </si>
  <si>
    <t>INDICADOR 
Eficacia
Efectividad</t>
  </si>
  <si>
    <t>PRIMERA LINEA (Abril)</t>
  </si>
  <si>
    <t xml:space="preserve">SEGUNDA LÍNEA (Julio-Agosto) </t>
  </si>
  <si>
    <t>TERCERA LÍNEA (Noviembre)</t>
  </si>
  <si>
    <t>PROCESO</t>
  </si>
  <si>
    <t>OBJETIVO DEL PROCESO</t>
  </si>
  <si>
    <t>FACTOR QUE GENERA EL RIESGO</t>
  </si>
  <si>
    <t>DESCRIPCIÓN DEL RIESGO</t>
  </si>
  <si>
    <t>TIPO DE RIESGO</t>
  </si>
  <si>
    <t>PROBABILIDAD</t>
  </si>
  <si>
    <t>IMPACTO</t>
  </si>
  <si>
    <t>RIESGO INHERENTE</t>
  </si>
  <si>
    <t>HARDWARE</t>
  </si>
  <si>
    <t>SOFTWARE</t>
  </si>
  <si>
    <t>SERVICIOS</t>
  </si>
  <si>
    <t>DOCUMENTAL</t>
  </si>
  <si>
    <t>CONFIDENCIALIDAD</t>
  </si>
  <si>
    <t>INTEGRIDAD</t>
  </si>
  <si>
    <t>DISP0NIBILIDAD</t>
  </si>
  <si>
    <t>RIESGO RESIDUAL</t>
  </si>
  <si>
    <t>ESTADO DEL CONTROL</t>
  </si>
  <si>
    <t>OBSERVACIONES AL SEGUIMIENTO REALIZADO</t>
  </si>
  <si>
    <t>Residuos</t>
  </si>
  <si>
    <t>Probabilidad de manejar inadecuadamente los residuos</t>
  </si>
  <si>
    <t>Ambiental</t>
  </si>
  <si>
    <t>PROBABLE</t>
  </si>
  <si>
    <t>MODERADO</t>
  </si>
  <si>
    <t>Incumplimiento del procedimiento de manejo de residuos sólidos</t>
  </si>
  <si>
    <t>Acarrear apertura de investigación por parte de la autoridad ambiental y/o de la misma entidad. 
Contaminación.                                                              
Incumplimiento de requisitos legales y otros requisitos.                                                                                                                                                                                                                                                                                   Mala imagen institucional.</t>
  </si>
  <si>
    <t>Detectivo</t>
  </si>
  <si>
    <t>Reducir el riesgo</t>
  </si>
  <si>
    <t>Solicitar reinducción del procedimiento de manejo de residuios al personal de recursos físicos.</t>
  </si>
  <si>
    <t>DIRECTAMENTE</t>
  </si>
  <si>
    <t>POSIBLE</t>
  </si>
  <si>
    <t>MENOR</t>
  </si>
  <si>
    <t>Solicitud de reinducción.
Acta y/o lista de asistencia a la reinducción del procedimiento</t>
  </si>
  <si>
    <t>Planta física
Talleres y Laboratorios</t>
  </si>
  <si>
    <t>Junio del 2021</t>
  </si>
  <si>
    <t xml:space="preserve">Eficacia:  cumplimiento de actividades / actividades programadas *100
</t>
  </si>
  <si>
    <t>FUERTE</t>
  </si>
  <si>
    <t>Identificar cantidades de residuos y formas de almacenaminto.</t>
  </si>
  <si>
    <t>Formatos de clasificación de los residuos y formas de almacenamiento.</t>
  </si>
  <si>
    <t>Julio del 2021</t>
  </si>
  <si>
    <t>EPP</t>
  </si>
  <si>
    <t>Probabilidad de ocurrencia de un accidente o enfermedad laboral por ausencia de EPP y Probabilidad de contagio del COVID-19.</t>
  </si>
  <si>
    <t>SST</t>
  </si>
  <si>
    <t>CATASTRÓFICO</t>
  </si>
  <si>
    <t>No entrega de EPP por parte de SST</t>
  </si>
  <si>
    <t>Preventivo</t>
  </si>
  <si>
    <t>Gestionar ante el proceso de SST la solicitud de EPP para cada uno de los funcionarios del proceso teniendo en cuenta las actvidades específicas que cada uno desarrollo.</t>
  </si>
  <si>
    <t>IMPROBABLE</t>
  </si>
  <si>
    <t>MAYOR</t>
  </si>
  <si>
    <t>Evidencia de la solicitud presentada a SST</t>
  </si>
  <si>
    <t>Planta física
Talleres y Laboratorios
Infraestructura eléctrica</t>
  </si>
  <si>
    <t>Eficacia:  cumplimiento de actividades / actividades programadas *100
Efectividad: 0 accidentes de trabajo o enferemdedades laborales por el no uso de EPP</t>
  </si>
  <si>
    <t xml:space="preserve">Elaboración de ATS , contar con los permisos de trabajo en alturas y actualizar el PAPSO
</t>
  </si>
  <si>
    <t>Certificado de trabajo seguros en alturas. 
Elaboración de ATS para cada trabajo en alturas.
Actualización del PAPSO</t>
  </si>
  <si>
    <t>Planta física
Infraestructura eléctrica</t>
  </si>
  <si>
    <t>Acceso</t>
  </si>
  <si>
    <t>Posibilidad de acceso por parte de personal no autorizado a las instalaciones y centros de comunicaciones.</t>
  </si>
  <si>
    <t>Seguridad Digital</t>
  </si>
  <si>
    <t>X</t>
  </si>
  <si>
    <t>Ausencia de sistemas de control de acceso en puntos estratégicos debido a la reubicación de oficinas
No se cumplen los protocolos de control de acceso y/o registro de acceso.</t>
  </si>
  <si>
    <t>Deterioro en la preservación de la confidencialidad, integridad y disponibilidad de la información.
Conexión no autorizada al dispositivo de red.
Robo o daño intencional de dispositivos de comunicación.</t>
  </si>
  <si>
    <t>En las nuevas adquisiciones de racks solicitarlos con sistemas de acceso incluídos y verificar que se suministren
Diagnóstico de los centros de telecomunicaciones</t>
  </si>
  <si>
    <t>RARA VEZ</t>
  </si>
  <si>
    <t>Estudios previos, especificaciones de los nuevos rakcs incluyendo puerta y chapa</t>
  </si>
  <si>
    <t>Infraestructura eléctrica</t>
  </si>
  <si>
    <t>Vigencia 2021</t>
  </si>
  <si>
    <t>Eficacia:  cumplimiento de actividades / actividades programadas *100
Efectividad: 90% de los ingresos a las instalaciones y a los centros de comunicaciones debidamente autorizados.</t>
  </si>
  <si>
    <t>No se han solicitado Racks en esta vigencia</t>
  </si>
  <si>
    <t>Ausencia de barreras para el acceso a los centros de telecomunicaciones</t>
  </si>
  <si>
    <t xml:space="preserve">Revisión y/o cambio de cerraduras cuando aplique.
En los diseños de adecuaciones contemplar controles de acceso. Mantener los planos de red actualizados. </t>
  </si>
  <si>
    <t>Plan de mantenimiento en el que se evidencia los cambios realizados (plataforma MANTUM)
Planos de adecuaciones, modificaciones, espacios nuevos y actualizados</t>
  </si>
  <si>
    <t>Planta física</t>
  </si>
  <si>
    <t>Màquinas y equipos</t>
  </si>
  <si>
    <t>Probabilidad de no cumplir con las necesidades de la academia en términos del correcto funcionamiento de las máquinas y equipos</t>
  </si>
  <si>
    <t>Operativo</t>
  </si>
  <si>
    <t xml:space="preserve">Pérdida de la capacidad de funcionamiento de las máquinas, herramientas y equipos de los talleres y planta fisica por exceso de uso y detrimento de la vida útil del equipo.
Falta de plan de reposición de máquinas y herramientas </t>
  </si>
  <si>
    <t>Deterioro de la buena imagen de la ETITC.
No poder desarrollar con normalidad la operación de T&amp;L
Sobrecosto en mantenimiento.
No poder realizar actividades académicas y administrativas</t>
  </si>
  <si>
    <t>Revisión periódica de los equipos, herramientas, actividades de mantenimiento, OT en el MANTUM.</t>
  </si>
  <si>
    <t>Informes de gestión en MANTUM</t>
  </si>
  <si>
    <t>Talleres y laboratorios
Infraestructura</t>
  </si>
  <si>
    <t>Eficacia:  cumplimiento de actividades / actividades programadas *100
Efectividad: 90% de las máquinas y equipos en perfecto funcionamiento</t>
  </si>
  <si>
    <t>Ausencia del plan de mantenimiento locativo, mantenimiento de máquinas y herramientas.</t>
  </si>
  <si>
    <t>Actualizar en el MANTUM el respectivo plan de mantenimiento</t>
  </si>
  <si>
    <t>Plan de mantenimiento anual de la vigencia 2021 y actualizar actividades de mantenimiento en el MANTUM</t>
  </si>
  <si>
    <t>Agosto del 2021</t>
  </si>
  <si>
    <t>Incendios</t>
  </si>
  <si>
    <t xml:space="preserve">No continuidad del servicio de fluído eléctrico en las instalaciones de  la ETITC debido a incendios provocados en las instalaciones eléctricas                                           </t>
  </si>
  <si>
    <t xml:space="preserve">Falla eléctrica. Recalentamiento de equipos eléctricos y electrónicos, Corto circuito, Edificación antigua.                                                              </t>
  </si>
  <si>
    <t xml:space="preserve">Daños a la infraestructura. 
Pérdida de información. 
No poder realizar lo misional. 
Afectaciones en la salud de las personas. </t>
  </si>
  <si>
    <t>Mantenimiento preventivo de las redes y equipos eléctricos</t>
  </si>
  <si>
    <t>Plan de mantenimiento de equipos y herramientas en el MANTUM con su respectiva ejecución</t>
  </si>
  <si>
    <t>Mayo del 2021</t>
  </si>
  <si>
    <t>Eficacia:  cumplimiento de actividades / actividades programadas *100
Efectividad: No se presentan incendios ocasionados por temas eléctricos</t>
  </si>
  <si>
    <t xml:space="preserve">Sobrecarga de energía y conexiones eléctricas irregulares
Falta de mantenimiento preventivo. Ventilación inadecuada.                                               </t>
  </si>
  <si>
    <t>Documentar las instalaciones eléctricas
Definir las protecciones apropiadas y coordinadas.</t>
  </si>
  <si>
    <t>Diseños eléctricos teniendo en cuenta la coordinación de protecciones.
Reemplazo progresivo de instalaciones antiguas.</t>
  </si>
  <si>
    <t>Infraestructura</t>
  </si>
  <si>
    <t>Bienes</t>
  </si>
  <si>
    <t>Probabilidad de realizar una mala clasificación en el egreso de los bienes</t>
  </si>
  <si>
    <t>Desactualización de inventarios</t>
  </si>
  <si>
    <t>Retraso en la contabilidad; reprocesos; sanciones; desorden en los inventarios.</t>
  </si>
  <si>
    <t>INSIGNIFICANTE</t>
  </si>
  <si>
    <t>Formatos de inventarios firmados por los funcionarios.</t>
  </si>
  <si>
    <t>Bienes muebles</t>
  </si>
  <si>
    <t>Diciembre del 2021</t>
  </si>
  <si>
    <t>Eficacia:  cumplimiento de actividades / actividades programadas *100
Efectividad: 100% de los egresos clasificados correctamente</t>
  </si>
  <si>
    <t>Se presenta cronograma de revisión de inventarios</t>
  </si>
  <si>
    <t>Ausencia de plaqueteo</t>
  </si>
  <si>
    <t>Verificación y actualización de placas.</t>
  </si>
  <si>
    <t>Actualización de las placas en los activos.</t>
  </si>
  <si>
    <t>Se esta realizando acorde a la ejecución del cronograma de revisión de inventarios</t>
  </si>
  <si>
    <t>Ariel Tóvar Gómez</t>
  </si>
  <si>
    <t>Fecha:</t>
  </si>
  <si>
    <t>LIDER DEL PROCESO</t>
  </si>
  <si>
    <t>CLASIF. DE CONFIDENCIALIDAD</t>
  </si>
  <si>
    <t>IPB</t>
  </si>
  <si>
    <t>CLASIF. DE INTEGRIDAD</t>
  </si>
  <si>
    <t>A</t>
  </si>
  <si>
    <t>CLASIF. DE DISPONIBILIDAD</t>
  </si>
  <si>
    <t>CASI SEGURO</t>
  </si>
  <si>
    <t>ALTO</t>
  </si>
  <si>
    <t>EXTREMO</t>
  </si>
  <si>
    <t>BAJO</t>
  </si>
  <si>
    <t>Aceptar el riesgo</t>
  </si>
  <si>
    <t>Fuerte + Fuerte = FUERTE (100)</t>
  </si>
  <si>
    <t>Fuerte + Fuerte</t>
  </si>
  <si>
    <t>FUERTEFUERTE</t>
  </si>
  <si>
    <t>FUERTE
 100</t>
  </si>
  <si>
    <t>Directamente</t>
  </si>
  <si>
    <t>Corrupción</t>
  </si>
  <si>
    <t>Compartir el riesgo</t>
  </si>
  <si>
    <t>Fuerte + Moderado = MODERADO (50)</t>
  </si>
  <si>
    <t>Fuerte + Moderado</t>
  </si>
  <si>
    <t>FUERTEMODERADO</t>
  </si>
  <si>
    <t>MODERADO
 50</t>
  </si>
  <si>
    <t>Indirectamente</t>
  </si>
  <si>
    <t>Cumplimiento</t>
  </si>
  <si>
    <t>Evitar el riesgo</t>
  </si>
  <si>
    <t>DÉBIL</t>
  </si>
  <si>
    <t>Fuerte + Débil = DÉBIL (0)</t>
  </si>
  <si>
    <t>Fuerte + Débil</t>
  </si>
  <si>
    <t>FUERTEDÉBIL</t>
  </si>
  <si>
    <t>DÉBIL
 0</t>
  </si>
  <si>
    <t>No disminuye</t>
  </si>
  <si>
    <t>Estratégico</t>
  </si>
  <si>
    <t>Moderado + Fuerte = MODERADO (50)</t>
  </si>
  <si>
    <t>Moderado + Fuerte</t>
  </si>
  <si>
    <t>MODERADOFUERTE</t>
  </si>
  <si>
    <t>Financiero</t>
  </si>
  <si>
    <t>Moderado + Moderado = MODERADO (50)</t>
  </si>
  <si>
    <t>Moderado + Moderado</t>
  </si>
  <si>
    <t>MODERADOMODERADO</t>
  </si>
  <si>
    <t>Imagen</t>
  </si>
  <si>
    <t>Moderado + Débil = DÉBIL (0)</t>
  </si>
  <si>
    <t>Moderado + Débil</t>
  </si>
  <si>
    <t>MODERADODÉBIL</t>
  </si>
  <si>
    <t>Débil + Fuerte = DÉBIL (0)</t>
  </si>
  <si>
    <t>Débil + Fuerte</t>
  </si>
  <si>
    <t>DÉBILFUERTE</t>
  </si>
  <si>
    <t>Débil + Moderado = DÉBIL (0)</t>
  </si>
  <si>
    <t>Valoración</t>
  </si>
  <si>
    <t>Débil + Moderado</t>
  </si>
  <si>
    <t>DÉBILMODERADO</t>
  </si>
  <si>
    <t>Débil + Débil = DÉBIL (0)</t>
  </si>
  <si>
    <t>Débil + Débil</t>
  </si>
  <si>
    <t>DÉBILDÉBIL</t>
  </si>
  <si>
    <t>Tecnológico</t>
  </si>
  <si>
    <t>TIPOLOGÍA DE LOS RIESGOS</t>
  </si>
  <si>
    <r>
      <t xml:space="preserve">Riesgos estratégicos: </t>
    </r>
    <r>
      <rPr>
        <sz val="9"/>
        <color rgb="FF000000"/>
        <rFont val="Arial"/>
        <family val="2"/>
      </rPr>
      <t>posibilidad de ocurrencia de eventos que afecten los objetivos estratégicos de la organización pública y por tanto impactan toda la entidad.</t>
    </r>
  </si>
  <si>
    <r>
      <t xml:space="preserve">Riesgo de imagen o reputacional: </t>
    </r>
    <r>
      <rPr>
        <sz val="9"/>
        <color rgb="FF000000"/>
        <rFont val="Arial"/>
        <family val="2"/>
      </rPr>
      <t>posibilidad de ocurrencia de un evento que afecte la imagen, buen nombre o reputación de una organización ante sus clientes y partes interesadas.</t>
    </r>
  </si>
  <si>
    <r>
      <t xml:space="preserve">Riesgos operativos: </t>
    </r>
    <r>
      <rPr>
        <sz val="9"/>
        <color rgb="FF000000"/>
        <rFont val="Arial"/>
        <family val="2"/>
      </rPr>
      <t>posibilidad de ocurrencia de eventos que afecten los procesos misionales de la entidad.</t>
    </r>
  </si>
  <si>
    <r>
      <t xml:space="preserve">Riesgos de corrupción: </t>
    </r>
    <r>
      <rPr>
        <sz val="9"/>
        <color rgb="FF000000"/>
        <rFont val="Arial"/>
        <family val="2"/>
      </rPr>
      <t>posibilidad de que, por acción u omisión, se use el poder para desviar la gestión de lo público hacia un beneficio privado.</t>
    </r>
  </si>
  <si>
    <r>
      <t xml:space="preserve">Riesgos financieros: </t>
    </r>
    <r>
      <rPr>
        <sz val="9"/>
        <color rgb="FF000000"/>
        <rFont val="Arial"/>
        <family val="2"/>
      </rPr>
      <t>posibilidad de ocurrencia de eventos que afecten los estados financieros y todas aquellas áreas involucradas con el proceso financiero como presupuesto, tesorería, contabilidad, cartera, central de cuentas, costos, etc</t>
    </r>
  </si>
  <si>
    <r>
      <t xml:space="preserve">Riesgos de seguridad digital: </t>
    </r>
    <r>
      <rPr>
        <sz val="9"/>
        <color rgb="FF000000"/>
        <rFont val="Arial"/>
        <family val="2"/>
      </rPr>
      <t>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t>
    </r>
  </si>
  <si>
    <r>
      <t xml:space="preserve">Riesgos tecnológicos: </t>
    </r>
    <r>
      <rPr>
        <sz val="9"/>
        <color rgb="FF000000"/>
        <rFont val="Arial"/>
        <family val="2"/>
      </rPr>
      <t>posibilidad de ocurrencia de eventos que afecten la totalidad o parte de la infraestructura tecnológica (hardware, software, redes, etc.) de una entidad.</t>
    </r>
  </si>
  <si>
    <r>
      <t xml:space="preserve">Riesgo de seguridad y salud en el trabajo: </t>
    </r>
    <r>
      <rPr>
        <sz val="9"/>
        <color rgb="FF000000"/>
        <rFont val="Arial"/>
        <family val="2"/>
      </rPr>
      <t>probabilidad de que se materialice el peligro; es decir, que le genere daño a las personas, bienes o al entorno. </t>
    </r>
  </si>
  <si>
    <r>
      <t xml:space="preserve">Riesgos de cumplimiento: </t>
    </r>
    <r>
      <rPr>
        <sz val="9"/>
        <color rgb="FF000000"/>
        <rFont val="Arial"/>
        <family val="2"/>
      </rPr>
      <t>posibilidad de ocurrencia de eventos que afecten la situación jurídica o contractual de la organización debido a su incumplimiento o desacato a la normatividad legal y las obligaciones contractuales.</t>
    </r>
  </si>
  <si>
    <r>
      <t xml:space="preserve">Riesgo ambiental: </t>
    </r>
    <r>
      <rPr>
        <sz val="9"/>
        <color rgb="FF000000"/>
        <rFont val="Arial"/>
        <family val="2"/>
      </rPr>
      <t>probabilidad de que un evento ambiental sea un efecto potencialmennte adverso afectando fauna y flora, salud humana, prosperidad cultural y social, recursos naturales, la energía y el clima.</t>
    </r>
  </si>
  <si>
    <t>TABLA DE VALORACIÓN DE PROBABILIDAD</t>
  </si>
  <si>
    <t>NIVEL</t>
  </si>
  <si>
    <t>DESCRIPTOR</t>
  </si>
  <si>
    <t>DESCRIPCIÓN</t>
  </si>
  <si>
    <t>FRECUENCIA</t>
  </si>
  <si>
    <t>Rara vez</t>
  </si>
  <si>
    <t>El evento puede ocurrir solo en circunstancias excepcionales (poco comunes o anormales)</t>
  </si>
  <si>
    <t>No se ha presentado en los últimos 5 años.</t>
  </si>
  <si>
    <t>Improbable</t>
  </si>
  <si>
    <t>El evento podría ocurrir en algún momento</t>
  </si>
  <si>
    <t>Al menos una vez en los últimos 5 años.</t>
  </si>
  <si>
    <t>Posible</t>
  </si>
  <si>
    <t>Al menos una vez en los últimos 2 años.</t>
  </si>
  <si>
    <t>Probable</t>
  </si>
  <si>
    <t>Es viable que el evento ocurra en la mayoría de las circunstancias</t>
  </si>
  <si>
    <t>Al menos una vez en el último año.</t>
  </si>
  <si>
    <t>Casi seguro</t>
  </si>
  <si>
    <t>Se espera que el evento ocurra en la mayoría de las circunstancias</t>
  </si>
  <si>
    <t>Más de una vez al año.</t>
  </si>
  <si>
    <t>TABLA DE VALORACIÓN DE IMPACTO RIESGOS DE GESTIÓN</t>
  </si>
  <si>
    <t>TABLA DE VALORACIÓN DE IMPACTO RIESGOS DE CORRUPCIÓN</t>
  </si>
  <si>
    <t>IMPACTO CUANTITATIVO</t>
  </si>
  <si>
    <t>IMPACTO CUALITATIVO</t>
  </si>
  <si>
    <t>Preguntas para determinar impacto en los riesgos de corrupción</t>
  </si>
  <si>
    <t xml:space="preserve">RESPUESTA </t>
  </si>
  <si>
    <t>Insignificante</t>
  </si>
  <si>
    <t>Impacto que afecte la ejecución presupuestal en un valor ≥0,5%.</t>
  </si>
  <si>
    <t>No hay interrupción de las operaciones de la Escuela.</t>
  </si>
  <si>
    <t>N°</t>
  </si>
  <si>
    <t>Pregunta: Si el riesgo de corrupción se materializa podría…</t>
  </si>
  <si>
    <t>Si (*)</t>
  </si>
  <si>
    <t>No (*)</t>
  </si>
  <si>
    <t>Pérdida de cobertura en la prestación de los servicios de la Escuela ≥1%.</t>
  </si>
  <si>
    <t>No se generan sanciones económicas o adminsitrativas.</t>
  </si>
  <si>
    <t>¿Afectar al grupo de funcionarios del proceso?</t>
  </si>
  <si>
    <t>Pago de indemnizaciones a terceros por acciones legales que pueden afectar el presupuesto total de la Escuela en un valor ≥0,5%.</t>
  </si>
  <si>
    <t>No se afecta la imagen institucional de forma significativa.</t>
  </si>
  <si>
    <t>¿Afectar el cumplimiento de metas y objetivos de la dependencia?</t>
  </si>
  <si>
    <t>Pago de sanciones económicas por incumplimiento en la normatividad aplicable ante un ente regulador, las cuales afectan en un valor ≥0,5% del presupuesto general de la Escuela.</t>
  </si>
  <si>
    <t>Sin afectación de la integridad.</t>
  </si>
  <si>
    <t>¿Afectar el cumplimiento de misión de la institución?</t>
  </si>
  <si>
    <t>Afectación ≥ al 1% de la población.</t>
  </si>
  <si>
    <t>Sin afectación de la disponibilidad.</t>
  </si>
  <si>
    <t>¿Afectar el cumplimiento de la misión del sector al que pertenece la institución?</t>
  </si>
  <si>
    <t>No hay afectación medioambiental.</t>
  </si>
  <si>
    <t>Sin afectación de la confidencialidad.</t>
  </si>
  <si>
    <t>¿Generar pérdida de confianza de la institución, afectando su reputación?</t>
  </si>
  <si>
    <t>Menor</t>
  </si>
  <si>
    <t>Impacto que afecte la ejecución presupuestal en un valor ≥1%.</t>
  </si>
  <si>
    <t>Interrupción de las operaciones de la Escuela por algunas horas.</t>
  </si>
  <si>
    <t>¿Generar pérdida de recursos económicos?</t>
  </si>
  <si>
    <t>Pérdida de cobertura en la prestación de los servicios de la Escuela ≥5%.</t>
  </si>
  <si>
    <t>Reclamaciones o quejas de los usuarios que implican investigaciones internas disciplinarias.</t>
  </si>
  <si>
    <t>¿Afectar la generación de los productos o la prestación de los servicios?</t>
  </si>
  <si>
    <t>Pago de indemnizaciones a terceros por acciones legales que pueden afectar el presupuesto total de la Escuela en un valor ≥1%.</t>
  </si>
  <si>
    <t>Imagen institucional afectada localmente por retrasos en la prestación del servicio a los usuarios o ciudadanos.</t>
  </si>
  <si>
    <t>¿Dar lugar al detrimento de calidad de vida de la comunidad por la pérdida del bien o servicios o los recursos públicos?</t>
  </si>
  <si>
    <t>Pago de sanciones económicas por incumplimiento en la normatividad aplicable ante un ente regulador, las cuales afectan en un valor ≥1%del presupuesto general de la Escuela.</t>
  </si>
  <si>
    <t>Afectación leve de la integridad.</t>
  </si>
  <si>
    <t>¿Generar pérdida de información de la institución?</t>
  </si>
  <si>
    <t>Afectación ≥ al 5% de la población.</t>
  </si>
  <si>
    <t>Afectación leve de la disponibilidad.</t>
  </si>
  <si>
    <t>¿Generar intervención de los órganos de control, de la Fiscalía u otro ente?</t>
  </si>
  <si>
    <t>Afectación leve de la confidencialidad.</t>
  </si>
  <si>
    <t>¿Dar lugar a procesos sancionatorios?</t>
  </si>
  <si>
    <t>Moderado</t>
  </si>
  <si>
    <t>Impacto que afecte la ejecución presupuestal en un valor ≥5%.</t>
  </si>
  <si>
    <t>Interrupción de las operaciones de la Escuela por un (1) día.</t>
  </si>
  <si>
    <t>¿Dar lugar a procesos disciplinarios?</t>
  </si>
  <si>
    <t>Pérdida de cobertura en la prestación de los servicios de la Escuela ≥10%.</t>
  </si>
  <si>
    <t>Reclamaciones o quejas de los usuarios que podrían implicar una denuncia ante los entes reguladores o una demanda de largo alcance para la Escuela.</t>
  </si>
  <si>
    <t>¿Dar lugar a procesos fiscales?</t>
  </si>
  <si>
    <t>Pago de indemnizaciones a terceros por acciones legales que pueden afectar el presupuesto total de la Escuela en un valor ≥5%.</t>
  </si>
  <si>
    <t>Inoportunidad en la información ocasionando retrasos en la atención a los usuarios.</t>
  </si>
  <si>
    <t>¿Dar lugar a procesos penales?</t>
  </si>
  <si>
    <t>Pago de sanciones económicas por incumplimiento en la normatividad aplicable ante un ente regulador, las cuales afectan en un valor ≥5% del presupuesto general de la Escuela.</t>
  </si>
  <si>
    <t>Reproceso de actividades y aumento de carga operativa.</t>
  </si>
  <si>
    <t>¿Generar pérdida de credibilidad del sector?</t>
  </si>
  <si>
    <t>Afectación ≥ al 10% de la población.</t>
  </si>
  <si>
    <t>Imagen institucional afectada en el orden nacional o regional por retrasos en la prestación del servicio a los usuarios o ciudadanos.</t>
  </si>
  <si>
    <t>¿Ocasionar lesiones físicas o pérdida de vidas humanas?</t>
  </si>
  <si>
    <t>Afectación leve del medio ambiente, requiere de ≥ 4 semanas de recuperación.</t>
  </si>
  <si>
    <t>Investigaciones penales, fiscales o disciplinarias.</t>
  </si>
  <si>
    <t>¿Afectar la imagen regional?</t>
  </si>
  <si>
    <t>Afectación moderada de la integridad de la información debido al desinterés particular de los empleados y terceros.</t>
  </si>
  <si>
    <t>¿Afectar la imagen nacional?</t>
  </si>
  <si>
    <t>Afectación moderada de la disponibilidad de la información debido al desinterés particular de los empleados y terceros.</t>
  </si>
  <si>
    <t>¿Generar daño ambiental?</t>
  </si>
  <si>
    <t>Afectación moderada de la confidencialidad de la información debido al desinterés particular de los empleados y terceros.</t>
  </si>
  <si>
    <t xml:space="preserve">Total preguntas afirmativas: </t>
  </si>
  <si>
    <t>Mayor</t>
  </si>
  <si>
    <t>Impacto que afecte la ejecución presupuestal en un valor ≥20%.</t>
  </si>
  <si>
    <t>Interrupción de las operaciones de la Escuela por más de dos (2) días.</t>
  </si>
  <si>
    <t>* marcar con uno (1) en lugar de equis (X)</t>
  </si>
  <si>
    <t>Pérdida de cobertura en la prestación de los servicios de la Escuela ≥20%.</t>
  </si>
  <si>
    <t>Pérdida de Información crítica para la Escuela que no se puede recuperar.</t>
  </si>
  <si>
    <t>Pago de indemnizaciones a terceros por acciones legales que pueden afectar el presupuesto total de la Escuela en un valor ≥20%.</t>
  </si>
  <si>
    <t>Sanción por parte del ente de control u otro ente regulador.</t>
  </si>
  <si>
    <t>Pago de sanciones económicas por incumplimiento en la normatividad aplicable ante un ente regulador, las cuales afectan en un valor ≥20% del presupuesto general de la Escuela.</t>
  </si>
  <si>
    <t>Incumplimiento en las metas y objetivos institucionales afectando el cumplimiento de las metas de gobierno.</t>
  </si>
  <si>
    <t>Responder afirmativamente de UNA a CINCO pregunta(s) genera un impacto moderado.</t>
  </si>
  <si>
    <t>Afectación ≥ al 20% de la población.</t>
  </si>
  <si>
    <t>Imagen institucional afectada en el orden nacional o regional por incumplimiento en la prestación del servicio a los usuarios o ciudadanos.</t>
  </si>
  <si>
    <t>Responder afirmativamente de SEIS a ONCE preguntas genera un impacto mayor.</t>
  </si>
  <si>
    <t>Afectación importante del medio ambiente, requiere de ≥ 3 meses de recuperación.</t>
  </si>
  <si>
    <t>Afectación grave de la integridad de la información debido al desinterés particular de los empleados y terceros.</t>
  </si>
  <si>
    <t>Responder afirmativamente de DOCE a DIECINUEVE preguntas genera un impacto catastrófico.</t>
  </si>
  <si>
    <t>Afectación grave de la disponibilidad de la información debido al desinterés particular de los empleados y terceros.</t>
  </si>
  <si>
    <t>Afectación grave de la confidencialidad de la información debido al desinterés particular de los empleados y terceros.</t>
  </si>
  <si>
    <t>Genera medianas consecuencias sobre la entidad</t>
  </si>
  <si>
    <t>Catastrófico</t>
  </si>
  <si>
    <t>Impacto que afecte la ejecución presupuestal en un valor ≥50%.</t>
  </si>
  <si>
    <t>Interrupción de las operaciones de la Escuela por más de cinco (5) días.</t>
  </si>
  <si>
    <t>Genera altas consecuencias sobre la entidad.</t>
  </si>
  <si>
    <t>Pérdida de cobertura en la prestación de los servicios de la Escuela ≥50%.</t>
  </si>
  <si>
    <t>Intervención por parte de un ente de control u otro ente regulador.</t>
  </si>
  <si>
    <t>Genera consecuencias desastrosas para la entidad</t>
  </si>
  <si>
    <t>Pago de indemnizaciones a terceros por acciones legales que pueden afectar el presupuesto total de la Escuela en un valor ≥50%.</t>
  </si>
  <si>
    <t>Pago de sanciones económicas por incumplimiento en la normatividad aplicable ante un ente regulador, las cuales afectan en un valor ≥50% del presupuesto general de la Escuela.</t>
  </si>
  <si>
    <t>Incumplimiento en las metas y objetivos institucionales afectando de forma grave la ejecución presupuestal.</t>
  </si>
  <si>
    <t>Afectación ≥ al 50% de la población.</t>
  </si>
  <si>
    <t>Imagen institucional afectada en el orden nacional o regional por actos o hechos de corrupción comprobados.</t>
  </si>
  <si>
    <t>Afectación importante del medio ambiente, requiere de ≥ 1 año de recuperación</t>
  </si>
  <si>
    <t>Afectación muy grave de la integridad de la información debido al desinterés particular de los empleados y terceros.</t>
  </si>
  <si>
    <t>Afectación muy grave de la disponibilidad de la información debido al desinterés particular de los empleados y terceros.</t>
  </si>
  <si>
    <t>Afectación muy grave de la confidencialidad de la información debido al desinterés particular de los empleados y terceros.</t>
  </si>
  <si>
    <r>
      <rPr>
        <b/>
        <sz val="11"/>
        <color indexed="8"/>
        <rFont val="Arial"/>
        <family val="2"/>
      </rPr>
      <t xml:space="preserve">ACTIVO DE INFORMACIÓN: </t>
    </r>
    <r>
      <rPr>
        <sz val="11"/>
        <color indexed="8"/>
        <rFont val="Arial"/>
        <family val="2"/>
      </rPr>
      <t xml:space="preserve">Es todo aquello, que tiene gran importancia para las actividades de la ETITC, y ha sido declarado como un “bien”, por lo tanto, tiene un valor significativo para el desempeño de las actividades de la institución.  .  Un activo de información puede tener las siguientes características, independiente del tipo de activo:  </t>
    </r>
  </si>
  <si>
    <t>•	El activo de información es reconocido como valioso para la ETITC.
•	No es fácilmente reemplazable sin incurrir en costos, habilidades especiales, tiempo, recursos o combinación de los mismos.
•	Forma parte de la identidad de la Escuela y sin la cual la misma puede estar en algún nivel de riesgo.</t>
  </si>
  <si>
    <t xml:space="preserve">Tipo de activo </t>
  </si>
  <si>
    <t xml:space="preserve">Descripción </t>
  </si>
  <si>
    <t>Documental</t>
  </si>
  <si>
    <t>Información almacenada en formatos físicos (papel, carpetas, CD, DVD) o en formatos digitales o electrónicos (ficheros en bases de datos, correos electrónicos, archivos o servidores), teniendo en cuenta lo anterior, se puede distinguir como información: C</t>
  </si>
  <si>
    <t xml:space="preserve">Hardware </t>
  </si>
  <si>
    <t>Equipos físicos de cómputo y de comunicaciones como, servidores, biométricos que por su criticidad son considerados activos de información</t>
  </si>
  <si>
    <t>Servicios</t>
  </si>
  <si>
    <t>Servicio brindado por parte de la entidad para el apoyo de las actividades de los procesos, tales como: Servicios WEB, intranet, CRM, ERP, Portales organizacionales, Aplicaciones entre otros (Pueden estar compuestos por hardware y software)</t>
  </si>
  <si>
    <t>Software</t>
  </si>
  <si>
    <t>Activo informático lógico como programas, herramientas ofimáticas o sistemas
lógicos para la ejecución de las actividades</t>
  </si>
  <si>
    <t>CRITERIOS DE CLASIFICACIÓN DE LA INFORMACIÓN.</t>
  </si>
  <si>
    <r>
      <t xml:space="preserve">CLASIFICACIÓN DE CONFIDENCIALIDAD: </t>
    </r>
    <r>
      <rPr>
        <sz val="11"/>
        <color indexed="8"/>
        <rFont val="Arial"/>
        <family val="2"/>
      </rPr>
      <t>Es definir el nivel de privacidad de la información institucional. Se divide en:</t>
    </r>
  </si>
  <si>
    <r>
      <t>·</t>
    </r>
    <r>
      <rPr>
        <sz val="7"/>
        <color indexed="8"/>
        <rFont val="Times New Roman"/>
        <family val="1"/>
      </rPr>
      <t xml:space="preserve">     </t>
    </r>
    <r>
      <rPr>
        <b/>
        <sz val="11"/>
        <color indexed="8"/>
        <rFont val="Arial"/>
        <family val="2"/>
      </rPr>
      <t xml:space="preserve">Información Pública: </t>
    </r>
    <r>
      <rPr>
        <sz val="11"/>
        <color indexed="8"/>
        <rFont val="Arial"/>
        <family val="2"/>
      </rPr>
      <t>Es toda información que su divulgación no pone en riesgo la integridad ni la imagen de la persona natural o jurídica.</t>
    </r>
  </si>
  <si>
    <r>
      <t>·</t>
    </r>
    <r>
      <rPr>
        <sz val="7"/>
        <color indexed="8"/>
        <rFont val="Times New Roman"/>
        <family val="1"/>
      </rPr>
      <t xml:space="preserve">     </t>
    </r>
    <r>
      <rPr>
        <b/>
        <sz val="11"/>
        <color indexed="8"/>
        <rFont val="Arial"/>
        <family val="2"/>
      </rPr>
      <t xml:space="preserve">Información Pública Clasificada: </t>
    </r>
    <r>
      <rPr>
        <sz val="11"/>
        <color indexed="8"/>
        <rFont val="Arial"/>
        <family val="2"/>
      </rPr>
      <t>Es aquella información semiprivada que es compartida entre un grupo de personas de la entidad, inclusive puede ser compartida con entes de control, pero no es de carácter público para personal ajeno a la ETITC.</t>
    </r>
  </si>
  <si>
    <r>
      <t>·</t>
    </r>
    <r>
      <rPr>
        <sz val="7"/>
        <color indexed="8"/>
        <rFont val="Times New Roman"/>
        <family val="1"/>
      </rPr>
      <t xml:space="preserve">     </t>
    </r>
    <r>
      <rPr>
        <b/>
        <sz val="11"/>
        <color indexed="8"/>
        <rFont val="Arial"/>
        <family val="2"/>
      </rPr>
      <t>Información Pública Reservada:</t>
    </r>
    <r>
      <rPr>
        <sz val="11"/>
        <color indexed="8"/>
        <rFont val="Arial"/>
        <family val="2"/>
      </rPr>
      <t xml:space="preserve"> Es aquella información que contiene datos sensibles y/o personales.  Es considerada información privada teniendo en cuenta que su divulgación puede traer consigo daños de imagen e implicaciones jurídicas tanto para la </t>
    </r>
  </si>
  <si>
    <r>
      <t xml:space="preserve">CLASIFICACIÓN DE INTEGRIDAD: </t>
    </r>
    <r>
      <rPr>
        <sz val="11"/>
        <color indexed="8"/>
        <rFont val="Arial"/>
        <family val="2"/>
      </rPr>
      <t>Es definir el nivel de veracidad y modificación controlada por parte del propietario de la información.  Se divide en:</t>
    </r>
  </si>
  <si>
    <r>
      <t>·</t>
    </r>
    <r>
      <rPr>
        <sz val="7"/>
        <color indexed="8"/>
        <rFont val="Times New Roman"/>
        <family val="1"/>
      </rPr>
      <t xml:space="preserve">     </t>
    </r>
    <r>
      <rPr>
        <b/>
        <sz val="11"/>
        <color indexed="8"/>
        <rFont val="Arial"/>
        <family val="2"/>
      </rPr>
      <t xml:space="preserve">Alta: </t>
    </r>
    <r>
      <rPr>
        <sz val="11"/>
        <color indexed="8"/>
        <rFont val="Arial"/>
        <family val="2"/>
      </rPr>
      <t>Documento cuya modificación o desactualización no autorizada pone en riesgo el desempeño de las actividades de la institución y el cumplimiento de la misión institucional. Trayendo consigo repercusiones legales y deterioro de imagen para la Es</t>
    </r>
  </si>
  <si>
    <r>
      <t>·</t>
    </r>
    <r>
      <rPr>
        <sz val="7"/>
        <color indexed="8"/>
        <rFont val="Times New Roman"/>
        <family val="1"/>
      </rPr>
      <t xml:space="preserve">     </t>
    </r>
    <r>
      <rPr>
        <b/>
        <sz val="11"/>
        <color indexed="8"/>
        <rFont val="Arial"/>
        <family val="2"/>
      </rPr>
      <t xml:space="preserve">Media: </t>
    </r>
    <r>
      <rPr>
        <sz val="11"/>
        <color indexed="8"/>
        <rFont val="Arial"/>
        <family val="2"/>
      </rPr>
      <t>Documento cuya modificación o desactualización no autorizada pone en riesgo el desempeño de los procesos internos de la institución, pudiendo traer consigo deterioros en la imagen institucional y repercusiones legales para la Escuela.</t>
    </r>
  </si>
  <si>
    <r>
      <t>·</t>
    </r>
    <r>
      <rPr>
        <sz val="7"/>
        <color indexed="8"/>
        <rFont val="Times New Roman"/>
        <family val="1"/>
      </rPr>
      <t xml:space="preserve">     </t>
    </r>
    <r>
      <rPr>
        <b/>
        <sz val="11"/>
        <color indexed="8"/>
        <rFont val="Arial"/>
        <family val="2"/>
      </rPr>
      <t xml:space="preserve">Baja: </t>
    </r>
    <r>
      <rPr>
        <sz val="11"/>
        <color indexed="8"/>
        <rFont val="Arial"/>
        <family val="2"/>
      </rPr>
      <t>Documento cuya modificación o desactualización no autorizada, no pone en riesgo el desempeño de las actividades propias de la institución, ni tampoco el cumplimiento de los objetivos de sus procesos.  No afecta la imagen institucional, ni conl</t>
    </r>
  </si>
  <si>
    <r>
      <t xml:space="preserve">CLASIFICACIÓN DE DISPONIBILIDAD: </t>
    </r>
    <r>
      <rPr>
        <sz val="11"/>
        <color indexed="8"/>
        <rFont val="Arial"/>
        <family val="2"/>
      </rPr>
      <t>Es definir el nivel de accesibilidad a la información para ser utilizado con fines institucionales. Se divide en:</t>
    </r>
  </si>
  <si>
    <r>
      <t>·</t>
    </r>
    <r>
      <rPr>
        <sz val="7"/>
        <color indexed="8"/>
        <rFont val="Times New Roman"/>
        <family val="1"/>
      </rPr>
      <t xml:space="preserve">     </t>
    </r>
    <r>
      <rPr>
        <b/>
        <sz val="11"/>
        <color indexed="8"/>
        <rFont val="Arial"/>
        <family val="2"/>
      </rPr>
      <t xml:space="preserve">Alta: </t>
    </r>
    <r>
      <rPr>
        <sz val="11"/>
        <color indexed="8"/>
        <rFont val="Arial"/>
        <family val="2"/>
      </rPr>
      <t>Documento cuya afectación de disponibilidad, en cuanto a su consulta pone en riesgo el desempeño de los procesos, cumplimiento de la misión institucional, generando atrasos significativos en las metas planificadas. Trae consigo repercusiones l</t>
    </r>
  </si>
  <si>
    <r>
      <t>·</t>
    </r>
    <r>
      <rPr>
        <sz val="7"/>
        <color indexed="8"/>
        <rFont val="Times New Roman"/>
        <family val="1"/>
      </rPr>
      <t xml:space="preserve">     </t>
    </r>
    <r>
      <rPr>
        <b/>
        <sz val="11"/>
        <color indexed="8"/>
        <rFont val="Arial"/>
        <family val="2"/>
      </rPr>
      <t xml:space="preserve">Media: </t>
    </r>
    <r>
      <rPr>
        <sz val="11"/>
        <color indexed="8"/>
        <rFont val="Arial"/>
        <family val="2"/>
      </rPr>
      <t>Documento cuya afectación de disponibilidad, en cuanto a su consulta pone en riesgo el desempeño de los procesos, pudiendo generar atrasos significativos en las metas planificadas. Puede traer consigo repercusiones legales y deterioro de imag</t>
    </r>
  </si>
  <si>
    <r>
      <t>·</t>
    </r>
    <r>
      <rPr>
        <sz val="7"/>
        <color indexed="8"/>
        <rFont val="Times New Roman"/>
        <family val="1"/>
      </rPr>
      <t xml:space="preserve">     </t>
    </r>
    <r>
      <rPr>
        <b/>
        <sz val="11"/>
        <color indexed="8"/>
        <rFont val="Arial"/>
        <family val="2"/>
      </rPr>
      <t xml:space="preserve">Baja: </t>
    </r>
    <r>
      <rPr>
        <sz val="11"/>
        <color indexed="8"/>
        <rFont val="Arial"/>
        <family val="2"/>
      </rPr>
      <t>Documento cuya afectación de disponibilidad no pone en riesgo el desempeño de los procesos, ni el cumplimiento de la misión institucional. No genera repercusiones legales y deterioro de imagen para la Escuela.</t>
    </r>
  </si>
  <si>
    <t>CLASIFICACIÓNDE LAS ACTIVIDADES DE CONTROL</t>
  </si>
  <si>
    <t>EJEMPLO</t>
  </si>
  <si>
    <t>CONTROLES PREVENTIVOS</t>
  </si>
  <si>
    <t>Controles que están diseñados para evitar un evento no deseado en el momento en que se produce. Este tipo de controles intentan evitar la ocurrencia de los riesgos que puedan afectar el cumplimiento de los objetivos.</t>
  </si>
  <si>
    <t>Revisión al cumplimiento de los requisitos contractuales en el proceso de selección del contratista o proveedor.</t>
  </si>
  <si>
    <t>CONTROLES DETECTIVOS</t>
  </si>
  <si>
    <t>Controles que están diseñados para identificar un evento o resultado no previsto después de que se haya producido. Buscan detectar la situación no deseada para que se corrija y se tomen las acciones correspondientes.</t>
  </si>
  <si>
    <t>Realizar una conciliación bancaria para verificar que los saldos en libros corresponden con los saldos en bancos.</t>
  </si>
  <si>
    <t>TRATAMIENTO DEL RIESGO</t>
  </si>
  <si>
    <t>ACEPTAR EL RIESGO</t>
  </si>
  <si>
    <t>No se adopta ninguna medida que afecte la probabilidad o el impacto del riesgo. (Ningún riesgo de corrupción podrá ser aceptado).</t>
  </si>
  <si>
    <t>COMPARTIR O TRANSFERIR EL RIESGO</t>
  </si>
  <si>
    <t>Se reduce la probabilidad o el impacto del riesgo transfiriendo o compartiendo una parte de este. Los riesgos de corrupción se pueden compartir pero no se puede transferir su responsabilidad.</t>
  </si>
  <si>
    <t>EVITAR EL RIESGO</t>
  </si>
  <si>
    <t>Se abandonan las actividades que dan lugar al riesgo, es decir, no iniciar o no continuar con la actividad que lo provoca.</t>
  </si>
  <si>
    <t>REDUCIR EL RIESGO</t>
  </si>
  <si>
    <t>Se adoptan medidas para reducir la probabilidad o el impacto del riesgo, o ambos; por lo general conlleva a la implementación de controles.</t>
  </si>
  <si>
    <t>RIESGO 1</t>
  </si>
  <si>
    <t>CAUSA 1</t>
  </si>
  <si>
    <t>CONTROL 1</t>
  </si>
  <si>
    <t>CRITERIO DE EVALUACIÓN</t>
  </si>
  <si>
    <t>ASPECTOS A EVALUAR EN EL DISEÑO DEL CONTRO</t>
  </si>
  <si>
    <t>OPCIONES DE RESPUESTA</t>
  </si>
  <si>
    <t>PESO EN LA EVALUACIÓN DEL DISEÑO DEL CONTROL</t>
  </si>
  <si>
    <t>RESULTADO</t>
  </si>
  <si>
    <t>1. Responsable</t>
  </si>
  <si>
    <t>¿Existe un responsable asignado a la ejecución del control ?</t>
  </si>
  <si>
    <t xml:space="preserve">Asignado </t>
  </si>
  <si>
    <t>No Asignado</t>
  </si>
  <si>
    <t>¿El responsable tiene la autoridad y adecuada segregación de funciones en la ejecución del control?</t>
  </si>
  <si>
    <t xml:space="preserve">Adecuado </t>
  </si>
  <si>
    <t>Inadecuado</t>
  </si>
  <si>
    <t>2. Periodicidad</t>
  </si>
  <si>
    <t xml:space="preserve">¿ La oportunidad en que se ejecuta el control ayuda a prevenir la mitigación del riesgo o a detectar la materialización del riesgo de manera oportuna? </t>
  </si>
  <si>
    <t xml:space="preserve">Oportuna </t>
  </si>
  <si>
    <t>Inoportuna</t>
  </si>
  <si>
    <t xml:space="preserve">3. Propósito. </t>
  </si>
  <si>
    <t xml:space="preserve">¿Las actividades que se desarrollan en el control realmente buscan por si sola prevenir o detectar las causas que pueden dar origen al riesgo, ejemplo Verificar, Validar Cotejar, Comparar, Revisar, etc.? </t>
  </si>
  <si>
    <t xml:space="preserve">Prevenir Detectar </t>
  </si>
  <si>
    <t>No es un Control</t>
  </si>
  <si>
    <t xml:space="preserve">4. Cómo se realiza la actividad de control. </t>
  </si>
  <si>
    <t xml:space="preserve">¿La fuente de información que se utiliza en el desarrollo del control es información confiable que permita mitigar el riesgo?. </t>
  </si>
  <si>
    <t xml:space="preserve">Confiable </t>
  </si>
  <si>
    <t>No Confiable</t>
  </si>
  <si>
    <t>5. Qué pasa con las observaciones o desviaciones</t>
  </si>
  <si>
    <t>.¿Las observaciones , desviaciones o diferencias identificadas como resultados de la ejecución del control son investigadas y resueltas de manera oportuna?.</t>
  </si>
  <si>
    <t xml:space="preserve">Se investigan y resuelven oportunamente </t>
  </si>
  <si>
    <t>No se investigan y resuelven oportunamente</t>
  </si>
  <si>
    <t xml:space="preserve">6. Evidencia de la ejecución del control </t>
  </si>
  <si>
    <t xml:space="preserve">¿Se deja evidencia o rastro de la ejecución del control, que permita a cualquier tercero con la evidencia, llegar a la misma conclusión?. </t>
  </si>
  <si>
    <t xml:space="preserve">Completa </t>
  </si>
  <si>
    <t xml:space="preserve">Incompleta </t>
  </si>
  <si>
    <t>No existe</t>
  </si>
  <si>
    <t>TOTAL</t>
  </si>
  <si>
    <t>RANGO DE CALIFICACIÓN DEL DISEÑO</t>
  </si>
  <si>
    <t>RESULTADO, PESO EN LA EVALUACIÓN DEL DISEÑO DEL CONTROL</t>
  </si>
  <si>
    <t>Calificación entre 96 y 100</t>
  </si>
  <si>
    <t>Calificación entre 86 y 95</t>
  </si>
  <si>
    <t>Calificación entre 0 y 85</t>
  </si>
  <si>
    <t>CAUSA 2</t>
  </si>
  <si>
    <t>RIESGO 2</t>
  </si>
  <si>
    <t>RIESGO 3</t>
  </si>
  <si>
    <t>RIESGO 4</t>
  </si>
  <si>
    <t>RIESGO 5</t>
  </si>
  <si>
    <t>RIESGO 6</t>
  </si>
  <si>
    <t>RIESGO 7</t>
  </si>
  <si>
    <t>RANGO DE CALIFICACIÓN DE LA EJECUCIÓN</t>
  </si>
  <si>
    <t>RESULTADO, PESO DE LA EJECUCIÓN DEL CONTROL</t>
  </si>
  <si>
    <t>El control se ejecuta de manera consistente por parte del responsable.</t>
  </si>
  <si>
    <t>El control se ejecuta algunas veces por parte del responsable.</t>
  </si>
  <si>
    <t>El control no se ejecuta por parte del responsable.</t>
  </si>
  <si>
    <t>SOLIDEZ INDIVIDUAL DE CADA CONTROL</t>
  </si>
  <si>
    <t>Peso del diseño individual o promedio de los Controles. (DISEÑO)</t>
  </si>
  <si>
    <t>El Control se ejecuta de manera consistente por los responsables. (EJECUCION)</t>
  </si>
  <si>
    <t xml:space="preserve">Solidez individual de cada control </t>
  </si>
  <si>
    <t>Aplica plan de acción para fortalecer el Control Si / NO</t>
  </si>
  <si>
    <t>FUERTE:100 MODERADO:50 DÉBIL:0</t>
  </si>
  <si>
    <t>Fuerte Calificación Entre 96 y 100</t>
  </si>
  <si>
    <t>Fuerte (Siempre se ejecuta)</t>
  </si>
  <si>
    <t>Fuerte + Fuerte = FUERTE</t>
  </si>
  <si>
    <t>No</t>
  </si>
  <si>
    <t xml:space="preserve">Moderado (Algunas veces) </t>
  </si>
  <si>
    <t xml:space="preserve">Fuerte + Moderado = MODERADO </t>
  </si>
  <si>
    <t>Si</t>
  </si>
  <si>
    <t xml:space="preserve">Débil (No se ejecuta) </t>
  </si>
  <si>
    <t>Fuerte + Débil = DÉBIL</t>
  </si>
  <si>
    <t>Moderado Calificación Entre 86 y 95</t>
  </si>
  <si>
    <t xml:space="preserve">Fuerte (Siempre se ejecuta) </t>
  </si>
  <si>
    <t>Moderado + Fuerte = MODERADO</t>
  </si>
  <si>
    <t>Moderado + Moderado = MODERADO</t>
  </si>
  <si>
    <t>Moderado + Débil = DÉBIL</t>
  </si>
  <si>
    <t>Débil + Fuerte = DÉBIL</t>
  </si>
  <si>
    <t xml:space="preserve">Débil Entre 0 y 85 </t>
  </si>
  <si>
    <t>Débil + Moderado = DÉBIL</t>
  </si>
  <si>
    <t>Débil + Débil = DÉBIL</t>
  </si>
  <si>
    <t>CALIFICACIÓN DE LA SOLIDEZ DEL CONJUNTO DE CONTROLES</t>
  </si>
  <si>
    <t>El promedio de la solidez indiviudal de cada control al sumarlos y ponderarlos es igual a 100.</t>
  </si>
  <si>
    <t>El promedio de la solidez indiviudal de cada control al sumarlos y ponderarlos está entre 50 y 99.</t>
  </si>
  <si>
    <t>El promedio de la solidez individual de cada control al sumarlos y ponderarlos es menor a 50.</t>
  </si>
  <si>
    <t>SÓLIDEZ DEL CONJUNTO DE LOS CONTROLES</t>
  </si>
  <si>
    <t># COLUMNAS EN LA MATRIZ DE RIESGO QUE SE DESPLAZA EN EL EJE DE PROBABILIDAD</t>
  </si>
  <si>
    <t># COLUMNAS EN LA MATRIZ DE RIESGO QUE SE DESPLAZA EN EL EJE DE IMPACTO</t>
  </si>
  <si>
    <t>Se asistió a reinducción de manejo de residuos que fue presentada por Gestión Ambiental el día 12 de abril de 2021, en la cual participaron 17 personas.</t>
  </si>
  <si>
    <t>Se realizó presentan reportes de generación de residuos peligrosos de las siguientes áreas:
1. Reporte general de talleres y laboratorios
2. Reporte del laboratorio de electrónica
3. Reporte del Taller de Fundición
4. Reporte del Taller de Motores
5. Reporte del taller de modelería FABLAB
6. Reporte de Planta Física</t>
  </si>
  <si>
    <t>Se evidencian los Formatos de solicitud de EPP de:
1. Infraestructura eléctrica
2. Talleres y laboratorios.</t>
  </si>
  <si>
    <t>Se evidencian: 
1. Certificados de trabajo en alturas del personal de Planta Física
2. PAPSO de las áreas de infraestructura eléctrica y planta física
3. Documentación de trabajo seguro en alturas de los meses de febrero y marzo,  como lo son ATS, Permiso de trabajo en alturas e inspección de equipos de trabajo en alturas</t>
  </si>
  <si>
    <t xml:space="preserve">Se evidencia la ejecución del proyecto de intervención de centros de cableado. 
1. Inicio de la remodelación del cuarto de monitoreo el 26 de abril </t>
  </si>
  <si>
    <t>Se evidencian informes de gestión de la ejecución de las actividades de mantenimiento de los equipos a fecha de corte del 30 de abril de 2021, descargados del Software de Gestión de mantenimiento MANTUM de:
1.Talleres y Laboratorios
2.Infraestructura eléctrica</t>
  </si>
  <si>
    <t>Se evidencian planes de mantenimiento de los equipo y maquinas, descargados del Software de Gestión de mantenimiento MANTUM de:
1.Talleres y Laboratorios 
2. Infraestructura eléctrica</t>
  </si>
  <si>
    <t>Se evidencian planes de mantenimiento de maquinas, equipos y locaciones, descargados del Software de Gestión de mantenimiento MANTUM de:
1. Talleres y Laboratorios
2. Infraestructura eléctrica
3. Planta física</t>
  </si>
  <si>
    <t>Se evidencia primera versión de los Diagramas Unifilares y de cargas actualizados</t>
  </si>
  <si>
    <t>No se han establecido cantidades y almacenamiento para trabajar con GA en la disposición de los residuos</t>
  </si>
  <si>
    <t>Los días 1º, 2º y 3º de junio se asistió a sesiones de manejo de residuos ordinarios, especiales y peligrosos, se contó con 18, 18 y 16 participantes respectivamente, de planta física, almacén, talleres y laboratorios e infraestructura eléctrica.
Se cuenta con los listados de asistencia suministrados por Gestión Ambiental.</t>
  </si>
  <si>
    <t>Se presentan reportes de generación de residuos peligrosos de las siguientes áreas:
1. Reporte general de talleres y laboratorios
2. Reporte del laboratorio de electrónica
3. Reporte del Taller de Fundición
4. Reporte del Taller de Motores
5. Reporte del taller de modelería FABLAB
6. Reporte de Planta Física</t>
  </si>
  <si>
    <t>No contar con el permiso de trabajo para los funcionarios que realizan actividades en alturas, no diligenciar los ATS y desconocimiento del PAPSO</t>
  </si>
  <si>
    <t>Contagio del COVID-19
Accidentes de trabajo y generación de enfermedades laborales.
Demandas.
Multas.
Falta de control de la gestión. 
Procesos penales, administrativos, civiles, laborales.
Operación incompleta.</t>
  </si>
  <si>
    <t>Los responsables presentan los Formatos de solicitud de EPP para los procesos de:
1. Infraestructura eléctrica
2. Talleres y laboratorios.
Se evidencian diferentes EPP para actividades propias de los procesos y para evitar contagio por Covid-19, como gel antibacterial, alcohol, jabón para lavado de manos y cajas de tapabocas.</t>
  </si>
  <si>
    <t>Los responsables del proceso evidencian:
1. Certificados de trabajo en alturas del personal de Planta Física (fecha de certificación octubre de 2020) y de Infraestructura Eléctrica (marzo de 2021)
2. Plan de Acción para el Protocolo Sanitario para la Obra (PAPSO) de la Escuela Tecnológica Instituto Técnico Central de las áreas de infraestructura eléctrica y planta física
3. Documentación de trabajo seguro en alturas de los meses de febrero a Julio,  como lo son ATS, Permiso de trabajo en alturas e inspección de equipos de trabajo en alturas</t>
  </si>
  <si>
    <t>Se evidencia la ejecución del proyecto de intervención de centros de cableado. 
1. Remodelación del cuarto de monitoreo. 
2. Informes de mantenimiento correctivo para los aires acondicionados de facilidades y monitoreo, realizados por medio del contrato 159-2021.
Se evidencia el mantenimiento de cerraduras en las oficinas de Secretaria General y Atencion al ciudadano en el mes de julio, para garantizar condiciones de seguridad de la información.
Se presentan fotografías del antes, durante y después de los mantenimientos e intervenciones.</t>
  </si>
  <si>
    <t>Los responsables presentan los informes de gestión descargados de MANTUM, sobre la ejecución de las actividades de mantenimiento de los equipos a fecha de corte del 30 de julio de 2021, descargados del Software de Gestión de mantenimiento MANTUM de:
1.Talleres y Laboratorios.
2.Infraestructura eléctrica.
MANTUM genera alertas para programar y realizar los mantenimientos oportunos a los equipos.</t>
  </si>
  <si>
    <t>El responsable presenta los planes de mantenimiento para la vigencia 2021 de los equipos y maquinas, descargados del Software de Gestión de mantenimiento MANTUM de:
1.Talleres y Laboratorios 
2. Infraestructura eléctrica</t>
  </si>
  <si>
    <t>El responsable evidencia los planes de mantenimiento de maquinas, equipos y locaciones, descargados del Software de Gestión de mantenimiento MANTUM de:
1. Talleres y Laboratorios
2. Infraestructura eléctrica
3. Planta física</t>
  </si>
  <si>
    <t>1. Se evidencia primera versión de los Diagramas Unifilares y de cargas actualizados.
2. Se evidencia: DOCUMENTO MAESTRO PARA EL MARQUILLADO DE EQUIPOS, TABLEROS, CIRCUITOS Y TOMACORRIENTES ELÉCTRICAS DEL ÁMBITO DE ENERGÍA ELÉCTRICA NORMAL Y REGULADA DE LA ETITC.</t>
  </si>
  <si>
    <t>Elaboración del cronograma de actuaización de inventarios y ejecución del mismo.</t>
  </si>
  <si>
    <t>1. Se presenta cronograma de revisión de inventarios, se cuenta con 167 inventarios.
2. Se presentan 32 reportes de inventarios ejecutados y firmados con fecha de corte del 30 de julio de 2021, la ejecución del cronograma se realiza con los responsables que han asistido de manera presencial a la ETITC.</t>
  </si>
  <si>
    <t>La actualización de las placas se esta realizando acorde a la ejecución del cronograma de revisión de inventarios.
Aproximadamente en los meses de octubre y noviembre se actualizará el invetario.</t>
  </si>
  <si>
    <t>AGOSTO 03  de 2021</t>
  </si>
  <si>
    <t>Se evidencio el cumpliento de la actividad de control propuesta para contribuir con la mitigación del riesgo identificado, el proceso cuenta con las actividades de capacitación brindadas por la profesional a cargo del proceso de Gestiòn Ambiental en el mes de junio, sin embargo se requiere fortalecer esta actividad toda vez que todos los integrantes del equipo de trabajo no asistieron  a dichos espacios de aprendizaje.</t>
  </si>
  <si>
    <t xml:space="preserve">Mediante el seguimiento efectuado, se evidencio que el proceso tiene habilitado un espacio fisico para el almacenamiento de los residuos generados de los matenimientos correctivos que realiza el proceso, como son los escombros, esta pendiente el desarrollo de actividades para iniciar la ejecucion de construcción y adecuacion de espacios. Se observa el formato de entrega de resiudos peligros  al proceso de gestión ambiental, pero este es utilizado informalmente debido a que no cuenta con la codificación establecida por el SGC, a pesar de haber presentado por parte de los talleres y laboratorios, el formato de entrega de los residuos, dicho documento no forma parte del SGI por lo que se recomienta fortalecer la actividad de control que permita la correcta mitigaciòn del riesgo identificado de manera optima y eficaz. </t>
  </si>
  <si>
    <t xml:space="preserve">Se evidencio que el proceso realizo durante la vigencia una solictud de EPP de Infraestructira electrica realizada  el dia 28 de abril de 2021, remitida a la profesional de SST, por lo que existen elementos fijos del area en trabajo de alturas de acuerdo a la actividad a realizar, teniendo en cuenta lo anterior, la actividad de control propuesta para la mitigaciòn del riesgo es adecuada y eficaz. </t>
  </si>
  <si>
    <t>Mediante el seguimiento efectuado, se evidencio que el proceso cuenta con las ordenes de trabajo para las intervenciones de la remodelacion del cuarto de monitoreo  en la cual se  realizo el movimiento  de mobiliario  con orden  de trabajo 175 mediante mantum ejecutadas en abril de 2021.
Asi  mismo se evidenciaron los planos de la infraestructura de la calle 13, para la adecuación del cuarto de camaras y racks de infraestructura electrica correspondientes a la remodelación y adecuaciòn fisica de los espacios,  el cual fue evidenciado con la aplicacion de la modificacion a través de la planometria actualizada, actividades que contribuyen a la mitigaciòn del riesgo de manera eficaz.</t>
  </si>
  <si>
    <t>Se evidencio que para la vigencia 2021 el plan de mantenimiento cuenta con las actividades de prevención e intervención a talleres y laboratorios e infraestructura electrica, de las que se observaron 545 ejecutadas en el software "Mantum" a la fecha del seguimiento, lo que contribuye con la mitigación del riesgo identificado de manera eficaz.</t>
  </si>
  <si>
    <t>Mediante el seguimiento efectuado se evidencio que el proceso cuenta con el documento maestro que permitio identificar las necesidades electricas de las instalaciones locativas por bloques de la sede central  y sus sedes, observando la necesidad de describir e  identificar con  nomenclaturas y señalizaciones los elementos electricos de la escuela, dicha señalización será adquirida por medio de proceso de contratación el cual cuenta con los estudios previos radicados en el mes de agosto de 2021, lo que permite actualizar e identificar los puntos electricos. actividad que contribuye con la mitigaciòn del riesgo identificado, no obstante, requiere ser fortalecida con la suscripción y ejecución del contrato para la señalización de los espacios electricos de la ETITC y sus sedes.</t>
  </si>
  <si>
    <t>De acuerdo al seguimiento efectuado se observó el cronograma de levantamiento de inventario que inicio en el mes de junio y termina en diciembre de la actual vigencia, no obstante, de los 167 inventarios por actualizar solo se cuenta con 32 a la fecha del seguimiento debidamente diligenciados y firmados,  de acuerdo al retorno a la presencialidad, actividad que apesar de contribuir con la mitigaciòn del riesgo identificado requiere ser fortalecida con el diligenciamiento y actualizacón total de los inventarios por lo que su ejecución es debil.</t>
  </si>
  <si>
    <t xml:space="preserve">De acuerdo con la actividad de levantamiento de inventarios se han realizado las actualizaciones de placas de los elementos a los mismos bienes de los 32 funcionarios a quienes se les han efectuado la actualizaciòn de inventario, de igual modo, el area de almacen realiza la revisión de placas a los elementos que la perdieron, por lo que se asigna una nueva, este replaqueteo no genera doble ingreso en el inventario, de otra parte, para los bienes nuevos que ingresan  en el sistema es generada la entrada con el numero de placa. actividad que apesar de contribuir con la mitigaciòn del riesgo por su diseño, es debil en su ejecución toda vez que no se observa la actualización total de los bienes de la Entidad. </t>
  </si>
  <si>
    <t>A la fecha del seguimiento se han realizado las solicitudes ante SST,  se cuenta con la cert. 13 nov de 2019 del señor Edisson Salvador, del area de planta fisica, para el area de planta electrica, con el certificado de fecha 10 de agosto de 2021, y los permisos de las empresas que ha realizado actividades dentro de la ETITC. el equipo de trabajo de arquitectura esta conformado por (7) personas 2 arquitectos contratistas / cert. Completas
Mto electrico (4) personas. cert. completas, no obstante, es necesario fortalecer la actividad propuesta para mitigar el riesgo identificado teniendo en cuenta la normatividad vigente en materia de prevención y capacitación en trabajo de alturas lo que contribuya a mitigar el riesgo de una forma eficaz.</t>
  </si>
  <si>
    <t>Mediante el seguimiento efectuado,  se evidencia que el dia 16 de junio de 2021 fue solicitado por medio de estudios previos el RAC - con proceso de contrataciòn  SIE-009-2021 publicado el 4 de octubre de 2021,   el cual se encuentra en etapa de presentaciòn de ofertas y cuenta con las especificaciones  de la necesidad, lo cual contribuye con la mitigciòn del riesgo identificado no obstante, requiere ser fortalecido con la ejecución del contrato.</t>
  </si>
  <si>
    <t>Se evidencio el plan de mantenimiento generado por medio del software "Mantum" con la ejecución de 3350 actividades descargadas y ejecutadas de acuerdo a los cronogramas del mantenimiento preventivo y correctivo a las sedes de la Entidad, lo que contribuye con la mitigaciòn del riesgo identificado de manera eficaz.</t>
  </si>
  <si>
    <t>Se evidencio que el proceso de Gestiòn de Recursos fisicos cuenta con los planes de mantenimiento en el sistema "Mantum" incluyendo el cronograma correspondiente a la vigencia 2021, con asignacion de actividades de contratistas y proveedores, asi mismo, cuenta con el cronograma de talleres y laboratorios con 545 actividades programadas, de igual modo, se observo la programacion de 1241 actividades proyectadas del 28 de octubre al 31 de diciembre, lo que contribuye con la mitigaciòn del riesgo identificado de manera eficaz.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</si>
</sst>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sz val="10"/>
      <name val="Arial"/>
      <family val="2"/>
    </font>
    <font>
      <sz val="10"/>
      <name val="Arial"/>
      <family val="2"/>
    </font>
    <font>
      <sz val="10"/>
      <color theme="1"/>
      <name val="Arial"/>
      <family val="2"/>
    </font>
    <font>
      <sz val="6"/>
      <color theme="1"/>
      <name val="Arial"/>
      <family val="2"/>
    </font>
    <font>
      <b/>
      <sz val="9"/>
      <color rgb="FF000000"/>
      <name val="Arial"/>
      <family val="2"/>
    </font>
    <font>
      <sz val="12"/>
      <name val="Arial"/>
      <family val="2"/>
    </font>
    <font>
      <b/>
      <sz val="7"/>
      <name val="Arial"/>
      <family val="2"/>
    </font>
    <font>
      <sz val="7"/>
      <name val="Arial"/>
      <family val="2"/>
    </font>
    <font>
      <sz val="7"/>
      <color theme="1"/>
      <name val="Calibri"/>
      <family val="2"/>
      <scheme val="minor"/>
    </font>
    <font>
      <u/>
      <sz val="11"/>
      <color theme="10"/>
      <name val="Calibri"/>
      <family val="2"/>
      <scheme val="minor"/>
    </font>
    <font>
      <u/>
      <sz val="11"/>
      <color theme="11"/>
      <name val="Calibri"/>
      <family val="2"/>
      <scheme val="minor"/>
    </font>
    <font>
      <sz val="8"/>
      <name val="Calibri"/>
      <family val="2"/>
      <scheme val="minor"/>
    </font>
    <font>
      <sz val="11"/>
      <color theme="1"/>
      <name val="Arial"/>
      <family val="2"/>
    </font>
    <font>
      <b/>
      <sz val="11"/>
      <color theme="1"/>
      <name val="Arial"/>
      <family val="2"/>
    </font>
    <font>
      <b/>
      <sz val="6"/>
      <color theme="1"/>
      <name val="Arial"/>
      <family val="2"/>
    </font>
    <font>
      <b/>
      <sz val="10"/>
      <color rgb="FF000000"/>
      <name val="Arial"/>
      <family val="2"/>
    </font>
    <font>
      <sz val="10"/>
      <color rgb="FF000000"/>
      <name val="Arial"/>
      <family val="2"/>
    </font>
    <font>
      <sz val="8"/>
      <color theme="1"/>
      <name val="Arial"/>
      <family val="2"/>
    </font>
    <font>
      <sz val="8"/>
      <color theme="1"/>
      <name val="Calibri"/>
      <family val="2"/>
      <scheme val="minor"/>
    </font>
    <font>
      <b/>
      <sz val="13"/>
      <color rgb="FF000000"/>
      <name val="Arial"/>
      <family val="2"/>
    </font>
    <font>
      <b/>
      <sz val="12"/>
      <color rgb="FF000000"/>
      <name val="Arial"/>
      <family val="2"/>
    </font>
    <font>
      <sz val="12"/>
      <color rgb="FF000000"/>
      <name val="Arial"/>
      <family val="2"/>
    </font>
    <font>
      <b/>
      <sz val="12"/>
      <name val="Arial"/>
      <family val="2"/>
    </font>
    <font>
      <b/>
      <sz val="11"/>
      <color theme="1"/>
      <name val="Calibri"/>
      <family val="2"/>
      <scheme val="minor"/>
    </font>
    <font>
      <b/>
      <sz val="10"/>
      <color theme="1"/>
      <name val="Arial"/>
      <family val="2"/>
    </font>
    <font>
      <b/>
      <sz val="7"/>
      <color theme="1"/>
      <name val="Arial"/>
      <family val="2"/>
    </font>
    <font>
      <sz val="9"/>
      <color rgb="FF000000"/>
      <name val="Arial"/>
      <family val="2"/>
    </font>
    <font>
      <i/>
      <sz val="11"/>
      <color theme="1"/>
      <name val="Calibri"/>
      <family val="2"/>
      <scheme val="minor"/>
    </font>
    <font>
      <sz val="11"/>
      <color indexed="8"/>
      <name val="Arial"/>
      <family val="2"/>
    </font>
    <font>
      <b/>
      <sz val="11"/>
      <color indexed="8"/>
      <name val="Arial"/>
      <family val="2"/>
    </font>
    <font>
      <sz val="11"/>
      <color theme="1"/>
      <name val="Symbol"/>
      <family val="1"/>
      <charset val="2"/>
    </font>
    <font>
      <sz val="7"/>
      <color indexed="8"/>
      <name val="Times New Roman"/>
      <family val="1"/>
    </font>
    <font>
      <sz val="9"/>
      <name val="Arial"/>
      <family val="2"/>
    </font>
    <font>
      <sz val="9"/>
      <color theme="1"/>
      <name val="Arial"/>
      <family val="2"/>
    </font>
  </fonts>
  <fills count="20">
    <fill>
      <patternFill patternType="none"/>
    </fill>
    <fill>
      <patternFill patternType="gray125"/>
    </fill>
    <fill>
      <patternFill patternType="solid">
        <fgColor indexed="9"/>
        <bgColor indexed="64"/>
      </patternFill>
    </fill>
    <fill>
      <patternFill patternType="solid">
        <fgColor rgb="FFC3D69B"/>
        <bgColor indexed="64"/>
      </patternFill>
    </fill>
    <fill>
      <patternFill patternType="solid">
        <fgColor theme="6"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4B084"/>
        <bgColor indexed="64"/>
      </patternFill>
    </fill>
    <fill>
      <patternFill patternType="solid">
        <fgColor rgb="FFC65911"/>
        <bgColor indexed="64"/>
      </patternFill>
    </fill>
    <fill>
      <patternFill patternType="solid">
        <fgColor rgb="FFFF0000"/>
        <bgColor indexed="64"/>
      </patternFill>
    </fill>
    <fill>
      <patternFill patternType="solid">
        <fgColor rgb="FFD9D9D9"/>
        <bgColor indexed="64"/>
      </patternFill>
    </fill>
    <fill>
      <patternFill patternType="solid">
        <fgColor theme="0"/>
        <bgColor indexed="64"/>
      </patternFill>
    </fill>
    <fill>
      <patternFill patternType="solid">
        <fgColor rgb="FFEBF1DE"/>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4" tint="0.59999389629810485"/>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style="medium">
        <color auto="1"/>
      </top>
      <bottom/>
      <diagonal/>
    </border>
    <border>
      <left/>
      <right style="medium">
        <color auto="1"/>
      </right>
      <top style="medium">
        <color auto="1"/>
      </top>
      <bottom/>
      <diagonal/>
    </border>
    <border>
      <left style="thin">
        <color auto="1"/>
      </left>
      <right/>
      <top style="thin">
        <color auto="1"/>
      </top>
      <bottom/>
      <diagonal/>
    </border>
    <border>
      <left style="thin">
        <color auto="1"/>
      </left>
      <right/>
      <top/>
      <bottom style="thin">
        <color auto="1"/>
      </bottom>
      <diagonal/>
    </border>
    <border>
      <left style="medium">
        <color auto="1"/>
      </left>
      <right/>
      <top style="medium">
        <color auto="1"/>
      </top>
      <bottom/>
      <diagonal/>
    </border>
    <border>
      <left/>
      <right style="medium">
        <color auto="1"/>
      </right>
      <top/>
      <bottom style="medium">
        <color auto="1"/>
      </bottom>
      <diagonal/>
    </border>
    <border>
      <left style="thin">
        <color auto="1"/>
      </left>
      <right style="thin">
        <color auto="1"/>
      </right>
      <top style="medium">
        <color auto="1"/>
      </top>
      <bottom style="medium">
        <color auto="1"/>
      </bottom>
      <diagonal/>
    </border>
    <border>
      <left/>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medium">
        <color auto="1"/>
      </right>
      <top/>
      <bottom/>
      <diagonal/>
    </border>
    <border>
      <left style="medium">
        <color auto="1"/>
      </left>
      <right style="medium">
        <color auto="1"/>
      </right>
      <top/>
      <bottom style="medium">
        <color rgb="FF000000"/>
      </bottom>
      <diagonal/>
    </border>
    <border>
      <left style="medium">
        <color auto="1"/>
      </left>
      <right style="medium">
        <color auto="1"/>
      </right>
      <top style="medium">
        <color rgb="FF000000"/>
      </top>
      <bottom/>
      <diagonal/>
    </border>
    <border>
      <left style="medium">
        <color auto="1"/>
      </left>
      <right/>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s>
  <cellStyleXfs count="11">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316">
    <xf numFmtId="0" fontId="0" fillId="0" borderId="0" xfId="0"/>
    <xf numFmtId="0" fontId="3" fillId="0" borderId="0" xfId="0" applyFont="1"/>
    <xf numFmtId="0" fontId="4" fillId="0" borderId="0" xfId="0" applyFont="1" applyAlignment="1">
      <alignment horizontal="center"/>
    </xf>
    <xf numFmtId="0" fontId="6" fillId="0" borderId="0" xfId="0" applyFont="1"/>
    <xf numFmtId="0" fontId="2" fillId="0" borderId="0" xfId="0" applyFont="1" applyAlignment="1">
      <alignment horizontal="center" vertical="center"/>
    </xf>
    <xf numFmtId="0" fontId="2" fillId="0" borderId="0" xfId="0" applyFont="1" applyFill="1" applyBorder="1" applyAlignment="1">
      <alignment vertical="center" wrapText="1"/>
    </xf>
    <xf numFmtId="0" fontId="8" fillId="0" borderId="0" xfId="0" applyFont="1" applyAlignment="1">
      <alignment vertical="center"/>
    </xf>
    <xf numFmtId="0" fontId="9" fillId="0" borderId="0" xfId="0" applyFont="1"/>
    <xf numFmtId="0" fontId="13" fillId="0" borderId="0" xfId="0" applyFont="1" applyAlignment="1">
      <alignment vertical="center"/>
    </xf>
    <xf numFmtId="0" fontId="0" fillId="0" borderId="0" xfId="0" applyAlignment="1">
      <alignment wrapText="1"/>
    </xf>
    <xf numFmtId="0" fontId="3" fillId="0" borderId="0" xfId="0" applyFont="1" applyAlignment="1">
      <alignment wrapText="1"/>
    </xf>
    <xf numFmtId="0" fontId="7" fillId="0" borderId="3"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4" fillId="0" borderId="0" xfId="0" applyFont="1"/>
    <xf numFmtId="0" fontId="0" fillId="0" borderId="0" xfId="0" applyAlignment="1">
      <alignment horizontal="center"/>
    </xf>
    <xf numFmtId="0" fontId="3" fillId="0" borderId="0" xfId="0" applyFont="1" applyAlignment="1">
      <alignment horizontal="center"/>
    </xf>
    <xf numFmtId="0" fontId="2" fillId="0" borderId="32" xfId="0" applyFont="1" applyFill="1" applyBorder="1" applyAlignment="1">
      <alignment vertical="center" wrapText="1"/>
    </xf>
    <xf numFmtId="0" fontId="2" fillId="0" borderId="27" xfId="0" applyFont="1" applyFill="1" applyBorder="1" applyAlignment="1">
      <alignment vertical="center" wrapText="1"/>
    </xf>
    <xf numFmtId="0" fontId="2" fillId="0" borderId="27" xfId="0" applyFont="1" applyFill="1" applyBorder="1" applyAlignment="1">
      <alignment horizontal="center" vertical="center" wrapText="1"/>
    </xf>
    <xf numFmtId="0" fontId="2" fillId="0" borderId="27" xfId="0" applyFont="1" applyFill="1" applyBorder="1" applyAlignment="1">
      <alignment horizontal="left" vertical="center" wrapText="1"/>
    </xf>
    <xf numFmtId="0" fontId="2" fillId="0" borderId="25" xfId="0" applyFont="1" applyFill="1" applyBorder="1" applyAlignment="1">
      <alignment vertical="center" wrapText="1"/>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 fillId="0" borderId="0" xfId="0" applyFont="1" applyFill="1" applyBorder="1" applyAlignment="1">
      <alignment horizontal="center" vertical="center" wrapText="1"/>
    </xf>
    <xf numFmtId="0" fontId="16" fillId="0" borderId="29" xfId="0" applyFont="1" applyBorder="1" applyAlignment="1">
      <alignment horizontal="center" vertical="center" wrapText="1"/>
    </xf>
    <xf numFmtId="0" fontId="16" fillId="0" borderId="28" xfId="0" applyFont="1" applyBorder="1" applyAlignment="1">
      <alignment vertical="center" wrapText="1"/>
    </xf>
    <xf numFmtId="0" fontId="16" fillId="0" borderId="28" xfId="0" applyFont="1" applyBorder="1" applyAlignment="1">
      <alignment horizontal="center" vertical="center" wrapText="1"/>
    </xf>
    <xf numFmtId="0" fontId="17" fillId="0" borderId="19" xfId="0" applyFont="1" applyBorder="1" applyAlignment="1">
      <alignment horizontal="center" vertical="center" wrapText="1"/>
    </xf>
    <xf numFmtId="0" fontId="17" fillId="5" borderId="25" xfId="0" applyFont="1" applyFill="1" applyBorder="1" applyAlignment="1">
      <alignment vertical="center" wrapText="1"/>
    </xf>
    <xf numFmtId="0" fontId="17" fillId="0" borderId="25" xfId="0" applyFont="1" applyBorder="1" applyAlignment="1">
      <alignment vertical="center" wrapText="1"/>
    </xf>
    <xf numFmtId="0" fontId="17" fillId="6" borderId="25" xfId="0" applyFont="1" applyFill="1" applyBorder="1" applyAlignment="1">
      <alignment vertical="center" wrapText="1"/>
    </xf>
    <xf numFmtId="0" fontId="17" fillId="7" borderId="25" xfId="0" applyFont="1" applyFill="1" applyBorder="1" applyAlignment="1">
      <alignment vertical="center" wrapText="1"/>
    </xf>
    <xf numFmtId="0" fontId="17" fillId="8" borderId="25" xfId="0" applyFont="1" applyFill="1" applyBorder="1" applyAlignment="1">
      <alignment vertical="center" wrapText="1"/>
    </xf>
    <xf numFmtId="0" fontId="17" fillId="9" borderId="25" xfId="0" applyFont="1" applyFill="1" applyBorder="1" applyAlignment="1">
      <alignment vertical="center" wrapText="1"/>
    </xf>
    <xf numFmtId="0" fontId="17" fillId="0" borderId="32" xfId="0" applyFont="1" applyBorder="1" applyAlignment="1">
      <alignment horizontal="justify" vertical="center" wrapText="1"/>
    </xf>
    <xf numFmtId="0" fontId="17" fillId="0" borderId="25" xfId="0" applyFont="1" applyBorder="1" applyAlignment="1">
      <alignment horizontal="justify" vertical="center" wrapText="1"/>
    </xf>
    <xf numFmtId="0" fontId="17" fillId="0" borderId="21" xfId="0" applyFont="1" applyBorder="1" applyAlignment="1">
      <alignment horizontal="justify" vertical="center" wrapText="1"/>
    </xf>
    <xf numFmtId="0" fontId="0" fillId="0" borderId="32" xfId="0" applyBorder="1" applyAlignment="1">
      <alignment vertical="center" wrapText="1"/>
    </xf>
    <xf numFmtId="0" fontId="0" fillId="0" borderId="25" xfId="0" applyBorder="1" applyAlignment="1">
      <alignment vertical="center" wrapText="1"/>
    </xf>
    <xf numFmtId="0" fontId="0" fillId="0" borderId="0" xfId="0" applyAlignment="1">
      <alignment horizontal="center" vertical="center"/>
    </xf>
    <xf numFmtId="0" fontId="0" fillId="0" borderId="1" xfId="0" applyBorder="1"/>
    <xf numFmtId="0" fontId="16" fillId="0" borderId="1" xfId="0" applyFont="1" applyBorder="1" applyAlignment="1">
      <alignment vertical="center" wrapText="1"/>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vertical="center"/>
    </xf>
    <xf numFmtId="0" fontId="17" fillId="0" borderId="34" xfId="0" applyFont="1" applyBorder="1" applyAlignment="1">
      <alignment horizontal="center" vertical="center"/>
    </xf>
    <xf numFmtId="0" fontId="17" fillId="0" borderId="34" xfId="0" applyFont="1" applyBorder="1" applyAlignment="1">
      <alignment vertical="center"/>
    </xf>
    <xf numFmtId="0" fontId="0" fillId="0" borderId="34" xfId="0" applyBorder="1"/>
    <xf numFmtId="0" fontId="17" fillId="10" borderId="1" xfId="0" applyFont="1" applyFill="1" applyBorder="1" applyAlignment="1">
      <alignment horizontal="center" vertical="center" wrapText="1"/>
    </xf>
    <xf numFmtId="0" fontId="17" fillId="7" borderId="38" xfId="0" applyFont="1" applyFill="1" applyBorder="1" applyAlignment="1">
      <alignment vertical="center" wrapText="1"/>
    </xf>
    <xf numFmtId="0" fontId="17" fillId="8" borderId="18" xfId="0" applyFont="1" applyFill="1" applyBorder="1" applyAlignment="1">
      <alignment vertical="center" wrapText="1"/>
    </xf>
    <xf numFmtId="0" fontId="17" fillId="11" borderId="0" xfId="0" applyFont="1" applyFill="1" applyBorder="1" applyAlignment="1">
      <alignment vertical="center" wrapText="1"/>
    </xf>
    <xf numFmtId="0" fontId="0" fillId="11" borderId="0" xfId="0" applyFill="1" applyBorder="1"/>
    <xf numFmtId="0" fontId="17" fillId="9" borderId="29" xfId="0" applyFont="1" applyFill="1" applyBorder="1" applyAlignment="1">
      <alignment vertical="center" wrapText="1"/>
    </xf>
    <xf numFmtId="0" fontId="0" fillId="0" borderId="29" xfId="0" applyBorder="1"/>
    <xf numFmtId="0" fontId="0" fillId="0" borderId="35" xfId="0" applyBorder="1"/>
    <xf numFmtId="0" fontId="14" fillId="0" borderId="1" xfId="0" applyFont="1" applyBorder="1" applyAlignment="1">
      <alignment vertical="center"/>
    </xf>
    <xf numFmtId="0" fontId="13" fillId="0" borderId="1" xfId="0" applyFont="1" applyBorder="1" applyAlignment="1">
      <alignment wrapText="1"/>
    </xf>
    <xf numFmtId="0" fontId="17" fillId="0" borderId="1" xfId="0" applyFont="1" applyBorder="1" applyAlignment="1">
      <alignment horizontal="center" vertical="center" wrapText="1"/>
    </xf>
    <xf numFmtId="0" fontId="17" fillId="0" borderId="1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28" xfId="0" applyFont="1" applyFill="1" applyBorder="1" applyAlignment="1">
      <alignment horizontal="center" vertical="center" wrapText="1"/>
    </xf>
    <xf numFmtId="0" fontId="17" fillId="0" borderId="34" xfId="0" applyFont="1" applyBorder="1" applyAlignment="1">
      <alignment horizontal="center" vertical="center" wrapText="1"/>
    </xf>
    <xf numFmtId="0" fontId="24" fillId="0" borderId="3" xfId="0" applyFont="1" applyBorder="1"/>
    <xf numFmtId="0" fontId="13" fillId="0" borderId="1" xfId="0" applyFont="1" applyBorder="1" applyAlignment="1">
      <alignment vertical="center" wrapText="1"/>
    </xf>
    <xf numFmtId="0" fontId="14" fillId="0" borderId="1" xfId="0" applyFont="1" applyBorder="1" applyAlignment="1">
      <alignment vertical="center" wrapText="1"/>
    </xf>
    <xf numFmtId="0" fontId="24" fillId="0" borderId="0" xfId="0" applyFont="1" applyBorder="1"/>
    <xf numFmtId="0" fontId="25" fillId="0" borderId="29" xfId="0" applyFont="1" applyBorder="1" applyAlignment="1">
      <alignment horizontal="center" vertical="center" wrapText="1"/>
    </xf>
    <xf numFmtId="0" fontId="3" fillId="0" borderId="19" xfId="0" applyFont="1" applyBorder="1" applyAlignment="1">
      <alignment horizontal="left" vertical="center" wrapText="1"/>
    </xf>
    <xf numFmtId="0" fontId="3" fillId="0" borderId="25" xfId="0" applyFont="1" applyBorder="1" applyAlignment="1">
      <alignment horizontal="left" vertical="center" wrapText="1"/>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34" xfId="0" applyBorder="1" applyAlignment="1">
      <alignment horizontal="center" vertical="center"/>
    </xf>
    <xf numFmtId="0" fontId="0" fillId="0" borderId="28" xfId="0" applyBorder="1" applyAlignment="1">
      <alignment horizontal="center" vertical="center"/>
    </xf>
    <xf numFmtId="0" fontId="0" fillId="0" borderId="0" xfId="0" applyBorder="1" applyAlignment="1">
      <alignment horizontal="center" vertical="center"/>
    </xf>
    <xf numFmtId="0" fontId="25" fillId="0" borderId="21"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1" xfId="0" applyFont="1" applyBorder="1" applyAlignment="1">
      <alignment horizontal="left" vertical="center" wrapText="1"/>
    </xf>
    <xf numFmtId="0" fontId="25" fillId="0" borderId="3" xfId="0" applyFont="1" applyBorder="1" applyAlignment="1">
      <alignment vertical="center" wrapText="1"/>
    </xf>
    <xf numFmtId="0" fontId="3" fillId="0" borderId="0" xfId="0" applyFont="1" applyBorder="1" applyAlignment="1">
      <alignment horizontal="justify" vertical="center" wrapText="1"/>
    </xf>
    <xf numFmtId="0" fontId="3" fillId="0" borderId="25" xfId="0" applyFont="1" applyBorder="1" applyAlignment="1">
      <alignment horizontal="justify" vertical="center" wrapText="1"/>
    </xf>
    <xf numFmtId="0" fontId="3" fillId="0" borderId="25" xfId="0" applyFont="1" applyBorder="1" applyAlignment="1">
      <alignment horizontal="center" vertical="center" wrapText="1"/>
    </xf>
    <xf numFmtId="0" fontId="0" fillId="0" borderId="19" xfId="0" applyBorder="1" applyAlignment="1">
      <alignment vertical="top" wrapText="1"/>
    </xf>
    <xf numFmtId="0" fontId="3" fillId="0" borderId="0" xfId="0" applyFont="1" applyAlignment="1">
      <alignment horizontal="justify" vertical="center"/>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5" fillId="3" borderId="1" xfId="0" applyFont="1" applyFill="1" applyBorder="1" applyAlignment="1">
      <alignment horizontal="justify" vertical="center" wrapText="1" readingOrder="1"/>
    </xf>
    <xf numFmtId="0" fontId="5" fillId="12" borderId="1" xfId="0" applyFont="1" applyFill="1" applyBorder="1" applyAlignment="1">
      <alignment horizontal="justify" vertical="center" wrapText="1" readingOrder="1"/>
    </xf>
    <xf numFmtId="0" fontId="18" fillId="0" borderId="0" xfId="0" applyFont="1"/>
    <xf numFmtId="0" fontId="0" fillId="0" borderId="0" xfId="0" applyAlignment="1">
      <alignment horizontal="center" wrapText="1"/>
    </xf>
    <xf numFmtId="0" fontId="3" fillId="0" borderId="0" xfId="0" applyFont="1" applyAlignment="1">
      <alignment horizontal="center" wrapText="1"/>
    </xf>
    <xf numFmtId="0" fontId="28" fillId="0" borderId="0" xfId="0" applyFont="1"/>
    <xf numFmtId="0" fontId="3" fillId="0" borderId="0" xfId="0" applyFont="1" applyFill="1" applyBorder="1" applyAlignment="1">
      <alignment horizontal="justify" vertical="center" wrapText="1"/>
    </xf>
    <xf numFmtId="0" fontId="3" fillId="0" borderId="0" xfId="0" applyFont="1" applyAlignment="1">
      <alignment horizontal="left" vertical="center"/>
    </xf>
    <xf numFmtId="0" fontId="3" fillId="0" borderId="0" xfId="0" applyFont="1" applyAlignment="1">
      <alignment horizontal="left"/>
    </xf>
    <xf numFmtId="0" fontId="14" fillId="0" borderId="0" xfId="0" applyFont="1" applyBorder="1" applyAlignment="1">
      <alignment horizontal="center" vertical="center"/>
    </xf>
    <xf numFmtId="0" fontId="25"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vertical="center" wrapText="1"/>
    </xf>
    <xf numFmtId="0" fontId="3" fillId="0" borderId="0" xfId="0" applyFont="1" applyAlignment="1">
      <alignment vertical="center" wrapText="1"/>
    </xf>
    <xf numFmtId="0" fontId="0" fillId="13" borderId="0" xfId="0" applyFill="1"/>
    <xf numFmtId="0" fontId="0" fillId="13" borderId="0" xfId="0" applyFill="1" applyAlignment="1">
      <alignment horizontal="center" vertical="center"/>
    </xf>
    <xf numFmtId="0" fontId="0" fillId="6" borderId="0" xfId="0" applyFill="1"/>
    <xf numFmtId="0" fontId="24" fillId="14" borderId="0" xfId="0" applyFont="1" applyFill="1" applyBorder="1" applyAlignment="1"/>
    <xf numFmtId="0" fontId="0" fillId="14" borderId="0" xfId="0" applyFill="1"/>
    <xf numFmtId="0" fontId="0" fillId="14" borderId="0" xfId="0" applyFill="1" applyAlignment="1">
      <alignment horizontal="center" vertical="center"/>
    </xf>
    <xf numFmtId="0" fontId="24" fillId="14" borderId="0" xfId="0" applyFont="1" applyFill="1"/>
    <xf numFmtId="0" fontId="0" fillId="14" borderId="7" xfId="0" applyFill="1" applyBorder="1"/>
    <xf numFmtId="0" fontId="24" fillId="15" borderId="0" xfId="0" applyFont="1" applyFill="1" applyBorder="1" applyAlignment="1"/>
    <xf numFmtId="0" fontId="0" fillId="15" borderId="0" xfId="0" applyFill="1"/>
    <xf numFmtId="0" fontId="0" fillId="15" borderId="0" xfId="0" applyFill="1" applyAlignment="1">
      <alignment horizontal="center" vertical="center"/>
    </xf>
    <xf numFmtId="0" fontId="24" fillId="15" borderId="0" xfId="0" applyFont="1" applyFill="1"/>
    <xf numFmtId="0" fontId="0" fillId="15" borderId="7" xfId="0" applyFill="1" applyBorder="1"/>
    <xf numFmtId="0" fontId="24" fillId="16" borderId="0" xfId="0" applyFont="1" applyFill="1" applyBorder="1" applyAlignment="1"/>
    <xf numFmtId="0" fontId="0" fillId="16" borderId="0" xfId="0" applyFill="1"/>
    <xf numFmtId="0" fontId="0" fillId="16" borderId="0" xfId="0" applyFill="1" applyAlignment="1">
      <alignment horizontal="center" vertical="center"/>
    </xf>
    <xf numFmtId="0" fontId="24" fillId="16" borderId="0" xfId="0" applyFont="1" applyFill="1"/>
    <xf numFmtId="0" fontId="0" fillId="16" borderId="7" xfId="0" applyFill="1" applyBorder="1"/>
    <xf numFmtId="0" fontId="24" fillId="17" borderId="0" xfId="0" applyFont="1" applyFill="1" applyBorder="1" applyAlignment="1"/>
    <xf numFmtId="0" fontId="0" fillId="17" borderId="0" xfId="0" applyFill="1"/>
    <xf numFmtId="0" fontId="0" fillId="17" borderId="0" xfId="0" applyFill="1" applyAlignment="1">
      <alignment horizontal="center" vertical="center"/>
    </xf>
    <xf numFmtId="0" fontId="24" fillId="17" borderId="0" xfId="0" applyFont="1" applyFill="1"/>
    <xf numFmtId="0" fontId="0" fillId="17" borderId="7" xfId="0" applyFill="1" applyBorder="1"/>
    <xf numFmtId="0" fontId="24" fillId="18" borderId="0" xfId="0" applyFont="1" applyFill="1" applyBorder="1" applyAlignment="1"/>
    <xf numFmtId="0" fontId="0" fillId="18" borderId="0" xfId="0" applyFill="1"/>
    <xf numFmtId="0" fontId="0" fillId="18" borderId="0" xfId="0" applyFill="1" applyAlignment="1">
      <alignment horizontal="center" vertical="center"/>
    </xf>
    <xf numFmtId="0" fontId="24" fillId="18" borderId="0" xfId="0" applyFont="1" applyFill="1"/>
    <xf numFmtId="0" fontId="0" fillId="18" borderId="7" xfId="0" applyFill="1" applyBorder="1"/>
    <xf numFmtId="0" fontId="24" fillId="6" borderId="0" xfId="0" applyFont="1" applyFill="1" applyBorder="1" applyAlignment="1"/>
    <xf numFmtId="0" fontId="0" fillId="6" borderId="0" xfId="0" applyFill="1" applyAlignment="1">
      <alignment horizontal="center" vertical="center"/>
    </xf>
    <xf numFmtId="0" fontId="24" fillId="6" borderId="0" xfId="0" applyFont="1" applyFill="1"/>
    <xf numFmtId="0" fontId="0" fillId="6" borderId="7" xfId="0" applyFill="1" applyBorder="1"/>
    <xf numFmtId="0" fontId="24" fillId="19" borderId="0" xfId="0" applyFont="1" applyFill="1" applyBorder="1" applyAlignment="1"/>
    <xf numFmtId="0" fontId="0" fillId="19" borderId="0" xfId="0" applyFill="1"/>
    <xf numFmtId="0" fontId="0" fillId="19" borderId="0" xfId="0" applyFill="1" applyAlignment="1">
      <alignment horizontal="center" vertical="center"/>
    </xf>
    <xf numFmtId="0" fontId="24" fillId="19" borderId="0" xfId="0" applyFont="1" applyFill="1"/>
    <xf numFmtId="0" fontId="0" fillId="19" borderId="7" xfId="0" applyFill="1" applyBorder="1"/>
    <xf numFmtId="0" fontId="0" fillId="0" borderId="0" xfId="0" applyBorder="1"/>
    <xf numFmtId="0" fontId="14" fillId="0" borderId="0" xfId="0" applyFont="1" applyBorder="1" applyAlignment="1">
      <alignment vertical="center"/>
    </xf>
    <xf numFmtId="0" fontId="13" fillId="0" borderId="0" xfId="0" applyFont="1" applyBorder="1" applyAlignment="1">
      <alignment wrapText="1"/>
    </xf>
    <xf numFmtId="0" fontId="14" fillId="0" borderId="29" xfId="0" applyFont="1" applyBorder="1" applyAlignment="1">
      <alignment horizontal="center"/>
    </xf>
    <xf numFmtId="0" fontId="24" fillId="0" borderId="0" xfId="0" applyFont="1" applyAlignment="1">
      <alignment horizontal="center"/>
    </xf>
    <xf numFmtId="0" fontId="14" fillId="0" borderId="29" xfId="0" applyFont="1" applyBorder="1" applyAlignment="1">
      <alignment vertical="center"/>
    </xf>
    <xf numFmtId="0" fontId="13" fillId="0" borderId="29" xfId="0" applyFont="1" applyBorder="1" applyAlignment="1">
      <alignment wrapText="1"/>
    </xf>
    <xf numFmtId="0" fontId="31" fillId="0" borderId="14" xfId="0" applyFont="1" applyBorder="1" applyAlignment="1">
      <alignment horizontal="justify" vertical="center"/>
    </xf>
    <xf numFmtId="0" fontId="31" fillId="0" borderId="45" xfId="0" applyFont="1" applyBorder="1" applyAlignment="1">
      <alignment horizontal="justify" vertical="center"/>
    </xf>
    <xf numFmtId="0" fontId="31" fillId="0" borderId="47" xfId="0" applyFont="1" applyBorder="1" applyAlignment="1">
      <alignment horizontal="justify" vertical="center"/>
    </xf>
    <xf numFmtId="0" fontId="31" fillId="0" borderId="43" xfId="0" applyFont="1" applyBorder="1" applyAlignment="1">
      <alignment horizontal="justify" vertical="center"/>
    </xf>
    <xf numFmtId="0" fontId="31" fillId="0" borderId="44" xfId="0" applyFont="1" applyBorder="1" applyAlignment="1">
      <alignment horizontal="justify" vertical="center"/>
    </xf>
    <xf numFmtId="0" fontId="31" fillId="0" borderId="46" xfId="0" applyFont="1" applyBorder="1" applyAlignment="1">
      <alignment horizontal="justify" vertical="center"/>
    </xf>
    <xf numFmtId="0" fontId="18" fillId="0" borderId="1" xfId="0" applyFont="1" applyBorder="1" applyAlignment="1">
      <alignment vertical="center" wrapText="1"/>
    </xf>
    <xf numFmtId="0" fontId="18" fillId="0" borderId="1" xfId="0" applyFont="1" applyBorder="1" applyAlignment="1" applyProtection="1">
      <alignment vertical="center" wrapText="1"/>
      <protection locked="0"/>
    </xf>
    <xf numFmtId="17" fontId="18" fillId="0" borderId="1" xfId="0" applyNumberFormat="1" applyFont="1" applyBorder="1" applyAlignment="1" applyProtection="1">
      <alignment vertical="center" wrapText="1"/>
      <protection locked="0"/>
    </xf>
    <xf numFmtId="0" fontId="7" fillId="2" borderId="26" xfId="0" applyFont="1" applyFill="1" applyBorder="1" applyAlignment="1">
      <alignment horizontal="center" vertical="center" wrapText="1"/>
    </xf>
    <xf numFmtId="0" fontId="7" fillId="0" borderId="48"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15" fillId="0" borderId="17" xfId="0" applyFont="1" applyBorder="1" applyAlignment="1">
      <alignment horizontal="center" vertical="center" textRotation="90" wrapText="1"/>
    </xf>
    <xf numFmtId="0" fontId="15" fillId="0" borderId="15" xfId="0" applyFont="1" applyBorder="1" applyAlignment="1">
      <alignment horizontal="center" vertical="center" textRotation="90" wrapText="1"/>
    </xf>
    <xf numFmtId="0" fontId="15" fillId="0" borderId="49" xfId="0" applyFont="1" applyBorder="1" applyAlignment="1">
      <alignment horizontal="center" vertical="center" textRotation="90" wrapText="1"/>
    </xf>
    <xf numFmtId="0" fontId="15" fillId="0" borderId="16" xfId="0" applyFont="1" applyBorder="1" applyAlignment="1">
      <alignment horizontal="center" vertical="center" textRotation="90" wrapText="1"/>
    </xf>
    <xf numFmtId="0" fontId="7" fillId="2" borderId="49"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23" fillId="0" borderId="0" xfId="0" applyFont="1" applyFill="1" applyBorder="1" applyAlignment="1">
      <alignment horizontal="left" wrapText="1"/>
    </xf>
    <xf numFmtId="0" fontId="1" fillId="4" borderId="18" xfId="0" applyFont="1" applyFill="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xf>
    <xf numFmtId="0" fontId="18" fillId="0" borderId="15" xfId="0" applyFont="1" applyBorder="1" applyAlignment="1" applyProtection="1">
      <alignment vertical="center" wrapText="1"/>
      <protection locked="0"/>
    </xf>
    <xf numFmtId="17" fontId="18" fillId="0" borderId="15" xfId="0" applyNumberFormat="1" applyFont="1" applyBorder="1" applyAlignment="1" applyProtection="1">
      <alignment vertical="center" wrapText="1"/>
      <protection locked="0"/>
    </xf>
    <xf numFmtId="0" fontId="18" fillId="0" borderId="34" xfId="0" applyFont="1" applyBorder="1" applyAlignment="1" applyProtection="1">
      <alignment horizontal="center" vertical="center" wrapText="1"/>
      <protection locked="0"/>
    </xf>
    <xf numFmtId="0" fontId="18" fillId="0" borderId="15" xfId="0" applyFont="1" applyBorder="1" applyAlignment="1" applyProtection="1">
      <alignment horizontal="center" vertical="center" wrapText="1"/>
      <protection locked="0"/>
    </xf>
    <xf numFmtId="0" fontId="18"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8" fillId="0" borderId="15" xfId="0" applyFont="1" applyBorder="1" applyAlignment="1" applyProtection="1">
      <alignment horizontal="left" vertical="center" wrapText="1"/>
      <protection locked="0"/>
    </xf>
    <xf numFmtId="0" fontId="2" fillId="0" borderId="0" xfId="0" applyFont="1" applyFill="1" applyBorder="1" applyAlignment="1">
      <alignment horizontal="left" vertical="center" wrapText="1"/>
    </xf>
    <xf numFmtId="0" fontId="17" fillId="0" borderId="1" xfId="0" applyFont="1" applyBorder="1" applyAlignment="1">
      <alignment vertical="center" wrapText="1"/>
    </xf>
    <xf numFmtId="0" fontId="17" fillId="0" borderId="11" xfId="0" applyFont="1" applyBorder="1" applyAlignment="1">
      <alignment vertical="center" wrapText="1"/>
    </xf>
    <xf numFmtId="0" fontId="25" fillId="0" borderId="28" xfId="0" applyFont="1" applyBorder="1" applyAlignment="1">
      <alignment horizontal="center" vertical="center" wrapText="1"/>
    </xf>
    <xf numFmtId="0" fontId="3" fillId="0" borderId="36" xfId="0" applyFont="1" applyBorder="1" applyAlignment="1">
      <alignment horizontal="justify" vertical="center" wrapText="1"/>
    </xf>
    <xf numFmtId="0" fontId="33" fillId="0" borderId="1" xfId="10" applyFont="1" applyBorder="1" applyAlignment="1" applyProtection="1">
      <alignment vertical="center" wrapText="1"/>
      <protection locked="0"/>
    </xf>
    <xf numFmtId="0" fontId="33" fillId="0" borderId="1" xfId="9" applyFont="1" applyBorder="1" applyAlignment="1" applyProtection="1">
      <alignment vertical="center" wrapText="1"/>
      <protection locked="0"/>
    </xf>
    <xf numFmtId="0" fontId="34" fillId="0" borderId="1" xfId="0" applyFont="1" applyBorder="1" applyAlignment="1" applyProtection="1">
      <alignment vertical="center" wrapText="1"/>
      <protection locked="0"/>
    </xf>
    <xf numFmtId="0" fontId="33" fillId="0" borderId="11" xfId="10" applyFont="1" applyFill="1" applyBorder="1" applyAlignment="1" applyProtection="1">
      <alignment vertical="center" wrapText="1"/>
      <protection locked="0"/>
    </xf>
    <xf numFmtId="0" fontId="33" fillId="0" borderId="11" xfId="10" applyFont="1" applyBorder="1" applyAlignment="1" applyProtection="1">
      <alignment vertical="center" wrapText="1"/>
      <protection locked="0"/>
    </xf>
    <xf numFmtId="0" fontId="33" fillId="0" borderId="1" xfId="10" applyFont="1" applyFill="1" applyBorder="1" applyAlignment="1">
      <alignment vertical="center" wrapText="1"/>
    </xf>
    <xf numFmtId="0" fontId="33" fillId="0" borderId="50" xfId="10" applyFont="1" applyBorder="1" applyAlignment="1" applyProtection="1">
      <alignment vertical="center" wrapText="1"/>
      <protection locked="0"/>
    </xf>
    <xf numFmtId="0" fontId="33" fillId="0" borderId="0" xfId="9" applyFont="1" applyFill="1" applyAlignment="1">
      <alignment vertical="center" wrapText="1"/>
    </xf>
    <xf numFmtId="0" fontId="13" fillId="0" borderId="0" xfId="0" applyFont="1"/>
    <xf numFmtId="0" fontId="18" fillId="0" borderId="34"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0" fontId="18" fillId="0" borderId="50" xfId="0" applyFont="1" applyBorder="1" applyAlignment="1" applyProtection="1">
      <alignment horizontal="left" vertical="center" wrapText="1"/>
      <protection locked="0"/>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xf>
    <xf numFmtId="0" fontId="18" fillId="0" borderId="15" xfId="0" applyFont="1" applyBorder="1" applyAlignment="1" applyProtection="1">
      <alignment horizontal="center" vertical="center" wrapText="1"/>
      <protection locked="0"/>
    </xf>
    <xf numFmtId="0" fontId="18" fillId="0" borderId="1" xfId="0" applyFont="1" applyBorder="1" applyAlignment="1">
      <alignment horizontal="left" vertical="center" wrapText="1"/>
    </xf>
    <xf numFmtId="0" fontId="18" fillId="0" borderId="15" xfId="0" applyFont="1" applyBorder="1" applyAlignment="1">
      <alignment horizontal="left" vertical="center" wrapText="1"/>
    </xf>
    <xf numFmtId="0" fontId="19" fillId="0" borderId="1"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8" fillId="0" borderId="1" xfId="0" applyFont="1" applyBorder="1" applyAlignment="1" applyProtection="1">
      <alignment horizontal="left" vertical="center" wrapText="1"/>
      <protection locked="0"/>
    </xf>
    <xf numFmtId="0" fontId="21" fillId="0" borderId="1" xfId="0" applyFont="1" applyBorder="1" applyAlignment="1">
      <alignment horizontal="right" vertical="center" wrapText="1"/>
    </xf>
    <xf numFmtId="0" fontId="2" fillId="0" borderId="0" xfId="0" applyFont="1" applyFill="1" applyBorder="1" applyAlignment="1">
      <alignment horizontal="left" vertical="center" wrapText="1"/>
    </xf>
    <xf numFmtId="0" fontId="23" fillId="0" borderId="33" xfId="0" applyFont="1" applyFill="1" applyBorder="1" applyAlignment="1">
      <alignment horizontal="left" vertical="center" wrapText="1"/>
    </xf>
    <xf numFmtId="0" fontId="6" fillId="0" borderId="30" xfId="0" applyFont="1" applyFill="1" applyBorder="1" applyAlignment="1">
      <alignment horizontal="left" vertical="center" wrapText="1"/>
    </xf>
    <xf numFmtId="0" fontId="2" fillId="0" borderId="7" xfId="0" applyFont="1" applyFill="1" applyBorder="1" applyAlignment="1">
      <alignment horizontal="left" wrapText="1"/>
    </xf>
    <xf numFmtId="0" fontId="21" fillId="0" borderId="41" xfId="0" applyFont="1" applyBorder="1" applyAlignment="1">
      <alignment horizontal="right" vertical="center" wrapText="1"/>
    </xf>
    <xf numFmtId="0" fontId="21" fillId="0" borderId="2" xfId="0" applyFont="1" applyBorder="1" applyAlignment="1">
      <alignment horizontal="right" vertical="center" wrapText="1"/>
    </xf>
    <xf numFmtId="0" fontId="21" fillId="0" borderId="40" xfId="0" applyFont="1" applyBorder="1" applyAlignment="1">
      <alignment horizontal="right" vertical="center" wrapText="1"/>
    </xf>
    <xf numFmtId="0" fontId="21" fillId="0" borderId="41" xfId="0" applyFont="1" applyBorder="1" applyAlignment="1">
      <alignment horizontal="left" vertical="center" wrapText="1"/>
    </xf>
    <xf numFmtId="0" fontId="21" fillId="0" borderId="2" xfId="0" applyFont="1" applyBorder="1" applyAlignment="1">
      <alignment horizontal="left" vertical="center" wrapText="1"/>
    </xf>
    <xf numFmtId="0" fontId="21" fillId="0" borderId="40" xfId="0" applyFont="1" applyBorder="1" applyAlignment="1">
      <alignment horizontal="left" vertical="center" wrapText="1"/>
    </xf>
    <xf numFmtId="0" fontId="18" fillId="0" borderId="15" xfId="0" applyFont="1" applyBorder="1" applyAlignment="1" applyProtection="1">
      <alignment horizontal="center" vertical="center" wrapText="1"/>
    </xf>
    <xf numFmtId="0" fontId="1" fillId="4" borderId="3"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0" fillId="0" borderId="22"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23"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1" fillId="0" borderId="22" xfId="0" applyFont="1" applyBorder="1" applyAlignment="1">
      <alignment horizontal="left" vertical="center"/>
    </xf>
    <xf numFmtId="0" fontId="1" fillId="0" borderId="10" xfId="0" applyFont="1" applyBorder="1" applyAlignment="1">
      <alignment horizontal="left" vertical="center"/>
    </xf>
    <xf numFmtId="0" fontId="1" fillId="0" borderId="6" xfId="0" applyFont="1" applyBorder="1" applyAlignment="1">
      <alignment horizontal="left" vertical="center"/>
    </xf>
    <xf numFmtId="0" fontId="1" fillId="0" borderId="8" xfId="0" applyFont="1" applyBorder="1" applyAlignment="1">
      <alignment horizontal="left" vertical="center"/>
    </xf>
    <xf numFmtId="0" fontId="1" fillId="0" borderId="23" xfId="0" applyFont="1" applyBorder="1" applyAlignment="1">
      <alignment horizontal="left" vertical="center"/>
    </xf>
    <xf numFmtId="0" fontId="1" fillId="0" borderId="9" xfId="0" applyFont="1" applyBorder="1" applyAlignment="1">
      <alignment horizontal="left" vertical="center"/>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14" fillId="0" borderId="13" xfId="0" applyFont="1" applyBorder="1" applyAlignment="1">
      <alignment horizontal="center" vertical="center"/>
    </xf>
    <xf numFmtId="0" fontId="14" fillId="0" borderId="12" xfId="0" applyFont="1" applyBorder="1" applyAlignment="1">
      <alignment horizontal="center" vertical="center"/>
    </xf>
    <xf numFmtId="0" fontId="5" fillId="0" borderId="22" xfId="0" applyFont="1" applyBorder="1" applyAlignment="1" applyProtection="1">
      <alignment horizontal="center" wrapText="1"/>
      <protection locked="0"/>
    </xf>
    <xf numFmtId="0" fontId="5" fillId="0" borderId="10"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8" xfId="0" applyFont="1" applyBorder="1" applyAlignment="1" applyProtection="1">
      <alignment horizontal="center" wrapText="1"/>
      <protection locked="0"/>
    </xf>
    <xf numFmtId="0" fontId="5" fillId="0" borderId="23" xfId="0" applyFont="1" applyBorder="1" applyAlignment="1" applyProtection="1">
      <alignment horizontal="center" wrapText="1"/>
      <protection locked="0"/>
    </xf>
    <xf numFmtId="0" fontId="5" fillId="0" borderId="9" xfId="0" applyFont="1" applyBorder="1" applyAlignment="1" applyProtection="1">
      <alignment horizontal="center" wrapText="1"/>
      <protection locked="0"/>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24" xfId="0" applyFont="1" applyBorder="1" applyAlignment="1">
      <alignment horizontal="center" vertical="center"/>
    </xf>
    <xf numFmtId="0" fontId="14" fillId="0" borderId="20"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8" fillId="0" borderId="15" xfId="0" applyFont="1" applyBorder="1" applyAlignment="1" applyProtection="1">
      <alignment horizontal="left" vertical="center" wrapText="1"/>
      <protection locked="0"/>
    </xf>
    <xf numFmtId="0" fontId="18" fillId="0" borderId="52" xfId="0" applyFont="1" applyBorder="1" applyAlignment="1" applyProtection="1">
      <alignment horizontal="center" vertical="center" wrapText="1"/>
      <protection locked="0"/>
    </xf>
    <xf numFmtId="0" fontId="18" fillId="0" borderId="17" xfId="0" applyFont="1" applyBorder="1" applyAlignment="1" applyProtection="1">
      <alignment horizontal="center" vertical="center" wrapText="1"/>
      <protection locked="0"/>
    </xf>
    <xf numFmtId="0" fontId="2" fillId="0" borderId="51" xfId="0" applyFont="1" applyFill="1" applyBorder="1" applyAlignment="1">
      <alignment horizontal="left" wrapText="1"/>
    </xf>
    <xf numFmtId="0" fontId="18" fillId="0" borderId="35" xfId="0" applyFont="1" applyBorder="1" applyAlignment="1" applyProtection="1">
      <alignment horizontal="center" vertical="center" wrapText="1"/>
      <protection locked="0"/>
    </xf>
    <xf numFmtId="0" fontId="18" fillId="0" borderId="50" xfId="0" applyFont="1" applyBorder="1" applyAlignment="1" applyProtection="1">
      <alignment horizontal="center" vertical="center" wrapText="1"/>
      <protection locked="0"/>
    </xf>
    <xf numFmtId="0" fontId="18" fillId="0" borderId="34" xfId="0" applyFont="1" applyBorder="1" applyAlignment="1" applyProtection="1">
      <alignment horizontal="center" vertical="center" wrapText="1"/>
      <protection locked="0"/>
    </xf>
    <xf numFmtId="0" fontId="18" fillId="0" borderId="11" xfId="0" applyFont="1" applyBorder="1" applyAlignment="1" applyProtection="1">
      <alignment horizontal="center" vertical="center" wrapText="1"/>
      <protection locked="0"/>
    </xf>
    <xf numFmtId="0" fontId="14" fillId="0" borderId="1" xfId="0" applyFont="1" applyBorder="1" applyAlignment="1">
      <alignment horizontal="center"/>
    </xf>
    <xf numFmtId="0" fontId="0" fillId="0" borderId="5" xfId="0" applyBorder="1" applyAlignment="1">
      <alignment horizontal="left"/>
    </xf>
    <xf numFmtId="0" fontId="0" fillId="0" borderId="10" xfId="0" applyBorder="1" applyAlignment="1">
      <alignment horizontal="left"/>
    </xf>
    <xf numFmtId="0" fontId="16" fillId="10" borderId="41" xfId="0" applyFont="1" applyFill="1" applyBorder="1" applyAlignment="1">
      <alignment horizontal="center" vertical="center" wrapText="1"/>
    </xf>
    <xf numFmtId="0" fontId="16" fillId="10" borderId="40" xfId="0" applyFont="1" applyFill="1" applyBorder="1" applyAlignment="1">
      <alignment horizontal="center" vertical="center" wrapText="1"/>
    </xf>
    <xf numFmtId="0" fontId="17" fillId="0" borderId="18" xfId="0" applyFont="1" applyBorder="1" applyAlignment="1">
      <alignment horizontal="justify" vertical="center" wrapText="1"/>
    </xf>
    <xf numFmtId="0" fontId="17" fillId="0" borderId="36" xfId="0" applyFont="1" applyBorder="1" applyAlignment="1">
      <alignment horizontal="justify" vertical="center" wrapText="1"/>
    </xf>
    <xf numFmtId="0" fontId="17" fillId="0" borderId="19" xfId="0" applyFont="1" applyBorder="1" applyAlignment="1">
      <alignment horizontal="justify" vertical="center" wrapText="1"/>
    </xf>
    <xf numFmtId="0" fontId="17" fillId="8" borderId="18" xfId="0" applyFont="1" applyFill="1" applyBorder="1" applyAlignment="1">
      <alignment horizontal="justify" vertical="center" wrapText="1"/>
    </xf>
    <xf numFmtId="0" fontId="17" fillId="8" borderId="36" xfId="0" applyFont="1" applyFill="1" applyBorder="1" applyAlignment="1">
      <alignment horizontal="justify" vertical="center" wrapText="1"/>
    </xf>
    <xf numFmtId="0" fontId="17" fillId="8" borderId="19" xfId="0" applyFont="1" applyFill="1" applyBorder="1" applyAlignment="1">
      <alignment horizontal="justify" vertical="center" wrapText="1"/>
    </xf>
    <xf numFmtId="0" fontId="17" fillId="0" borderId="24" xfId="0" applyFont="1" applyBorder="1" applyAlignment="1">
      <alignment horizontal="justify" vertical="center" wrapText="1"/>
    </xf>
    <xf numFmtId="0" fontId="17" fillId="0" borderId="31" xfId="0" applyFont="1" applyBorder="1" applyAlignment="1">
      <alignment horizontal="justify" vertical="center" wrapText="1"/>
    </xf>
    <xf numFmtId="0" fontId="17" fillId="0" borderId="39" xfId="0" applyFont="1" applyBorder="1" applyAlignment="1">
      <alignment horizontal="justify" vertical="center" wrapText="1"/>
    </xf>
    <xf numFmtId="0" fontId="17" fillId="9" borderId="20" xfId="0" applyFont="1" applyFill="1" applyBorder="1" applyAlignment="1">
      <alignment horizontal="justify" vertical="center" wrapText="1"/>
    </xf>
    <xf numFmtId="0" fontId="17" fillId="9" borderId="0" xfId="0" applyFont="1" applyFill="1" applyBorder="1" applyAlignment="1">
      <alignment horizontal="justify" vertical="center" wrapText="1"/>
    </xf>
    <xf numFmtId="0" fontId="17" fillId="9" borderId="27" xfId="0" applyFont="1" applyFill="1" applyBorder="1" applyAlignment="1">
      <alignment horizontal="justify" vertical="center" wrapText="1"/>
    </xf>
    <xf numFmtId="0" fontId="17" fillId="0" borderId="37" xfId="0" applyFont="1" applyBorder="1" applyAlignment="1">
      <alignment horizontal="justify" vertical="center" wrapText="1"/>
    </xf>
    <xf numFmtId="0" fontId="17" fillId="5" borderId="18" xfId="0" applyFont="1" applyFill="1" applyBorder="1" applyAlignment="1">
      <alignment horizontal="justify" vertical="center" wrapText="1"/>
    </xf>
    <xf numFmtId="0" fontId="17" fillId="5" borderId="36" xfId="0" applyFont="1" applyFill="1" applyBorder="1" applyAlignment="1">
      <alignment horizontal="justify" vertical="center" wrapText="1"/>
    </xf>
    <xf numFmtId="0" fontId="17" fillId="5" borderId="37" xfId="0" applyFont="1" applyFill="1" applyBorder="1" applyAlignment="1">
      <alignment horizontal="justify" vertical="center" wrapText="1"/>
    </xf>
    <xf numFmtId="0" fontId="17" fillId="0" borderId="38" xfId="0" applyFont="1" applyBorder="1" applyAlignment="1">
      <alignment horizontal="justify" vertical="center" wrapText="1"/>
    </xf>
    <xf numFmtId="0" fontId="17" fillId="6" borderId="38" xfId="0" applyFont="1" applyFill="1" applyBorder="1" applyAlignment="1">
      <alignment horizontal="justify" vertical="center" wrapText="1"/>
    </xf>
    <xf numFmtId="0" fontId="17" fillId="6" borderId="36" xfId="0" applyFont="1" applyFill="1" applyBorder="1" applyAlignment="1">
      <alignment horizontal="justify" vertical="center" wrapText="1"/>
    </xf>
    <xf numFmtId="0" fontId="17" fillId="6" borderId="37" xfId="0" applyFont="1" applyFill="1" applyBorder="1" applyAlignment="1">
      <alignment horizontal="justify" vertical="center" wrapText="1"/>
    </xf>
    <xf numFmtId="0" fontId="17" fillId="7" borderId="38" xfId="0" applyFont="1" applyFill="1" applyBorder="1" applyAlignment="1">
      <alignment horizontal="justify" vertical="center" wrapText="1"/>
    </xf>
    <xf numFmtId="0" fontId="17" fillId="7" borderId="36" xfId="0" applyFont="1" applyFill="1" applyBorder="1" applyAlignment="1">
      <alignment horizontal="justify" vertical="center" wrapText="1"/>
    </xf>
    <xf numFmtId="0" fontId="17" fillId="7" borderId="19" xfId="0" applyFont="1" applyFill="1" applyBorder="1" applyAlignment="1">
      <alignment horizontal="justify" vertical="center" wrapText="1"/>
    </xf>
    <xf numFmtId="0" fontId="14" fillId="0" borderId="43" xfId="0" applyFont="1" applyBorder="1" applyAlignment="1">
      <alignment horizontal="left" vertical="center" wrapText="1"/>
    </xf>
    <xf numFmtId="0" fontId="14" fillId="0" borderId="44" xfId="0" applyFont="1" applyBorder="1" applyAlignment="1">
      <alignment horizontal="left" vertical="center" wrapText="1"/>
    </xf>
    <xf numFmtId="0" fontId="14" fillId="0" borderId="46" xfId="0" applyFont="1" applyBorder="1" applyAlignment="1">
      <alignment horizontal="left" vertical="center" wrapText="1"/>
    </xf>
    <xf numFmtId="0" fontId="13" fillId="0" borderId="0" xfId="0" applyFont="1" applyBorder="1" applyAlignment="1">
      <alignment horizontal="left" vertical="top" wrapText="1"/>
    </xf>
    <xf numFmtId="0" fontId="29" fillId="0" borderId="0" xfId="0" applyFont="1" applyBorder="1" applyAlignment="1">
      <alignment horizontal="left" vertical="top" wrapText="1"/>
    </xf>
    <xf numFmtId="0" fontId="14" fillId="0" borderId="27" xfId="0"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vertical="center" wrapText="1"/>
    </xf>
    <xf numFmtId="0" fontId="17" fillId="0" borderId="1" xfId="0" applyFont="1" applyBorder="1" applyAlignment="1">
      <alignment horizontal="justify" vertical="center" wrapText="1"/>
    </xf>
    <xf numFmtId="0" fontId="17" fillId="0" borderId="11" xfId="0" applyFont="1" applyBorder="1" applyAlignment="1">
      <alignment vertical="center" wrapText="1"/>
    </xf>
    <xf numFmtId="0" fontId="17" fillId="0" borderId="11" xfId="0" applyFont="1" applyBorder="1" applyAlignment="1">
      <alignment horizontal="justify" vertical="center" wrapText="1"/>
    </xf>
    <xf numFmtId="0" fontId="14" fillId="0" borderId="34" xfId="0" applyFont="1" applyBorder="1" applyAlignment="1">
      <alignment horizontal="center" vertical="center"/>
    </xf>
    <xf numFmtId="0" fontId="14" fillId="0" borderId="42" xfId="0" applyFont="1" applyBorder="1" applyAlignment="1">
      <alignment horizontal="center" vertical="center"/>
    </xf>
    <xf numFmtId="0" fontId="25" fillId="0" borderId="3"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3" fillId="0" borderId="18"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19" xfId="0" applyFont="1" applyBorder="1" applyAlignment="1">
      <alignment horizontal="justify" vertical="center" wrapText="1"/>
    </xf>
    <xf numFmtId="0" fontId="14" fillId="0" borderId="34" xfId="0" applyFont="1" applyBorder="1" applyAlignment="1">
      <alignment horizontal="center"/>
    </xf>
    <xf numFmtId="0" fontId="0" fillId="0" borderId="53" xfId="0" applyBorder="1" applyAlignment="1">
      <alignment horizontal="left" vertical="center" wrapText="1"/>
    </xf>
    <xf numFmtId="0" fontId="0" fillId="11" borderId="53" xfId="0" applyFill="1" applyBorder="1" applyAlignment="1">
      <alignment horizontal="left" vertical="center" wrapText="1"/>
    </xf>
    <xf numFmtId="0" fontId="0" fillId="0" borderId="16" xfId="0" applyBorder="1" applyAlignment="1">
      <alignment horizontal="left" vertical="center" wrapText="1"/>
    </xf>
  </cellXfs>
  <cellStyles count="11">
    <cellStyle name="Hipervínculo" xfId="1" builtinId="8" hidden="1"/>
    <cellStyle name="Hipervínculo" xfId="3" builtinId="8" hidden="1"/>
    <cellStyle name="Hipervínculo" xfId="5" builtinId="8" hidden="1"/>
    <cellStyle name="Hipervínculo" xfId="7" builtinId="8" hidden="1"/>
    <cellStyle name="Hipervínculo" xfId="9" builtinId="8"/>
    <cellStyle name="Hipervínculo visitado" xfId="2" builtinId="9" hidden="1"/>
    <cellStyle name="Hipervínculo visitado" xfId="4" builtinId="9" hidden="1"/>
    <cellStyle name="Hipervínculo visitado" xfId="6" builtinId="9" hidden="1"/>
    <cellStyle name="Hipervínculo visitado" xfId="8" builtinId="9" hidden="1"/>
    <cellStyle name="Hyperlink" xfId="10" xr:uid="{00000000-0005-0000-0000-000009000000}"/>
    <cellStyle name="Normal" xfId="0" builtinId="0"/>
  </cellStyles>
  <dxfs count="149">
    <dxf>
      <fill>
        <patternFill>
          <bgColor rgb="FFFF000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theme="5" tint="0.39994506668294322"/>
        </patternFill>
      </fill>
    </dxf>
    <dxf>
      <font>
        <color theme="1"/>
      </font>
      <fill>
        <patternFill>
          <bgColor theme="5" tint="-0.24994659260841701"/>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theme="5" tint="0.39994506668294322"/>
        </patternFill>
      </fill>
    </dxf>
    <dxf>
      <font>
        <color theme="1"/>
      </font>
      <fill>
        <patternFill>
          <bgColor theme="5" tint="-0.24994659260841701"/>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theme="5" tint="0.39994506668294322"/>
        </patternFill>
      </fill>
    </dxf>
    <dxf>
      <font>
        <color theme="1"/>
      </font>
      <fill>
        <patternFill>
          <bgColor theme="5" tint="-0.24994659260841701"/>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theme="5" tint="0.39994506668294322"/>
        </patternFill>
      </fill>
    </dxf>
    <dxf>
      <font>
        <color theme="1"/>
      </font>
      <fill>
        <patternFill>
          <bgColor theme="5" tint="-0.24994659260841701"/>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theme="5" tint="0.39994506668294322"/>
        </patternFill>
      </fill>
    </dxf>
    <dxf>
      <font>
        <color theme="1"/>
      </font>
      <fill>
        <patternFill>
          <bgColor theme="5" tint="-0.24994659260841701"/>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theme="5" tint="0.39994506668294322"/>
        </patternFill>
      </fill>
    </dxf>
    <dxf>
      <font>
        <color theme="1"/>
      </font>
      <fill>
        <patternFill>
          <bgColor theme="5" tint="-0.24994659260841701"/>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theme="5" tint="0.39994506668294322"/>
        </patternFill>
      </fill>
    </dxf>
    <dxf>
      <font>
        <color theme="1"/>
      </font>
      <fill>
        <patternFill>
          <bgColor theme="5" tint="-0.24994659260841701"/>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theme="5" tint="0.39994506668294322"/>
        </patternFill>
      </fill>
    </dxf>
    <dxf>
      <font>
        <color theme="1"/>
      </font>
      <fill>
        <patternFill>
          <bgColor theme="5" tint="-0.24994659260841701"/>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rgb="FFFFFF00"/>
        </patternFill>
      </fill>
    </dxf>
    <dxf>
      <font>
        <color theme="1"/>
      </font>
      <fill>
        <patternFill>
          <bgColor theme="5" tint="0.39994506668294322"/>
        </patternFill>
      </fill>
    </dxf>
    <dxf>
      <fill>
        <patternFill>
          <bgColor theme="5" tint="-0.24994659260841701"/>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rgb="FF92D050"/>
        </patternFill>
      </fill>
    </dxf>
    <dxf>
      <font>
        <color theme="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theme="1"/>
      </font>
      <fill>
        <patternFill>
          <bgColor rgb="FFFFC000"/>
        </patternFill>
      </fill>
    </dxf>
    <dxf>
      <font>
        <color theme="1"/>
      </font>
      <fill>
        <patternFill>
          <bgColor rgb="FFFFC000"/>
        </patternFill>
      </fill>
    </dxf>
  </dxfs>
  <tableStyles count="0" defaultTableStyle="TableStyleMedium2" defaultPivotStyle="PivotStyleLight16"/>
  <colors>
    <mruColors>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tiff"/><Relationship Id="rId2" Type="http://schemas.openxmlformats.org/officeDocument/2006/relationships/image" Target="../media/image3.tiff"/><Relationship Id="rId1" Type="http://schemas.openxmlformats.org/officeDocument/2006/relationships/image" Target="../media/image2.tiff"/><Relationship Id="rId4" Type="http://schemas.openxmlformats.org/officeDocument/2006/relationships/image" Target="../media/image5.tiff"/></Relationships>
</file>

<file path=xl/drawings/drawing1.xml><?xml version="1.0" encoding="utf-8"?>
<xdr:wsDr xmlns:xdr="http://schemas.openxmlformats.org/drawingml/2006/spreadsheetDrawing" xmlns:a="http://schemas.openxmlformats.org/drawingml/2006/main">
  <xdr:twoCellAnchor editAs="oneCell">
    <xdr:from>
      <xdr:col>0</xdr:col>
      <xdr:colOff>700002</xdr:colOff>
      <xdr:row>0</xdr:row>
      <xdr:rowOff>38100</xdr:rowOff>
    </xdr:from>
    <xdr:to>
      <xdr:col>1</xdr:col>
      <xdr:colOff>611409</xdr:colOff>
      <xdr:row>2</xdr:row>
      <xdr:rowOff>254000</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0002" y="38100"/>
          <a:ext cx="782264" cy="760186"/>
        </a:xfrm>
        <a:prstGeom prst="rect">
          <a:avLst/>
        </a:prstGeom>
        <a:noFill/>
        <a:ln>
          <a:noFill/>
        </a:ln>
      </xdr:spPr>
    </xdr:pic>
    <xdr:clientData/>
  </xdr:twoCellAnchor>
  <xdr:twoCellAnchor editAs="oneCell">
    <xdr:from>
      <xdr:col>5</xdr:col>
      <xdr:colOff>103909</xdr:colOff>
      <xdr:row>144</xdr:row>
      <xdr:rowOff>103909</xdr:rowOff>
    </xdr:from>
    <xdr:to>
      <xdr:col>8</xdr:col>
      <xdr:colOff>60326</xdr:colOff>
      <xdr:row>160</xdr:row>
      <xdr:rowOff>25462</xdr:rowOff>
    </xdr:to>
    <xdr:pic>
      <xdr:nvPicPr>
        <xdr:cNvPr id="5" name="Imagen 1">
          <a:extLst>
            <a:ext uri="{FF2B5EF4-FFF2-40B4-BE49-F238E27FC236}">
              <a16:creationId xmlns:a16="http://schemas.microsoft.com/office/drawing/2014/main" id="{E3C7EEA3-8E8C-44C4-8894-D53BE7B8123C}"/>
            </a:ext>
          </a:extLst>
        </xdr:cNvPr>
        <xdr:cNvPicPr/>
      </xdr:nvPicPr>
      <xdr:blipFill>
        <a:blip xmlns:r="http://schemas.openxmlformats.org/officeDocument/2006/relationships" r:embed="rId2"/>
        <a:stretch>
          <a:fillRect/>
        </a:stretch>
      </xdr:blipFill>
      <xdr:spPr>
        <a:xfrm>
          <a:off x="7435273" y="33464500"/>
          <a:ext cx="2962275" cy="28771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133349</xdr:colOff>
      <xdr:row>0</xdr:row>
      <xdr:rowOff>0</xdr:rowOff>
    </xdr:from>
    <xdr:to>
      <xdr:col>9</xdr:col>
      <xdr:colOff>47624</xdr:colOff>
      <xdr:row>12</xdr:row>
      <xdr:rowOff>6985</xdr:rowOff>
    </xdr:to>
    <xdr:pic>
      <xdr:nvPicPr>
        <xdr:cNvPr id="2" name="Imagen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tretch>
          <a:fillRect/>
        </a:stretch>
      </xdr:blipFill>
      <xdr:spPr>
        <a:xfrm>
          <a:off x="8486774" y="0"/>
          <a:ext cx="2962275" cy="2950210"/>
        </a:xfrm>
        <a:prstGeom prst="rect">
          <a:avLst/>
        </a:prstGeom>
      </xdr:spPr>
    </xdr:pic>
    <xdr:clientData/>
  </xdr:twoCellAnchor>
  <xdr:twoCellAnchor editAs="oneCell">
    <xdr:from>
      <xdr:col>9</xdr:col>
      <xdr:colOff>104775</xdr:colOff>
      <xdr:row>0</xdr:row>
      <xdr:rowOff>85725</xdr:rowOff>
    </xdr:from>
    <xdr:to>
      <xdr:col>11</xdr:col>
      <xdr:colOff>104775</xdr:colOff>
      <xdr:row>5</xdr:row>
      <xdr:rowOff>139700</xdr:rowOff>
    </xdr:to>
    <xdr:pic>
      <xdr:nvPicPr>
        <xdr:cNvPr id="3" name="Imagen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2"/>
        <a:stretch>
          <a:fillRect/>
        </a:stretch>
      </xdr:blipFill>
      <xdr:spPr>
        <a:xfrm>
          <a:off x="11506200" y="85725"/>
          <a:ext cx="1524000" cy="1663700"/>
        </a:xfrm>
        <a:prstGeom prst="rect">
          <a:avLst/>
        </a:prstGeom>
      </xdr:spPr>
    </xdr:pic>
    <xdr:clientData/>
  </xdr:twoCellAnchor>
  <xdr:twoCellAnchor editAs="oneCell">
    <xdr:from>
      <xdr:col>5</xdr:col>
      <xdr:colOff>200025</xdr:colOff>
      <xdr:row>11</xdr:row>
      <xdr:rowOff>76200</xdr:rowOff>
    </xdr:from>
    <xdr:to>
      <xdr:col>12</xdr:col>
      <xdr:colOff>257175</xdr:colOff>
      <xdr:row>23</xdr:row>
      <xdr:rowOff>97790</xdr:rowOff>
    </xdr:to>
    <xdr:pic>
      <xdr:nvPicPr>
        <xdr:cNvPr id="4" name="Imagen 3">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3"/>
        <a:stretch>
          <a:fillRect/>
        </a:stretch>
      </xdr:blipFill>
      <xdr:spPr>
        <a:xfrm>
          <a:off x="8553450" y="2914650"/>
          <a:ext cx="5391150" cy="2307590"/>
        </a:xfrm>
        <a:prstGeom prst="rect">
          <a:avLst/>
        </a:prstGeom>
      </xdr:spPr>
    </xdr:pic>
    <xdr:clientData/>
  </xdr:twoCellAnchor>
  <xdr:twoCellAnchor editAs="oneCell">
    <xdr:from>
      <xdr:col>0</xdr:col>
      <xdr:colOff>1342217</xdr:colOff>
      <xdr:row>10</xdr:row>
      <xdr:rowOff>190499</xdr:rowOff>
    </xdr:from>
    <xdr:to>
      <xdr:col>2</xdr:col>
      <xdr:colOff>103287</xdr:colOff>
      <xdr:row>18</xdr:row>
      <xdr:rowOff>142874</xdr:rowOff>
    </xdr:to>
    <xdr:pic>
      <xdr:nvPicPr>
        <xdr:cNvPr id="5" name="Imagen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4"/>
        <a:stretch>
          <a:fillRect/>
        </a:stretch>
      </xdr:blipFill>
      <xdr:spPr>
        <a:xfrm>
          <a:off x="1342217" y="2752724"/>
          <a:ext cx="2552020" cy="14763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eams.microsoft.com/_" TargetMode="External"/><Relationship Id="rId3" Type="http://schemas.openxmlformats.org/officeDocument/2006/relationships/hyperlink" Target="file:///C:\:f:\s\MAPADDERIESGO\EiT2WWVNH6tFsO-TlKKN42gBdolQblYwwqhulIoLW-Wdmg%3fe=dEJ4ZS" TargetMode="External"/><Relationship Id="rId7" Type="http://schemas.openxmlformats.org/officeDocument/2006/relationships/hyperlink" Target="http://https/teams.microsoft.com/_" TargetMode="External"/><Relationship Id="rId12" Type="http://schemas.openxmlformats.org/officeDocument/2006/relationships/drawing" Target="../drawings/drawing1.xml"/><Relationship Id="rId2" Type="http://schemas.openxmlformats.org/officeDocument/2006/relationships/hyperlink" Target="file:///C:\:f:\s\MAPADDERIESGO\EmjaRL6tTgZBkVB0MfTSJPwBXyyMPh3e5xbPw9g4LNvkkw%3fe=D8L0Dd" TargetMode="External"/><Relationship Id="rId1" Type="http://schemas.openxmlformats.org/officeDocument/2006/relationships/hyperlink" Target="file:///C:\Downloads\2.%20EPP\1.%20SOLICITUD%20EPP" TargetMode="External"/><Relationship Id="rId6" Type="http://schemas.openxmlformats.org/officeDocument/2006/relationships/hyperlink" Target="https://teams.microsoft.com/_" TargetMode="External"/><Relationship Id="rId11" Type="http://schemas.openxmlformats.org/officeDocument/2006/relationships/printerSettings" Target="../printerSettings/printerSettings1.bin"/><Relationship Id="rId5" Type="http://schemas.openxmlformats.org/officeDocument/2006/relationships/hyperlink" Target="https://teams.microsoft.com/_" TargetMode="External"/><Relationship Id="rId10" Type="http://schemas.openxmlformats.org/officeDocument/2006/relationships/hyperlink" Target="https://teams.microsoft.com/_" TargetMode="External"/><Relationship Id="rId4" Type="http://schemas.openxmlformats.org/officeDocument/2006/relationships/hyperlink" Target="file:///C:\:f:\s\MAPADDERIESGO\EoNo21M7hplOpVJklubIdaEB_0cRbCY7pjXBYPetSoxV6g%3fe=fPgtJv" TargetMode="External"/><Relationship Id="rId9" Type="http://schemas.openxmlformats.org/officeDocument/2006/relationships/hyperlink" Target="https://teams.microsoft.com/_"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J188"/>
  <sheetViews>
    <sheetView tabSelected="1" zoomScale="55" zoomScaleNormal="55" zoomScalePageLayoutView="127" workbookViewId="0">
      <selection activeCell="P8" sqref="P8"/>
    </sheetView>
  </sheetViews>
  <sheetFormatPr baseColWidth="10" defaultColWidth="10.7109375" defaultRowHeight="15" x14ac:dyDescent="0.25"/>
  <cols>
    <col min="1" max="1" width="13.140625" customWidth="1"/>
    <col min="2" max="2" width="18.42578125" customWidth="1"/>
    <col min="3" max="3" width="20.42578125" style="39" customWidth="1"/>
    <col min="4" max="4" width="43.42578125" style="170" customWidth="1"/>
    <col min="5" max="5" width="12.7109375" customWidth="1"/>
    <col min="6" max="6" width="15.28515625" style="14" customWidth="1"/>
    <col min="7" max="7" width="14" customWidth="1"/>
    <col min="8" max="8" width="13.7109375" style="14" customWidth="1"/>
    <col min="9" max="9" width="5.7109375" customWidth="1"/>
    <col min="10" max="12" width="4" customWidth="1"/>
    <col min="13" max="13" width="4.140625" customWidth="1"/>
    <col min="14" max="14" width="5.42578125" customWidth="1"/>
    <col min="15" max="15" width="4.7109375" customWidth="1"/>
    <col min="16" max="16" width="36.7109375" customWidth="1"/>
    <col min="17" max="17" width="35.7109375" customWidth="1"/>
    <col min="18" max="18" width="13.28515625" style="14" customWidth="1"/>
    <col min="19" max="19" width="14" style="92" customWidth="1"/>
    <col min="20" max="20" width="29.28515625" style="9" customWidth="1"/>
    <col min="21" max="22" width="18.7109375" style="92" customWidth="1"/>
    <col min="23" max="23" width="12.140625" style="9" customWidth="1"/>
    <col min="24" max="24" width="13.28515625" style="9" customWidth="1"/>
    <col min="25" max="25" width="18.7109375" style="9" customWidth="1"/>
    <col min="26" max="26" width="14.7109375" style="9" customWidth="1"/>
    <col min="27" max="27" width="14.42578125" customWidth="1"/>
    <col min="28" max="28" width="14" customWidth="1"/>
    <col min="29" max="29" width="13.7109375" style="9" customWidth="1"/>
    <col min="30" max="30" width="26" style="101" customWidth="1"/>
    <col min="31" max="32" width="16.28515625" customWidth="1"/>
    <col min="33" max="33" width="31.42578125" style="171" customWidth="1"/>
    <col min="34" max="34" width="12.42578125" style="9" customWidth="1"/>
    <col min="35" max="35" width="28.7109375" customWidth="1"/>
    <col min="36" max="36" width="12.42578125" style="9" customWidth="1"/>
    <col min="37" max="37" width="34.42578125" customWidth="1"/>
    <col min="38" max="38" width="14.5703125" style="9" customWidth="1"/>
    <col min="39" max="39" width="60.85546875" customWidth="1"/>
    <col min="40" max="40" width="20" customWidth="1"/>
  </cols>
  <sheetData>
    <row r="1" spans="1:270" s="3" customFormat="1" ht="21" customHeight="1" x14ac:dyDescent="0.2">
      <c r="A1" s="241" t="s">
        <v>0</v>
      </c>
      <c r="B1" s="242"/>
      <c r="C1" s="222" t="s">
        <v>1</v>
      </c>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4"/>
      <c r="AL1" s="231" t="s">
        <v>2</v>
      </c>
      <c r="AM1" s="232"/>
    </row>
    <row r="2" spans="1:270" s="3" customFormat="1" ht="21.75" customHeight="1" x14ac:dyDescent="0.2">
      <c r="A2" s="243"/>
      <c r="B2" s="244"/>
      <c r="C2" s="225"/>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7"/>
      <c r="AL2" s="233" t="s">
        <v>3</v>
      </c>
      <c r="AM2" s="234"/>
    </row>
    <row r="3" spans="1:270" s="3" customFormat="1" ht="21.75" customHeight="1" x14ac:dyDescent="0.2">
      <c r="A3" s="243"/>
      <c r="B3" s="244"/>
      <c r="C3" s="225"/>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7"/>
      <c r="AL3" s="233" t="s">
        <v>4</v>
      </c>
      <c r="AM3" s="234"/>
    </row>
    <row r="4" spans="1:270" s="3" customFormat="1" ht="21.75" customHeight="1" thickBot="1" x14ac:dyDescent="0.25">
      <c r="A4" s="245"/>
      <c r="B4" s="246"/>
      <c r="C4" s="228"/>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c r="AJ4" s="229"/>
      <c r="AK4" s="230"/>
      <c r="AL4" s="235" t="s">
        <v>5</v>
      </c>
      <c r="AM4" s="236"/>
    </row>
    <row r="5" spans="1:270" s="8" customFormat="1" ht="44.25" customHeight="1" thickBot="1" x14ac:dyDescent="0.3">
      <c r="A5" s="254" t="s">
        <v>6</v>
      </c>
      <c r="B5" s="255"/>
      <c r="C5" s="255"/>
      <c r="D5" s="255"/>
      <c r="E5" s="255"/>
      <c r="F5" s="252" t="s">
        <v>7</v>
      </c>
      <c r="G5" s="253"/>
      <c r="H5" s="253"/>
      <c r="I5" s="249" t="s">
        <v>8</v>
      </c>
      <c r="J5" s="250"/>
      <c r="K5" s="250"/>
      <c r="L5" s="250"/>
      <c r="M5" s="249" t="s">
        <v>9</v>
      </c>
      <c r="N5" s="250"/>
      <c r="O5" s="251"/>
      <c r="P5" s="237" t="s">
        <v>10</v>
      </c>
      <c r="Q5" s="237" t="s">
        <v>11</v>
      </c>
      <c r="R5" s="218" t="s">
        <v>12</v>
      </c>
      <c r="S5" s="237" t="s">
        <v>13</v>
      </c>
      <c r="T5" s="237" t="s">
        <v>14</v>
      </c>
      <c r="U5" s="247" t="s">
        <v>15</v>
      </c>
      <c r="V5" s="247" t="s">
        <v>16</v>
      </c>
      <c r="W5" s="247" t="s">
        <v>17</v>
      </c>
      <c r="X5" s="247" t="s">
        <v>18</v>
      </c>
      <c r="Y5" s="220" t="s">
        <v>19</v>
      </c>
      <c r="Z5" s="220" t="s">
        <v>20</v>
      </c>
      <c r="AA5" s="239" t="s">
        <v>21</v>
      </c>
      <c r="AB5" s="240"/>
      <c r="AC5" s="240"/>
      <c r="AD5" s="237" t="s">
        <v>22</v>
      </c>
      <c r="AE5" s="247" t="s">
        <v>23</v>
      </c>
      <c r="AF5" s="247" t="s">
        <v>24</v>
      </c>
      <c r="AG5" s="247" t="s">
        <v>25</v>
      </c>
      <c r="AH5" s="216" t="s">
        <v>26</v>
      </c>
      <c r="AI5" s="217"/>
      <c r="AJ5" s="216" t="s">
        <v>27</v>
      </c>
      <c r="AK5" s="217"/>
      <c r="AL5" s="216" t="s">
        <v>28</v>
      </c>
      <c r="AM5" s="217"/>
    </row>
    <row r="6" spans="1:270" s="7" customFormat="1" ht="87.75" customHeight="1" thickBot="1" x14ac:dyDescent="0.2">
      <c r="A6" s="11" t="s">
        <v>29</v>
      </c>
      <c r="B6" s="12" t="s">
        <v>30</v>
      </c>
      <c r="C6" s="156" t="s">
        <v>31</v>
      </c>
      <c r="D6" s="156" t="s">
        <v>32</v>
      </c>
      <c r="E6" s="157" t="s">
        <v>33</v>
      </c>
      <c r="F6" s="158" t="s">
        <v>34</v>
      </c>
      <c r="G6" s="159" t="s">
        <v>35</v>
      </c>
      <c r="H6" s="160" t="s">
        <v>36</v>
      </c>
      <c r="I6" s="161" t="s">
        <v>37</v>
      </c>
      <c r="J6" s="162" t="s">
        <v>38</v>
      </c>
      <c r="K6" s="162" t="s">
        <v>39</v>
      </c>
      <c r="L6" s="163" t="s">
        <v>40</v>
      </c>
      <c r="M6" s="161" t="s">
        <v>41</v>
      </c>
      <c r="N6" s="162" t="s">
        <v>42</v>
      </c>
      <c r="O6" s="164" t="s">
        <v>43</v>
      </c>
      <c r="P6" s="238"/>
      <c r="Q6" s="238"/>
      <c r="R6" s="219"/>
      <c r="S6" s="238"/>
      <c r="T6" s="238"/>
      <c r="U6" s="248"/>
      <c r="V6" s="248"/>
      <c r="W6" s="248"/>
      <c r="X6" s="248"/>
      <c r="Y6" s="221"/>
      <c r="Z6" s="221"/>
      <c r="AA6" s="158" t="s">
        <v>34</v>
      </c>
      <c r="AB6" s="159" t="s">
        <v>35</v>
      </c>
      <c r="AC6" s="165" t="s">
        <v>44</v>
      </c>
      <c r="AD6" s="238"/>
      <c r="AE6" s="248"/>
      <c r="AF6" s="248"/>
      <c r="AG6" s="248"/>
      <c r="AH6" s="168" t="s">
        <v>45</v>
      </c>
      <c r="AI6" s="168" t="s">
        <v>46</v>
      </c>
      <c r="AJ6" s="166" t="s">
        <v>45</v>
      </c>
      <c r="AK6" s="166" t="s">
        <v>46</v>
      </c>
      <c r="AL6" s="166" t="s">
        <v>45</v>
      </c>
      <c r="AM6" s="166" t="s">
        <v>46</v>
      </c>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row>
    <row r="7" spans="1:270" ht="138" customHeight="1" x14ac:dyDescent="0.25">
      <c r="A7" s="257"/>
      <c r="B7" s="203"/>
      <c r="C7" s="199" t="s">
        <v>47</v>
      </c>
      <c r="D7" s="199" t="s">
        <v>48</v>
      </c>
      <c r="E7" s="196" t="s">
        <v>49</v>
      </c>
      <c r="F7" s="196" t="s">
        <v>50</v>
      </c>
      <c r="G7" s="196" t="s">
        <v>51</v>
      </c>
      <c r="H7" s="197" t="str">
        <f>+IFERROR(VLOOKUP(F7&amp;G7,$D$145:$E$169,2,FALSE),"")</f>
        <v>ALTO</v>
      </c>
      <c r="I7" s="196"/>
      <c r="J7" s="196"/>
      <c r="K7" s="196"/>
      <c r="L7" s="196"/>
      <c r="M7" s="196"/>
      <c r="N7" s="196"/>
      <c r="O7" s="196"/>
      <c r="P7" s="153" t="s">
        <v>52</v>
      </c>
      <c r="Q7" s="199" t="s">
        <v>53</v>
      </c>
      <c r="R7" s="262" t="s">
        <v>54</v>
      </c>
      <c r="S7" s="262" t="s">
        <v>55</v>
      </c>
      <c r="T7" s="177" t="s">
        <v>56</v>
      </c>
      <c r="U7" s="174" t="s">
        <v>51</v>
      </c>
      <c r="V7" s="174" t="s">
        <v>51</v>
      </c>
      <c r="W7" s="174" t="str">
        <f t="shared" ref="W7:W17" si="0">+IF(OR(U7="",V7=""),"",IF(AND(U7="FUERTE",V7="FUERTE"),"FUERTE 
100",IF(OR(U7="DÉBIL",V7="DÉBIL"),"DÉBIL
0","MODERADO
50")))</f>
        <v>MODERADO
50</v>
      </c>
      <c r="X7" s="196" t="s">
        <v>51</v>
      </c>
      <c r="Y7" s="196" t="s">
        <v>57</v>
      </c>
      <c r="Z7" s="196" t="s">
        <v>57</v>
      </c>
      <c r="AA7" s="196" t="s">
        <v>58</v>
      </c>
      <c r="AB7" s="196" t="s">
        <v>59</v>
      </c>
      <c r="AC7" s="197" t="str">
        <f>+IFERROR(VLOOKUP(AA7&amp;AB7,$D$145:$E$169,2,FALSE),"")</f>
        <v>MODERADO</v>
      </c>
      <c r="AD7" s="154" t="s">
        <v>60</v>
      </c>
      <c r="AE7" s="154" t="s">
        <v>61</v>
      </c>
      <c r="AF7" s="154" t="s">
        <v>62</v>
      </c>
      <c r="AG7" s="194" t="s">
        <v>63</v>
      </c>
      <c r="AH7" s="196" t="s">
        <v>64</v>
      </c>
      <c r="AI7" s="184" t="s">
        <v>459</v>
      </c>
      <c r="AJ7" s="196" t="s">
        <v>64</v>
      </c>
      <c r="AK7" s="154" t="s">
        <v>469</v>
      </c>
      <c r="AL7" s="196" t="s">
        <v>51</v>
      </c>
      <c r="AM7" s="313" t="s">
        <v>484</v>
      </c>
    </row>
    <row r="8" spans="1:270" ht="220.5" customHeight="1" x14ac:dyDescent="0.25">
      <c r="A8" s="257"/>
      <c r="B8" s="203"/>
      <c r="C8" s="199"/>
      <c r="D8" s="199"/>
      <c r="E8" s="196"/>
      <c r="F8" s="196"/>
      <c r="G8" s="196"/>
      <c r="H8" s="197"/>
      <c r="I8" s="196"/>
      <c r="J8" s="196"/>
      <c r="K8" s="196"/>
      <c r="L8" s="196"/>
      <c r="M8" s="196"/>
      <c r="N8" s="196"/>
      <c r="O8" s="196"/>
      <c r="P8" s="153" t="s">
        <v>468</v>
      </c>
      <c r="Q8" s="199"/>
      <c r="R8" s="263"/>
      <c r="S8" s="263"/>
      <c r="T8" s="176" t="s">
        <v>65</v>
      </c>
      <c r="U8" s="174" t="s">
        <v>51</v>
      </c>
      <c r="V8" s="174" t="s">
        <v>51</v>
      </c>
      <c r="W8" s="174" t="str">
        <f t="shared" ref="W8" si="1">+IF(OR(U8="",V8=""),"",IF(AND(U8="FUERTE",V8="FUERTE"),"FUERTE 
100",IF(OR(U8="DÉBIL",V8="DÉBIL"),"DÉBIL
0","MODERADO
50")))</f>
        <v>MODERADO
50</v>
      </c>
      <c r="X8" s="196"/>
      <c r="Y8" s="196"/>
      <c r="Z8" s="196"/>
      <c r="AA8" s="196"/>
      <c r="AB8" s="196"/>
      <c r="AC8" s="197"/>
      <c r="AD8" s="154" t="s">
        <v>66</v>
      </c>
      <c r="AE8" s="154" t="s">
        <v>61</v>
      </c>
      <c r="AF8" s="154" t="s">
        <v>67</v>
      </c>
      <c r="AG8" s="203"/>
      <c r="AH8" s="196"/>
      <c r="AI8" s="185" t="s">
        <v>460</v>
      </c>
      <c r="AJ8" s="196"/>
      <c r="AK8" s="154" t="s">
        <v>470</v>
      </c>
      <c r="AL8" s="196"/>
      <c r="AM8" s="313" t="s">
        <v>485</v>
      </c>
    </row>
    <row r="9" spans="1:270" ht="153" customHeight="1" x14ac:dyDescent="0.25">
      <c r="A9" s="257"/>
      <c r="B9" s="203"/>
      <c r="C9" s="199" t="s">
        <v>68</v>
      </c>
      <c r="D9" s="199" t="s">
        <v>69</v>
      </c>
      <c r="E9" s="196" t="s">
        <v>70</v>
      </c>
      <c r="F9" s="196" t="s">
        <v>58</v>
      </c>
      <c r="G9" s="196" t="s">
        <v>71</v>
      </c>
      <c r="H9" s="197" t="str">
        <f>+IFERROR(VLOOKUP(F9&amp;G9,$D$145:$E$169,2,FALSE),"")</f>
        <v>EXTREMO</v>
      </c>
      <c r="I9" s="196"/>
      <c r="J9" s="196"/>
      <c r="K9" s="196"/>
      <c r="L9" s="196"/>
      <c r="M9" s="196"/>
      <c r="N9" s="196"/>
      <c r="O9" s="196"/>
      <c r="P9" s="176" t="s">
        <v>72</v>
      </c>
      <c r="Q9" s="199" t="s">
        <v>472</v>
      </c>
      <c r="R9" s="262" t="s">
        <v>73</v>
      </c>
      <c r="S9" s="262" t="s">
        <v>55</v>
      </c>
      <c r="T9" s="177" t="s">
        <v>74</v>
      </c>
      <c r="U9" s="174" t="s">
        <v>51</v>
      </c>
      <c r="V9" s="174" t="s">
        <v>51</v>
      </c>
      <c r="W9" s="174" t="str">
        <f t="shared" si="0"/>
        <v>MODERADO
50</v>
      </c>
      <c r="X9" s="196" t="s">
        <v>51</v>
      </c>
      <c r="Y9" s="196" t="s">
        <v>57</v>
      </c>
      <c r="Z9" s="196" t="s">
        <v>57</v>
      </c>
      <c r="AA9" s="196" t="s">
        <v>75</v>
      </c>
      <c r="AB9" s="196" t="s">
        <v>76</v>
      </c>
      <c r="AC9" s="197" t="str">
        <f>+IFERROR(VLOOKUP(AA9&amp;AB9,$D$145:$E$169,2,FALSE),"")</f>
        <v>ALTO</v>
      </c>
      <c r="AD9" s="154" t="s">
        <v>77</v>
      </c>
      <c r="AE9" s="154" t="s">
        <v>78</v>
      </c>
      <c r="AF9" s="155" t="s">
        <v>62</v>
      </c>
      <c r="AG9" s="193" t="s">
        <v>79</v>
      </c>
      <c r="AH9" s="196" t="s">
        <v>51</v>
      </c>
      <c r="AI9" s="191" t="s">
        <v>461</v>
      </c>
      <c r="AJ9" s="196" t="s">
        <v>64</v>
      </c>
      <c r="AK9" s="154" t="s">
        <v>473</v>
      </c>
      <c r="AL9" s="196" t="s">
        <v>51</v>
      </c>
      <c r="AM9" s="313" t="s">
        <v>486</v>
      </c>
    </row>
    <row r="10" spans="1:270" ht="219.75" customHeight="1" x14ac:dyDescent="0.25">
      <c r="A10" s="257"/>
      <c r="B10" s="203"/>
      <c r="C10" s="199"/>
      <c r="D10" s="199"/>
      <c r="E10" s="196"/>
      <c r="F10" s="196"/>
      <c r="G10" s="196"/>
      <c r="H10" s="197"/>
      <c r="I10" s="196"/>
      <c r="J10" s="196"/>
      <c r="K10" s="196"/>
      <c r="L10" s="196"/>
      <c r="M10" s="196"/>
      <c r="N10" s="196"/>
      <c r="O10" s="196"/>
      <c r="P10" s="176" t="s">
        <v>471</v>
      </c>
      <c r="Q10" s="199"/>
      <c r="R10" s="263"/>
      <c r="S10" s="263"/>
      <c r="T10" s="176" t="s">
        <v>80</v>
      </c>
      <c r="U10" s="174" t="s">
        <v>51</v>
      </c>
      <c r="V10" s="174" t="s">
        <v>51</v>
      </c>
      <c r="W10" s="174" t="str">
        <f t="shared" ref="W10" si="2">+IF(OR(U10="",V10=""),"",IF(AND(U10="FUERTE",V10="FUERTE"),"FUERTE 
100",IF(OR(U10="DÉBIL",V10="DÉBIL"),"DÉBIL
0","MODERADO
50")))</f>
        <v>MODERADO
50</v>
      </c>
      <c r="X10" s="196"/>
      <c r="Y10" s="196"/>
      <c r="Z10" s="196"/>
      <c r="AA10" s="196"/>
      <c r="AB10" s="196"/>
      <c r="AC10" s="197"/>
      <c r="AD10" s="153" t="s">
        <v>81</v>
      </c>
      <c r="AE10" s="154" t="s">
        <v>82</v>
      </c>
      <c r="AF10" s="154" t="s">
        <v>67</v>
      </c>
      <c r="AG10" s="194"/>
      <c r="AH10" s="196"/>
      <c r="AI10" s="184" t="s">
        <v>462</v>
      </c>
      <c r="AJ10" s="196"/>
      <c r="AK10" s="154" t="s">
        <v>474</v>
      </c>
      <c r="AL10" s="196"/>
      <c r="AM10" s="313" t="s">
        <v>492</v>
      </c>
    </row>
    <row r="11" spans="1:270" ht="138" customHeight="1" x14ac:dyDescent="0.25">
      <c r="A11" s="257"/>
      <c r="B11" s="203"/>
      <c r="C11" s="199" t="s">
        <v>83</v>
      </c>
      <c r="D11" s="199" t="s">
        <v>84</v>
      </c>
      <c r="E11" s="196" t="s">
        <v>85</v>
      </c>
      <c r="F11" s="196" t="s">
        <v>58</v>
      </c>
      <c r="G11" s="196" t="s">
        <v>76</v>
      </c>
      <c r="H11" s="197" t="str">
        <f>+IFERROR(VLOOKUP(F11&amp;G11,$D$145:$E$169,2,FALSE),"")</f>
        <v>EXTREMO</v>
      </c>
      <c r="I11" s="201" t="s">
        <v>86</v>
      </c>
      <c r="J11" s="196"/>
      <c r="K11" s="196"/>
      <c r="L11" s="196"/>
      <c r="M11" s="196"/>
      <c r="N11" s="201" t="s">
        <v>86</v>
      </c>
      <c r="O11" s="201" t="s">
        <v>86</v>
      </c>
      <c r="P11" s="176" t="s">
        <v>87</v>
      </c>
      <c r="Q11" s="199" t="s">
        <v>88</v>
      </c>
      <c r="R11" s="262" t="s">
        <v>73</v>
      </c>
      <c r="S11" s="262" t="s">
        <v>55</v>
      </c>
      <c r="T11" s="176" t="s">
        <v>89</v>
      </c>
      <c r="U11" s="174" t="s">
        <v>64</v>
      </c>
      <c r="V11" s="174" t="s">
        <v>64</v>
      </c>
      <c r="W11" s="174" t="str">
        <f t="shared" ref="W11" si="3">+IF(OR(U11="",V11=""),"",IF(AND(U11="FUERTE",V11="FUERTE"),"FUERTE 
100",IF(OR(U11="DÉBIL",V11="DÉBIL"),"DÉBIL
0","MODERADO
50")))</f>
        <v>FUERTE 
100</v>
      </c>
      <c r="X11" s="196" t="s">
        <v>64</v>
      </c>
      <c r="Y11" s="196" t="s">
        <v>57</v>
      </c>
      <c r="Z11" s="196" t="s">
        <v>57</v>
      </c>
      <c r="AA11" s="196" t="s">
        <v>90</v>
      </c>
      <c r="AB11" s="196" t="s">
        <v>59</v>
      </c>
      <c r="AC11" s="197" t="str">
        <f>+IFERROR(VLOOKUP(AA11&amp;AB11,$D$145:$E$169,2,FALSE),"")</f>
        <v>BAJO</v>
      </c>
      <c r="AD11" s="153" t="s">
        <v>91</v>
      </c>
      <c r="AE11" s="154" t="s">
        <v>92</v>
      </c>
      <c r="AF11" s="154" t="s">
        <v>93</v>
      </c>
      <c r="AG11" s="193" t="s">
        <v>94</v>
      </c>
      <c r="AH11" s="196" t="s">
        <v>64</v>
      </c>
      <c r="AI11" s="186" t="s">
        <v>95</v>
      </c>
      <c r="AJ11" s="196" t="s">
        <v>51</v>
      </c>
      <c r="AK11" s="154" t="s">
        <v>95</v>
      </c>
      <c r="AL11" s="196" t="s">
        <v>64</v>
      </c>
      <c r="AM11" s="314" t="s">
        <v>493</v>
      </c>
    </row>
    <row r="12" spans="1:270" ht="188.25" customHeight="1" x14ac:dyDescent="0.25">
      <c r="A12" s="257"/>
      <c r="B12" s="203"/>
      <c r="C12" s="199"/>
      <c r="D12" s="199"/>
      <c r="E12" s="196"/>
      <c r="F12" s="196"/>
      <c r="G12" s="196"/>
      <c r="H12" s="197"/>
      <c r="I12" s="201"/>
      <c r="J12" s="196"/>
      <c r="K12" s="196"/>
      <c r="L12" s="196"/>
      <c r="M12" s="196"/>
      <c r="N12" s="201"/>
      <c r="O12" s="201"/>
      <c r="P12" s="176" t="s">
        <v>96</v>
      </c>
      <c r="Q12" s="199"/>
      <c r="R12" s="263"/>
      <c r="S12" s="263"/>
      <c r="T12" s="177" t="s">
        <v>97</v>
      </c>
      <c r="U12" s="174" t="s">
        <v>64</v>
      </c>
      <c r="V12" s="174" t="s">
        <v>64</v>
      </c>
      <c r="W12" s="174" t="str">
        <f t="shared" ref="W12" si="4">+IF(OR(U12="",V12=""),"",IF(AND(U12="FUERTE",V12="FUERTE"),"FUERTE 
100",IF(OR(U12="DÉBIL",V12="DÉBIL"),"DÉBIL
0","MODERADO
50")))</f>
        <v>FUERTE 
100</v>
      </c>
      <c r="X12" s="196"/>
      <c r="Y12" s="196"/>
      <c r="Z12" s="196"/>
      <c r="AA12" s="196"/>
      <c r="AB12" s="196"/>
      <c r="AC12" s="197"/>
      <c r="AD12" s="154" t="s">
        <v>98</v>
      </c>
      <c r="AE12" s="154" t="s">
        <v>99</v>
      </c>
      <c r="AF12" s="154" t="s">
        <v>93</v>
      </c>
      <c r="AG12" s="194"/>
      <c r="AH12" s="196"/>
      <c r="AI12" s="185" t="s">
        <v>463</v>
      </c>
      <c r="AJ12" s="196"/>
      <c r="AK12" s="154" t="s">
        <v>475</v>
      </c>
      <c r="AL12" s="196"/>
      <c r="AM12" s="313" t="s">
        <v>487</v>
      </c>
    </row>
    <row r="13" spans="1:270" ht="117.75" customHeight="1" x14ac:dyDescent="0.25">
      <c r="A13" s="257"/>
      <c r="B13" s="203"/>
      <c r="C13" s="199" t="s">
        <v>100</v>
      </c>
      <c r="D13" s="199" t="s">
        <v>101</v>
      </c>
      <c r="E13" s="196" t="s">
        <v>102</v>
      </c>
      <c r="F13" s="196" t="s">
        <v>58</v>
      </c>
      <c r="G13" s="196" t="s">
        <v>76</v>
      </c>
      <c r="H13" s="197" t="str">
        <f>+IFERROR(VLOOKUP(F13&amp;G13,$D$145:$E$169,2,FALSE),"")</f>
        <v>EXTREMO</v>
      </c>
      <c r="I13" s="201"/>
      <c r="J13" s="201"/>
      <c r="K13" s="201" t="s">
        <v>86</v>
      </c>
      <c r="L13" s="201"/>
      <c r="M13" s="201"/>
      <c r="N13" s="201"/>
      <c r="O13" s="201"/>
      <c r="P13" s="153" t="s">
        <v>103</v>
      </c>
      <c r="Q13" s="199" t="s">
        <v>104</v>
      </c>
      <c r="R13" s="262" t="s">
        <v>54</v>
      </c>
      <c r="S13" s="262" t="s">
        <v>55</v>
      </c>
      <c r="T13" s="177" t="s">
        <v>105</v>
      </c>
      <c r="U13" s="174" t="s">
        <v>64</v>
      </c>
      <c r="V13" s="174" t="s">
        <v>51</v>
      </c>
      <c r="W13" s="174" t="str">
        <f t="shared" si="0"/>
        <v>MODERADO
50</v>
      </c>
      <c r="X13" s="196" t="s">
        <v>51</v>
      </c>
      <c r="Y13" s="196" t="s">
        <v>57</v>
      </c>
      <c r="Z13" s="196" t="s">
        <v>57</v>
      </c>
      <c r="AA13" s="196" t="s">
        <v>75</v>
      </c>
      <c r="AB13" s="196" t="s">
        <v>51</v>
      </c>
      <c r="AC13" s="197" t="str">
        <f>+IFERROR(VLOOKUP(AA13&amp;AB13,$D$145:$E$169,2,FALSE),"")</f>
        <v>MODERADO</v>
      </c>
      <c r="AD13" s="154" t="s">
        <v>106</v>
      </c>
      <c r="AE13" s="154" t="s">
        <v>107</v>
      </c>
      <c r="AF13" s="154" t="s">
        <v>67</v>
      </c>
      <c r="AG13" s="193" t="s">
        <v>108</v>
      </c>
      <c r="AH13" s="260" t="s">
        <v>64</v>
      </c>
      <c r="AI13" s="187" t="s">
        <v>464</v>
      </c>
      <c r="AJ13" s="196" t="s">
        <v>64</v>
      </c>
      <c r="AK13" s="187" t="s">
        <v>476</v>
      </c>
      <c r="AL13" s="196" t="s">
        <v>51</v>
      </c>
      <c r="AM13" s="313" t="s">
        <v>494</v>
      </c>
    </row>
    <row r="14" spans="1:270" ht="159" customHeight="1" x14ac:dyDescent="0.25">
      <c r="A14" s="257"/>
      <c r="B14" s="203"/>
      <c r="C14" s="199"/>
      <c r="D14" s="199"/>
      <c r="E14" s="196"/>
      <c r="F14" s="196"/>
      <c r="G14" s="196"/>
      <c r="H14" s="197"/>
      <c r="I14" s="201"/>
      <c r="J14" s="201"/>
      <c r="K14" s="201"/>
      <c r="L14" s="201"/>
      <c r="M14" s="201"/>
      <c r="N14" s="201"/>
      <c r="O14" s="201"/>
      <c r="P14" s="176" t="s">
        <v>109</v>
      </c>
      <c r="Q14" s="199"/>
      <c r="R14" s="263"/>
      <c r="S14" s="263"/>
      <c r="T14" s="177" t="s">
        <v>110</v>
      </c>
      <c r="U14" s="174" t="s">
        <v>51</v>
      </c>
      <c r="V14" s="174" t="s">
        <v>51</v>
      </c>
      <c r="W14" s="174" t="str">
        <f t="shared" ref="W14" si="5">+IF(OR(U14="",V14=""),"",IF(AND(U14="FUERTE",V14="FUERTE"),"FUERTE 
100",IF(OR(U14="DÉBIL",V14="DÉBIL"),"DÉBIL
0","MODERADO
50")))</f>
        <v>MODERADO
50</v>
      </c>
      <c r="X14" s="196"/>
      <c r="Y14" s="196"/>
      <c r="Z14" s="196"/>
      <c r="AA14" s="196"/>
      <c r="AB14" s="196"/>
      <c r="AC14" s="197"/>
      <c r="AD14" s="154" t="s">
        <v>111</v>
      </c>
      <c r="AE14" s="154" t="s">
        <v>107</v>
      </c>
      <c r="AF14" s="155" t="s">
        <v>112</v>
      </c>
      <c r="AG14" s="194"/>
      <c r="AH14" s="260"/>
      <c r="AI14" s="184" t="s">
        <v>465</v>
      </c>
      <c r="AJ14" s="196"/>
      <c r="AK14" s="187" t="s">
        <v>477</v>
      </c>
      <c r="AL14" s="196"/>
      <c r="AM14" s="313" t="s">
        <v>495</v>
      </c>
    </row>
    <row r="15" spans="1:270" ht="115.5" customHeight="1" x14ac:dyDescent="0.25">
      <c r="A15" s="257"/>
      <c r="B15" s="203"/>
      <c r="C15" s="199" t="s">
        <v>113</v>
      </c>
      <c r="D15" s="199" t="s">
        <v>114</v>
      </c>
      <c r="E15" s="196" t="s">
        <v>102</v>
      </c>
      <c r="F15" s="196" t="s">
        <v>90</v>
      </c>
      <c r="G15" s="196" t="s">
        <v>71</v>
      </c>
      <c r="H15" s="197" t="str">
        <f>+IFERROR(VLOOKUP(F15&amp;G15,$D$145:$E$169,2,FALSE),"")</f>
        <v>EXTREMO</v>
      </c>
      <c r="I15" s="201"/>
      <c r="J15" s="201"/>
      <c r="K15" s="201" t="s">
        <v>86</v>
      </c>
      <c r="L15" s="201"/>
      <c r="M15" s="201"/>
      <c r="N15" s="201"/>
      <c r="O15" s="201"/>
      <c r="P15" s="176" t="s">
        <v>115</v>
      </c>
      <c r="Q15" s="199" t="s">
        <v>116</v>
      </c>
      <c r="R15" s="262" t="s">
        <v>73</v>
      </c>
      <c r="S15" s="262" t="s">
        <v>55</v>
      </c>
      <c r="T15" s="177" t="s">
        <v>117</v>
      </c>
      <c r="U15" s="174" t="s">
        <v>51</v>
      </c>
      <c r="V15" s="174" t="s">
        <v>51</v>
      </c>
      <c r="W15" s="174" t="str">
        <f t="shared" si="0"/>
        <v>MODERADO
50</v>
      </c>
      <c r="X15" s="196" t="s">
        <v>51</v>
      </c>
      <c r="Y15" s="196" t="s">
        <v>57</v>
      </c>
      <c r="Z15" s="196" t="s">
        <v>57</v>
      </c>
      <c r="AA15" s="196" t="s">
        <v>90</v>
      </c>
      <c r="AB15" s="196" t="s">
        <v>76</v>
      </c>
      <c r="AC15" s="197" t="str">
        <f>+IFERROR(VLOOKUP(AA15&amp;AB15,$D$145:$E$169,2,FALSE),"")</f>
        <v>ALTO</v>
      </c>
      <c r="AD15" s="154" t="s">
        <v>118</v>
      </c>
      <c r="AE15" s="154" t="s">
        <v>78</v>
      </c>
      <c r="AF15" s="155" t="s">
        <v>119</v>
      </c>
      <c r="AG15" s="193" t="s">
        <v>120</v>
      </c>
      <c r="AH15" s="196" t="s">
        <v>64</v>
      </c>
      <c r="AI15" s="188" t="s">
        <v>466</v>
      </c>
      <c r="AJ15" s="196" t="s">
        <v>64</v>
      </c>
      <c r="AK15" s="154" t="s">
        <v>478</v>
      </c>
      <c r="AL15" s="196" t="s">
        <v>51</v>
      </c>
      <c r="AM15" s="313" t="s">
        <v>488</v>
      </c>
    </row>
    <row r="16" spans="1:270" ht="210.75" customHeight="1" x14ac:dyDescent="0.25">
      <c r="A16" s="257"/>
      <c r="B16" s="203"/>
      <c r="C16" s="199"/>
      <c r="D16" s="199"/>
      <c r="E16" s="196"/>
      <c r="F16" s="196"/>
      <c r="G16" s="196"/>
      <c r="H16" s="197"/>
      <c r="I16" s="201"/>
      <c r="J16" s="201"/>
      <c r="K16" s="201"/>
      <c r="L16" s="201"/>
      <c r="M16" s="201"/>
      <c r="N16" s="201"/>
      <c r="O16" s="201"/>
      <c r="P16" s="153" t="s">
        <v>121</v>
      </c>
      <c r="Q16" s="199"/>
      <c r="R16" s="263"/>
      <c r="S16" s="263"/>
      <c r="T16" s="177" t="s">
        <v>122</v>
      </c>
      <c r="U16" s="174" t="s">
        <v>51</v>
      </c>
      <c r="V16" s="174" t="s">
        <v>51</v>
      </c>
      <c r="W16" s="174" t="str">
        <f t="shared" ref="W16" si="6">+IF(OR(U16="",V16=""),"",IF(AND(U16="FUERTE",V16="FUERTE"),"FUERTE 
100",IF(OR(U16="DÉBIL",V16="DÉBIL"),"DÉBIL
0","MODERADO
50")))</f>
        <v>MODERADO
50</v>
      </c>
      <c r="X16" s="196"/>
      <c r="Y16" s="196"/>
      <c r="Z16" s="196"/>
      <c r="AA16" s="196"/>
      <c r="AB16" s="196"/>
      <c r="AC16" s="197"/>
      <c r="AD16" s="154" t="s">
        <v>123</v>
      </c>
      <c r="AE16" s="154" t="s">
        <v>124</v>
      </c>
      <c r="AF16" s="154" t="s">
        <v>93</v>
      </c>
      <c r="AG16" s="194"/>
      <c r="AH16" s="196"/>
      <c r="AI16" s="189" t="s">
        <v>467</v>
      </c>
      <c r="AJ16" s="196"/>
      <c r="AK16" s="154" t="s">
        <v>479</v>
      </c>
      <c r="AL16" s="196"/>
      <c r="AM16" s="313" t="s">
        <v>489</v>
      </c>
    </row>
    <row r="17" spans="1:270" ht="144.75" customHeight="1" x14ac:dyDescent="0.25">
      <c r="A17" s="257"/>
      <c r="B17" s="203"/>
      <c r="C17" s="199" t="s">
        <v>125</v>
      </c>
      <c r="D17" s="199" t="s">
        <v>126</v>
      </c>
      <c r="E17" s="196" t="s">
        <v>102</v>
      </c>
      <c r="F17" s="196" t="s">
        <v>58</v>
      </c>
      <c r="G17" s="196" t="s">
        <v>59</v>
      </c>
      <c r="H17" s="197" t="str">
        <f>+IFERROR(VLOOKUP(F17&amp;G17,$D$145:$E$169,2,FALSE),"")</f>
        <v>MODERADO</v>
      </c>
      <c r="I17" s="201"/>
      <c r="J17" s="201" t="s">
        <v>86</v>
      </c>
      <c r="K17" s="201"/>
      <c r="L17" s="201"/>
      <c r="M17" s="201"/>
      <c r="N17" s="201"/>
      <c r="O17" s="201"/>
      <c r="P17" s="153" t="s">
        <v>127</v>
      </c>
      <c r="Q17" s="199" t="s">
        <v>128</v>
      </c>
      <c r="R17" s="262" t="s">
        <v>54</v>
      </c>
      <c r="S17" s="262" t="s">
        <v>55</v>
      </c>
      <c r="T17" s="177" t="s">
        <v>480</v>
      </c>
      <c r="U17" s="174" t="s">
        <v>51</v>
      </c>
      <c r="V17" s="174" t="s">
        <v>51</v>
      </c>
      <c r="W17" s="174" t="str">
        <f t="shared" si="0"/>
        <v>MODERADO
50</v>
      </c>
      <c r="X17" s="196" t="s">
        <v>51</v>
      </c>
      <c r="Y17" s="196" t="s">
        <v>57</v>
      </c>
      <c r="Z17" s="196" t="s">
        <v>57</v>
      </c>
      <c r="AA17" s="196" t="s">
        <v>75</v>
      </c>
      <c r="AB17" s="196" t="s">
        <v>129</v>
      </c>
      <c r="AC17" s="197" t="str">
        <f>+IFERROR(VLOOKUP(AA17&amp;AB17,$D$145:$E$169,2,FALSE),"")</f>
        <v>BAJO</v>
      </c>
      <c r="AD17" s="154" t="s">
        <v>130</v>
      </c>
      <c r="AE17" s="154" t="s">
        <v>131</v>
      </c>
      <c r="AF17" s="155" t="s">
        <v>132</v>
      </c>
      <c r="AG17" s="193" t="s">
        <v>133</v>
      </c>
      <c r="AH17" s="260" t="s">
        <v>64</v>
      </c>
      <c r="AI17" s="188" t="s">
        <v>134</v>
      </c>
      <c r="AJ17" s="196" t="s">
        <v>64</v>
      </c>
      <c r="AK17" s="154" t="s">
        <v>481</v>
      </c>
      <c r="AL17" s="196" t="s">
        <v>166</v>
      </c>
      <c r="AM17" s="313" t="s">
        <v>490</v>
      </c>
    </row>
    <row r="18" spans="1:270" ht="204.75" customHeight="1" thickBot="1" x14ac:dyDescent="0.3">
      <c r="A18" s="258"/>
      <c r="B18" s="256"/>
      <c r="C18" s="200"/>
      <c r="D18" s="200"/>
      <c r="E18" s="198"/>
      <c r="F18" s="198"/>
      <c r="G18" s="198"/>
      <c r="H18" s="215"/>
      <c r="I18" s="202"/>
      <c r="J18" s="202"/>
      <c r="K18" s="202"/>
      <c r="L18" s="202"/>
      <c r="M18" s="202"/>
      <c r="N18" s="202"/>
      <c r="O18" s="202"/>
      <c r="P18" s="172" t="s">
        <v>135</v>
      </c>
      <c r="Q18" s="200"/>
      <c r="R18" s="261"/>
      <c r="S18" s="261"/>
      <c r="T18" s="178" t="s">
        <v>136</v>
      </c>
      <c r="U18" s="175" t="s">
        <v>51</v>
      </c>
      <c r="V18" s="175" t="s">
        <v>51</v>
      </c>
      <c r="W18" s="175" t="str">
        <f t="shared" ref="W18" si="7">+IF(OR(U18="",V18=""),"",IF(AND(U18="FUERTE",V18="FUERTE"),"FUERTE 
100",IF(OR(U18="DÉBIL",V18="DÉBIL"),"DÉBIL
0","MODERADO
50")))</f>
        <v>MODERADO
50</v>
      </c>
      <c r="X18" s="198"/>
      <c r="Y18" s="198"/>
      <c r="Z18" s="198"/>
      <c r="AA18" s="198"/>
      <c r="AB18" s="198"/>
      <c r="AC18" s="215"/>
      <c r="AD18" s="172" t="s">
        <v>137</v>
      </c>
      <c r="AE18" s="172" t="s">
        <v>131</v>
      </c>
      <c r="AF18" s="173" t="s">
        <v>132</v>
      </c>
      <c r="AG18" s="195"/>
      <c r="AH18" s="261"/>
      <c r="AI18" s="190" t="s">
        <v>138</v>
      </c>
      <c r="AJ18" s="198"/>
      <c r="AK18" s="172" t="s">
        <v>482</v>
      </c>
      <c r="AL18" s="198"/>
      <c r="AM18" s="315" t="s">
        <v>491</v>
      </c>
    </row>
    <row r="19" spans="1:270" s="4" customFormat="1" ht="58.5" customHeight="1" x14ac:dyDescent="0.25">
      <c r="A19" s="259" t="s">
        <v>139</v>
      </c>
      <c r="B19" s="208"/>
      <c r="C19" s="208"/>
      <c r="D19" s="208"/>
      <c r="E19" s="208"/>
      <c r="F19" s="23"/>
      <c r="G19" s="5"/>
      <c r="H19" s="167" t="s">
        <v>140</v>
      </c>
      <c r="I19" s="208" t="s">
        <v>483</v>
      </c>
      <c r="J19" s="208"/>
      <c r="K19" s="208"/>
      <c r="L19" s="208"/>
      <c r="M19" s="208"/>
      <c r="N19" s="208"/>
      <c r="O19" s="208"/>
      <c r="P19" s="208"/>
      <c r="Q19" s="5"/>
      <c r="R19" s="23"/>
      <c r="S19" s="23"/>
      <c r="T19" s="5"/>
      <c r="U19" s="205"/>
      <c r="V19" s="205"/>
      <c r="W19" s="205"/>
      <c r="X19" s="205"/>
      <c r="Y19" s="205"/>
      <c r="Z19" s="205"/>
      <c r="AA19" s="205"/>
      <c r="AB19" s="205"/>
      <c r="AC19" s="205"/>
      <c r="AD19" s="205"/>
      <c r="AE19" s="179"/>
      <c r="AF19" s="179"/>
      <c r="AG19" s="179"/>
      <c r="AH19" s="5"/>
      <c r="AI19" s="5"/>
      <c r="AJ19" s="5"/>
      <c r="AK19" s="5"/>
      <c r="AL19" s="5"/>
      <c r="AM19" s="16"/>
      <c r="AN19" s="5"/>
      <c r="AO19" s="5"/>
      <c r="AP19" s="5"/>
      <c r="AQ19" s="5"/>
      <c r="AR19" s="5"/>
      <c r="AS19" s="5"/>
      <c r="AT19" s="5"/>
      <c r="AU19" s="5"/>
      <c r="AV19" s="5"/>
      <c r="AW19" s="5"/>
      <c r="AX19" s="5"/>
      <c r="AY19" s="5"/>
      <c r="AZ19" s="5"/>
      <c r="BA19" s="5"/>
      <c r="BB19" s="5"/>
      <c r="BC19" s="5"/>
    </row>
    <row r="20" spans="1:270" s="4" customFormat="1" ht="30" customHeight="1" thickBot="1" x14ac:dyDescent="0.3">
      <c r="A20" s="206" t="s">
        <v>141</v>
      </c>
      <c r="B20" s="207"/>
      <c r="C20" s="207"/>
      <c r="D20" s="207"/>
      <c r="E20" s="207"/>
      <c r="F20" s="18"/>
      <c r="G20" s="17"/>
      <c r="H20" s="18"/>
      <c r="I20" s="17"/>
      <c r="J20" s="17"/>
      <c r="K20" s="17"/>
      <c r="L20" s="17"/>
      <c r="M20" s="17"/>
      <c r="N20" s="17"/>
      <c r="O20" s="17"/>
      <c r="P20" s="17"/>
      <c r="Q20" s="19"/>
      <c r="R20" s="18"/>
      <c r="S20" s="18"/>
      <c r="T20" s="17"/>
      <c r="U20" s="18"/>
      <c r="V20" s="18"/>
      <c r="W20" s="17"/>
      <c r="X20" s="17"/>
      <c r="Y20" s="17"/>
      <c r="Z20" s="17"/>
      <c r="AA20" s="17"/>
      <c r="AB20" s="17"/>
      <c r="AC20" s="17"/>
      <c r="AD20" s="17"/>
      <c r="AE20" s="17"/>
      <c r="AF20" s="17"/>
      <c r="AG20" s="19"/>
      <c r="AH20" s="17"/>
      <c r="AI20" s="17"/>
      <c r="AJ20" s="17"/>
      <c r="AK20" s="17"/>
      <c r="AL20" s="17"/>
      <c r="AM20" s="20"/>
      <c r="AN20" s="5"/>
      <c r="AO20" s="5"/>
      <c r="AP20" s="5"/>
      <c r="AQ20" s="5"/>
      <c r="AR20" s="5"/>
      <c r="AS20" s="5"/>
      <c r="AT20" s="5"/>
      <c r="AU20" s="5"/>
      <c r="AV20" s="5"/>
      <c r="AW20" s="5"/>
      <c r="AX20" s="5"/>
      <c r="AY20" s="5"/>
      <c r="AZ20" s="5"/>
      <c r="BA20" s="5"/>
      <c r="BB20" s="5"/>
      <c r="BC20" s="5"/>
    </row>
    <row r="21" spans="1:270" s="1" customFormat="1" x14ac:dyDescent="0.25">
      <c r="A21"/>
      <c r="B21"/>
      <c r="C21" s="39"/>
      <c r="D21" s="170"/>
      <c r="E21"/>
      <c r="F21" s="2"/>
      <c r="G21" s="2"/>
      <c r="H21" s="14" t="str">
        <f>+IFERROR(VLOOKUP(F21,$F$171:$H$175,3,FALSE)*VLOOKUP(G21,$G$171:$H$175,3,FALSE),"")</f>
        <v/>
      </c>
      <c r="I21"/>
      <c r="J21"/>
      <c r="K21"/>
      <c r="L21"/>
      <c r="M21"/>
      <c r="N21"/>
      <c r="O21"/>
      <c r="P21"/>
      <c r="Q21"/>
      <c r="R21" s="14"/>
      <c r="S21" s="92"/>
      <c r="T21" s="9"/>
      <c r="U21" s="92"/>
      <c r="V21" s="92"/>
      <c r="W21" s="9"/>
      <c r="X21" s="9"/>
      <c r="Y21" s="9"/>
      <c r="Z21" s="9"/>
      <c r="AA21" s="2"/>
      <c r="AB21" s="2"/>
      <c r="AC21" s="9"/>
      <c r="AD21" s="101"/>
      <c r="AE21"/>
      <c r="AF21"/>
      <c r="AG21" s="171"/>
      <c r="AH21" s="9"/>
      <c r="AI21"/>
      <c r="AJ21" s="9"/>
      <c r="AK21"/>
      <c r="AL21" s="9"/>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row>
    <row r="22" spans="1:270" s="1" customFormat="1" ht="15" customHeight="1" x14ac:dyDescent="0.25">
      <c r="A22" s="212" t="s">
        <v>142</v>
      </c>
      <c r="B22" s="213"/>
      <c r="C22" s="213"/>
      <c r="D22" s="214"/>
      <c r="E22" s="21" t="s">
        <v>143</v>
      </c>
      <c r="F22" s="209" t="s">
        <v>144</v>
      </c>
      <c r="G22" s="210"/>
      <c r="H22" s="210"/>
      <c r="I22" s="210"/>
      <c r="J22" s="210"/>
      <c r="K22" s="210"/>
      <c r="L22" s="210"/>
      <c r="M22" s="210"/>
      <c r="N22" s="210"/>
      <c r="O22" s="210"/>
      <c r="P22" s="210"/>
      <c r="Q22" s="210"/>
      <c r="R22" s="210"/>
      <c r="S22" s="211"/>
      <c r="T22" s="22" t="s">
        <v>145</v>
      </c>
      <c r="U22" s="204" t="s">
        <v>146</v>
      </c>
      <c r="V22" s="204"/>
      <c r="W22" s="204"/>
      <c r="X22" s="204"/>
      <c r="Y22" s="204"/>
      <c r="Z22" s="204"/>
      <c r="AA22" s="204"/>
      <c r="AB22" s="204"/>
      <c r="AC22" s="204"/>
      <c r="AD22" s="204"/>
      <c r="AE22" s="204"/>
      <c r="AF22" s="204"/>
      <c r="AG22" s="204"/>
      <c r="AH22" s="204"/>
      <c r="AI22" s="204"/>
      <c r="AJ22" s="204"/>
      <c r="AK22" s="204"/>
      <c r="AL22" s="204"/>
      <c r="AM22" s="21">
        <v>1</v>
      </c>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row>
    <row r="23" spans="1:270" s="1" customFormat="1" x14ac:dyDescent="0.25">
      <c r="A23"/>
      <c r="B23"/>
      <c r="C23" s="39"/>
      <c r="D23" s="170"/>
      <c r="E23"/>
      <c r="F23" s="2"/>
      <c r="G23" s="2"/>
      <c r="H23" s="14"/>
      <c r="I23"/>
      <c r="J23"/>
      <c r="K23"/>
      <c r="L23"/>
      <c r="M23"/>
      <c r="N23"/>
      <c r="O23"/>
      <c r="P23"/>
      <c r="Q23"/>
      <c r="R23" s="14"/>
      <c r="S23" s="92"/>
      <c r="T23" s="9"/>
      <c r="U23" s="92"/>
      <c r="V23" s="92"/>
      <c r="W23" s="9"/>
      <c r="X23" s="9"/>
      <c r="Y23" s="9"/>
      <c r="Z23" s="9"/>
      <c r="AA23" s="2"/>
      <c r="AB23" s="2"/>
      <c r="AC23" s="9"/>
      <c r="AD23" s="101"/>
      <c r="AE23"/>
      <c r="AF23"/>
      <c r="AG23" s="171"/>
      <c r="AH23" s="9"/>
      <c r="AI23"/>
      <c r="AJ23" s="9"/>
      <c r="AK23"/>
      <c r="AL23" s="9"/>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row>
    <row r="24" spans="1:270" s="1" customFormat="1" x14ac:dyDescent="0.25">
      <c r="A24" s="192"/>
      <c r="B24"/>
      <c r="C24" s="39"/>
      <c r="D24" s="170"/>
      <c r="E24"/>
      <c r="F24" s="2"/>
      <c r="G24" s="2"/>
      <c r="H24" s="14"/>
      <c r="I24"/>
      <c r="J24"/>
      <c r="K24"/>
      <c r="L24"/>
      <c r="M24"/>
      <c r="N24"/>
      <c r="O24"/>
      <c r="P24"/>
      <c r="Q24"/>
      <c r="R24" s="14"/>
      <c r="S24" s="92"/>
      <c r="T24" s="9"/>
      <c r="U24" s="92"/>
      <c r="V24" s="92"/>
      <c r="W24" s="9"/>
      <c r="X24" s="9"/>
      <c r="Y24" s="9"/>
      <c r="Z24" s="9"/>
      <c r="AA24" s="2"/>
      <c r="AB24" s="2"/>
      <c r="AC24" s="9"/>
      <c r="AD24" s="101"/>
      <c r="AE24"/>
      <c r="AF24"/>
      <c r="AG24" s="171"/>
      <c r="AH24" s="9"/>
      <c r="AI24"/>
      <c r="AJ24" s="9"/>
      <c r="AK24"/>
      <c r="AL24" s="9"/>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row>
    <row r="25" spans="1:270" s="1" customFormat="1" x14ac:dyDescent="0.25">
      <c r="A25"/>
      <c r="B25"/>
      <c r="C25" s="39"/>
      <c r="D25" s="170"/>
      <c r="E25"/>
      <c r="F25" s="2"/>
      <c r="G25" s="2"/>
      <c r="H25" s="14"/>
      <c r="I25"/>
      <c r="J25"/>
      <c r="K25"/>
      <c r="L25"/>
      <c r="M25"/>
      <c r="N25"/>
      <c r="O25"/>
      <c r="P25"/>
      <c r="Q25"/>
      <c r="R25" s="14"/>
      <c r="S25" s="92"/>
      <c r="T25" s="9"/>
      <c r="U25" s="92"/>
      <c r="V25" s="92"/>
      <c r="W25" s="9"/>
      <c r="X25" s="9"/>
      <c r="Y25" s="9"/>
      <c r="Z25" s="9"/>
      <c r="AA25" s="2"/>
      <c r="AB25" s="2"/>
      <c r="AC25" s="9"/>
      <c r="AD25" s="101"/>
      <c r="AE25"/>
      <c r="AF25"/>
      <c r="AG25" s="171"/>
      <c r="AH25" s="9"/>
      <c r="AI25"/>
      <c r="AJ25" s="9"/>
      <c r="AK25"/>
      <c r="AL25" s="9"/>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row>
    <row r="26" spans="1:270" s="1" customFormat="1" x14ac:dyDescent="0.25">
      <c r="A26"/>
      <c r="B26"/>
      <c r="C26" s="39"/>
      <c r="D26" s="170"/>
      <c r="E26"/>
      <c r="F26" s="2"/>
      <c r="G26" s="2"/>
      <c r="H26" s="14"/>
      <c r="I26"/>
      <c r="J26"/>
      <c r="K26"/>
      <c r="L26"/>
      <c r="M26"/>
      <c r="N26"/>
      <c r="O26"/>
      <c r="P26"/>
      <c r="Q26"/>
      <c r="R26" s="14"/>
      <c r="S26" s="92"/>
      <c r="T26" s="9"/>
      <c r="U26" s="92"/>
      <c r="V26" s="92"/>
      <c r="W26" s="9"/>
      <c r="X26" s="9"/>
      <c r="Y26" s="9"/>
      <c r="Z26" s="9"/>
      <c r="AA26" s="2"/>
      <c r="AB26" s="2"/>
      <c r="AC26" s="9"/>
      <c r="AD26" s="101"/>
      <c r="AE26"/>
      <c r="AF26"/>
      <c r="AG26" s="171"/>
      <c r="AH26" s="9"/>
      <c r="AI26"/>
      <c r="AJ26" s="9"/>
      <c r="AK26"/>
      <c r="AL26" s="9"/>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row>
    <row r="27" spans="1:270" s="1" customFormat="1" x14ac:dyDescent="0.25">
      <c r="A27"/>
      <c r="B27"/>
      <c r="C27" s="39"/>
      <c r="D27" s="170"/>
      <c r="E27"/>
      <c r="F27" s="2"/>
      <c r="G27" s="2"/>
      <c r="H27" s="14"/>
      <c r="I27"/>
      <c r="J27"/>
      <c r="K27"/>
      <c r="L27"/>
      <c r="M27"/>
      <c r="N27"/>
      <c r="O27"/>
      <c r="P27"/>
      <c r="Q27"/>
      <c r="R27" s="14"/>
      <c r="S27" s="92"/>
      <c r="T27" s="9"/>
      <c r="U27" s="92"/>
      <c r="V27" s="92"/>
      <c r="W27" s="9"/>
      <c r="X27" s="9"/>
      <c r="Y27" s="9"/>
      <c r="Z27" s="9"/>
      <c r="AA27" s="2"/>
      <c r="AB27" s="2"/>
      <c r="AC27" s="9"/>
      <c r="AD27" s="101"/>
      <c r="AE27"/>
      <c r="AF27"/>
      <c r="AG27" s="171"/>
      <c r="AH27" s="9"/>
      <c r="AI27"/>
      <c r="AJ27" s="9"/>
      <c r="AK27"/>
      <c r="AL27" s="9"/>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row>
    <row r="28" spans="1:270" s="1" customFormat="1" x14ac:dyDescent="0.25">
      <c r="A28"/>
      <c r="B28"/>
      <c r="C28" s="39"/>
      <c r="D28" s="170"/>
      <c r="E28"/>
      <c r="F28" s="2"/>
      <c r="G28" s="2"/>
      <c r="H28" s="14"/>
      <c r="I28"/>
      <c r="J28"/>
      <c r="K28"/>
      <c r="L28"/>
      <c r="M28"/>
      <c r="N28"/>
      <c r="O28"/>
      <c r="P28"/>
      <c r="Q28"/>
      <c r="R28" s="14"/>
      <c r="S28" s="92"/>
      <c r="T28" s="9"/>
      <c r="U28" s="92"/>
      <c r="V28" s="92"/>
      <c r="W28" s="9"/>
      <c r="X28" s="9"/>
      <c r="Y28" s="9"/>
      <c r="Z28" s="9"/>
      <c r="AA28" s="2"/>
      <c r="AB28" s="2"/>
      <c r="AC28" s="9"/>
      <c r="AD28" s="101"/>
      <c r="AE28"/>
      <c r="AF28"/>
      <c r="AG28" s="171"/>
      <c r="AH28" s="9"/>
      <c r="AI28"/>
      <c r="AJ28" s="9"/>
      <c r="AK28"/>
      <c r="AL28" s="9"/>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row>
    <row r="29" spans="1:270" s="1" customFormat="1" x14ac:dyDescent="0.25">
      <c r="A29"/>
      <c r="B29"/>
      <c r="C29" s="39"/>
      <c r="D29" s="170"/>
      <c r="E29"/>
      <c r="F29" s="2"/>
      <c r="G29" s="2"/>
      <c r="H29" s="14"/>
      <c r="I29"/>
      <c r="J29"/>
      <c r="K29"/>
      <c r="L29"/>
      <c r="M29"/>
      <c r="N29"/>
      <c r="O29"/>
      <c r="P29"/>
      <c r="Q29"/>
      <c r="R29" s="14"/>
      <c r="S29" s="92"/>
      <c r="T29" s="9"/>
      <c r="U29" s="92"/>
      <c r="V29" s="92"/>
      <c r="W29" s="9"/>
      <c r="X29" s="9"/>
      <c r="Y29" s="9"/>
      <c r="Z29" s="9"/>
      <c r="AA29" s="2"/>
      <c r="AB29" s="2"/>
      <c r="AC29" s="9"/>
      <c r="AD29" s="101"/>
      <c r="AE29"/>
      <c r="AF29"/>
      <c r="AG29" s="171"/>
      <c r="AH29" s="9"/>
      <c r="AI29"/>
      <c r="AJ29" s="9"/>
      <c r="AK29"/>
      <c r="AL29" s="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row>
    <row r="30" spans="1:270" s="1" customFormat="1" x14ac:dyDescent="0.25">
      <c r="A30"/>
      <c r="B30"/>
      <c r="C30" s="39"/>
      <c r="D30" s="170"/>
      <c r="E30"/>
      <c r="F30" s="2"/>
      <c r="G30" s="2"/>
      <c r="H30" s="14"/>
      <c r="I30"/>
      <c r="J30"/>
      <c r="K30"/>
      <c r="L30"/>
      <c r="M30"/>
      <c r="N30"/>
      <c r="O30"/>
      <c r="P30"/>
      <c r="Q30"/>
      <c r="R30" s="14"/>
      <c r="S30" s="92"/>
      <c r="T30" s="9"/>
      <c r="U30" s="92"/>
      <c r="V30" s="92"/>
      <c r="W30" s="9"/>
      <c r="X30" s="9"/>
      <c r="Y30" s="9"/>
      <c r="Z30" s="9"/>
      <c r="AA30" s="2"/>
      <c r="AB30" s="2"/>
      <c r="AC30" s="9"/>
      <c r="AD30" s="101"/>
      <c r="AE30"/>
      <c r="AF30"/>
      <c r="AG30" s="171"/>
      <c r="AH30" s="9"/>
      <c r="AI30"/>
      <c r="AJ30" s="9"/>
      <c r="AK30"/>
      <c r="AL30" s="9"/>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row>
    <row r="31" spans="1:270" s="1" customFormat="1" x14ac:dyDescent="0.25">
      <c r="A31"/>
      <c r="B31"/>
      <c r="C31" s="39"/>
      <c r="D31" s="170"/>
      <c r="E31"/>
      <c r="F31" s="2"/>
      <c r="G31" s="2"/>
      <c r="H31" s="14"/>
      <c r="I31"/>
      <c r="J31"/>
      <c r="K31"/>
      <c r="L31"/>
      <c r="M31"/>
      <c r="N31"/>
      <c r="O31"/>
      <c r="P31"/>
      <c r="Q31"/>
      <c r="R31" s="14"/>
      <c r="S31" s="92"/>
      <c r="T31" s="9"/>
      <c r="U31" s="92"/>
      <c r="V31" s="92"/>
      <c r="W31" s="9"/>
      <c r="X31" s="9"/>
      <c r="Y31" s="9"/>
      <c r="Z31" s="9"/>
      <c r="AA31" s="2"/>
      <c r="AB31" s="2"/>
      <c r="AC31" s="9"/>
      <c r="AD31" s="101"/>
      <c r="AE31"/>
      <c r="AF31"/>
      <c r="AG31" s="171"/>
      <c r="AH31" s="9"/>
      <c r="AI31"/>
      <c r="AJ31" s="9"/>
      <c r="AK31"/>
      <c r="AL31" s="9"/>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row>
    <row r="32" spans="1:270" s="1" customFormat="1" x14ac:dyDescent="0.25">
      <c r="A32"/>
      <c r="B32"/>
      <c r="C32" s="39"/>
      <c r="D32" s="170"/>
      <c r="E32"/>
      <c r="F32" s="2"/>
      <c r="G32" s="2"/>
      <c r="H32" s="14"/>
      <c r="I32"/>
      <c r="J32"/>
      <c r="K32"/>
      <c r="L32"/>
      <c r="M32"/>
      <c r="N32"/>
      <c r="O32"/>
      <c r="P32"/>
      <c r="Q32"/>
      <c r="R32" s="14"/>
      <c r="S32" s="92"/>
      <c r="T32" s="9"/>
      <c r="U32" s="92"/>
      <c r="V32" s="92"/>
      <c r="W32" s="9"/>
      <c r="X32" s="9"/>
      <c r="Y32" s="9"/>
      <c r="Z32" s="9"/>
      <c r="AA32" s="2"/>
      <c r="AB32" s="2"/>
      <c r="AC32" s="9"/>
      <c r="AD32" s="101"/>
      <c r="AE32"/>
      <c r="AF32"/>
      <c r="AG32" s="171"/>
      <c r="AH32" s="9"/>
      <c r="AI32"/>
      <c r="AJ32" s="9"/>
      <c r="AK32"/>
      <c r="AL32" s="9"/>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row>
    <row r="33" spans="1:270" s="1" customFormat="1" x14ac:dyDescent="0.25">
      <c r="A33"/>
      <c r="B33"/>
      <c r="C33" s="39"/>
      <c r="D33" s="170"/>
      <c r="E33"/>
      <c r="F33" s="2"/>
      <c r="G33" s="2"/>
      <c r="H33" s="14"/>
      <c r="I33"/>
      <c r="J33"/>
      <c r="K33"/>
      <c r="L33"/>
      <c r="M33"/>
      <c r="N33"/>
      <c r="O33"/>
      <c r="P33"/>
      <c r="Q33"/>
      <c r="R33" s="14"/>
      <c r="S33" s="92"/>
      <c r="T33" s="9"/>
      <c r="U33" s="92"/>
      <c r="V33" s="92"/>
      <c r="W33" s="9"/>
      <c r="X33" s="9"/>
      <c r="Y33" s="9"/>
      <c r="Z33" s="9"/>
      <c r="AA33" s="2"/>
      <c r="AB33" s="2"/>
      <c r="AC33" s="9"/>
      <c r="AD33" s="101"/>
      <c r="AE33"/>
      <c r="AF33"/>
      <c r="AG33" s="171"/>
      <c r="AH33" s="9"/>
      <c r="AI33"/>
      <c r="AJ33" s="9"/>
      <c r="AK33"/>
      <c r="AL33" s="9"/>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row>
    <row r="34" spans="1:270" s="1" customFormat="1" x14ac:dyDescent="0.25">
      <c r="A34"/>
      <c r="B34"/>
      <c r="C34" s="39"/>
      <c r="D34" s="170"/>
      <c r="E34"/>
      <c r="F34" s="2"/>
      <c r="G34" s="2"/>
      <c r="H34" s="14"/>
      <c r="I34"/>
      <c r="J34"/>
      <c r="K34"/>
      <c r="L34"/>
      <c r="M34"/>
      <c r="N34"/>
      <c r="O34"/>
      <c r="P34"/>
      <c r="Q34"/>
      <c r="R34" s="14"/>
      <c r="S34" s="92"/>
      <c r="T34" s="9"/>
      <c r="U34" s="92"/>
      <c r="V34" s="92"/>
      <c r="W34" s="9"/>
      <c r="X34" s="9"/>
      <c r="Y34" s="9"/>
      <c r="Z34" s="9"/>
      <c r="AA34" s="2"/>
      <c r="AB34" s="2"/>
      <c r="AC34" s="9"/>
      <c r="AD34" s="101"/>
      <c r="AE34"/>
      <c r="AF34"/>
      <c r="AG34" s="171"/>
      <c r="AH34" s="9"/>
      <c r="AI34"/>
      <c r="AJ34" s="9"/>
      <c r="AK34"/>
      <c r="AL34" s="9"/>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row>
    <row r="35" spans="1:270" s="1" customFormat="1" x14ac:dyDescent="0.25">
      <c r="A35"/>
      <c r="B35"/>
      <c r="C35" s="39"/>
      <c r="D35" s="170"/>
      <c r="E35"/>
      <c r="F35" s="2"/>
      <c r="G35" s="2"/>
      <c r="H35" s="14"/>
      <c r="I35"/>
      <c r="J35"/>
      <c r="K35"/>
      <c r="L35"/>
      <c r="M35"/>
      <c r="N35"/>
      <c r="O35"/>
      <c r="P35"/>
      <c r="Q35"/>
      <c r="R35" s="14"/>
      <c r="S35" s="92"/>
      <c r="T35" s="9"/>
      <c r="U35" s="92"/>
      <c r="V35" s="92"/>
      <c r="W35" s="9"/>
      <c r="X35" s="9"/>
      <c r="Y35" s="9"/>
      <c r="Z35" s="9"/>
      <c r="AA35" s="2"/>
      <c r="AB35" s="2"/>
      <c r="AC35" s="9"/>
      <c r="AD35" s="101"/>
      <c r="AE35"/>
      <c r="AF35"/>
      <c r="AG35" s="171"/>
      <c r="AH35" s="9"/>
      <c r="AI35"/>
      <c r="AJ35" s="9"/>
      <c r="AK35"/>
      <c r="AL35" s="9"/>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row>
    <row r="36" spans="1:270" s="1" customFormat="1" x14ac:dyDescent="0.25">
      <c r="A36"/>
      <c r="B36"/>
      <c r="C36" s="39"/>
      <c r="D36" s="170"/>
      <c r="E36"/>
      <c r="F36" s="2"/>
      <c r="G36" s="2"/>
      <c r="H36" s="14"/>
      <c r="I36"/>
      <c r="J36"/>
      <c r="K36"/>
      <c r="L36"/>
      <c r="M36"/>
      <c r="N36"/>
      <c r="O36"/>
      <c r="P36"/>
      <c r="Q36"/>
      <c r="R36" s="14"/>
      <c r="S36" s="92"/>
      <c r="T36" s="9"/>
      <c r="U36" s="92"/>
      <c r="V36" s="92"/>
      <c r="W36" s="9"/>
      <c r="X36" s="9"/>
      <c r="Y36" s="9"/>
      <c r="Z36" s="9"/>
      <c r="AA36" s="2"/>
      <c r="AB36" s="2"/>
      <c r="AC36" s="9"/>
      <c r="AD36" s="101"/>
      <c r="AE36"/>
      <c r="AF36"/>
      <c r="AG36" s="171"/>
      <c r="AH36" s="9"/>
      <c r="AI36"/>
      <c r="AJ36" s="9"/>
      <c r="AK36"/>
      <c r="AL36" s="9"/>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row>
    <row r="37" spans="1:270" s="1" customFormat="1" x14ac:dyDescent="0.25">
      <c r="A37"/>
      <c r="B37"/>
      <c r="C37" s="39"/>
      <c r="D37" s="170"/>
      <c r="E37"/>
      <c r="F37" s="2"/>
      <c r="G37" s="2"/>
      <c r="H37" s="14"/>
      <c r="I37"/>
      <c r="J37"/>
      <c r="K37"/>
      <c r="L37"/>
      <c r="M37"/>
      <c r="N37"/>
      <c r="O37"/>
      <c r="P37"/>
      <c r="Q37"/>
      <c r="R37" s="14"/>
      <c r="S37" s="92"/>
      <c r="T37" s="9"/>
      <c r="U37" s="92"/>
      <c r="V37" s="92"/>
      <c r="W37" s="9"/>
      <c r="X37" s="9"/>
      <c r="Y37" s="9"/>
      <c r="Z37" s="9"/>
      <c r="AA37" s="2"/>
      <c r="AB37" s="2"/>
      <c r="AC37" s="9"/>
      <c r="AD37" s="101"/>
      <c r="AE37"/>
      <c r="AF37"/>
      <c r="AG37" s="171"/>
      <c r="AH37" s="9"/>
      <c r="AI37"/>
      <c r="AJ37" s="9"/>
      <c r="AK37"/>
      <c r="AL37" s="9"/>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row>
    <row r="38" spans="1:270" s="1" customFormat="1" x14ac:dyDescent="0.25">
      <c r="A38"/>
      <c r="B38"/>
      <c r="C38" s="39"/>
      <c r="D38" s="170"/>
      <c r="E38"/>
      <c r="F38" s="2"/>
      <c r="G38" s="2"/>
      <c r="H38" s="14"/>
      <c r="I38"/>
      <c r="J38"/>
      <c r="K38"/>
      <c r="L38"/>
      <c r="M38"/>
      <c r="N38"/>
      <c r="O38"/>
      <c r="P38"/>
      <c r="Q38"/>
      <c r="R38" s="14"/>
      <c r="S38" s="92"/>
      <c r="T38" s="9"/>
      <c r="U38" s="92"/>
      <c r="V38" s="92"/>
      <c r="W38" s="9"/>
      <c r="X38" s="9"/>
      <c r="Y38" s="9"/>
      <c r="Z38" s="9"/>
      <c r="AA38" s="2"/>
      <c r="AB38" s="2"/>
      <c r="AC38" s="9"/>
      <c r="AD38" s="101"/>
      <c r="AE38"/>
      <c r="AF38"/>
      <c r="AG38" s="171"/>
      <c r="AH38" s="9"/>
      <c r="AI38"/>
      <c r="AJ38" s="9"/>
      <c r="AK38"/>
      <c r="AL38" s="9"/>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row>
    <row r="39" spans="1:270" s="1" customFormat="1" x14ac:dyDescent="0.25">
      <c r="A39"/>
      <c r="B39"/>
      <c r="C39" s="39"/>
      <c r="D39" s="170"/>
      <c r="E39"/>
      <c r="F39" s="2"/>
      <c r="G39" s="2"/>
      <c r="H39" s="14"/>
      <c r="I39"/>
      <c r="J39"/>
      <c r="K39"/>
      <c r="L39"/>
      <c r="M39"/>
      <c r="N39"/>
      <c r="O39"/>
      <c r="P39"/>
      <c r="Q39"/>
      <c r="R39" s="14"/>
      <c r="S39" s="92"/>
      <c r="T39" s="9"/>
      <c r="U39" s="92"/>
      <c r="V39" s="92"/>
      <c r="W39" s="9"/>
      <c r="X39" s="9"/>
      <c r="Y39" s="9"/>
      <c r="Z39" s="9"/>
      <c r="AA39" s="2"/>
      <c r="AB39" s="2"/>
      <c r="AC39" s="9"/>
      <c r="AD39" s="101"/>
      <c r="AE39"/>
      <c r="AF39"/>
      <c r="AG39" s="171"/>
      <c r="AH39" s="9"/>
      <c r="AI39"/>
      <c r="AJ39" s="9"/>
      <c r="AK39"/>
      <c r="AL39" s="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row>
    <row r="40" spans="1:270" s="1" customFormat="1" x14ac:dyDescent="0.25">
      <c r="A40"/>
      <c r="B40"/>
      <c r="C40" s="39"/>
      <c r="D40" s="170"/>
      <c r="E40"/>
      <c r="F40" s="2"/>
      <c r="G40" s="2"/>
      <c r="H40" s="14"/>
      <c r="I40"/>
      <c r="J40"/>
      <c r="K40"/>
      <c r="L40"/>
      <c r="M40"/>
      <c r="N40"/>
      <c r="O40"/>
      <c r="P40"/>
      <c r="Q40"/>
      <c r="R40" s="14"/>
      <c r="S40" s="92"/>
      <c r="T40" s="9"/>
      <c r="U40" s="92"/>
      <c r="V40" s="92"/>
      <c r="W40" s="9"/>
      <c r="X40" s="9"/>
      <c r="Y40" s="9"/>
      <c r="Z40" s="9"/>
      <c r="AA40" s="2"/>
      <c r="AB40" s="2"/>
      <c r="AC40" s="9"/>
      <c r="AD40" s="101"/>
      <c r="AE40"/>
      <c r="AF40"/>
      <c r="AG40" s="171"/>
      <c r="AH40" s="9"/>
      <c r="AI40"/>
      <c r="AJ40" s="9"/>
      <c r="AK40"/>
      <c r="AL40" s="9"/>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row>
    <row r="41" spans="1:270" s="1" customFormat="1" x14ac:dyDescent="0.25">
      <c r="A41"/>
      <c r="B41"/>
      <c r="C41" s="39"/>
      <c r="D41" s="170"/>
      <c r="E41"/>
      <c r="F41" s="2"/>
      <c r="G41" s="2"/>
      <c r="H41" s="14"/>
      <c r="I41"/>
      <c r="J41"/>
      <c r="K41"/>
      <c r="L41"/>
      <c r="M41"/>
      <c r="N41"/>
      <c r="O41"/>
      <c r="P41"/>
      <c r="Q41"/>
      <c r="R41" s="14"/>
      <c r="S41" s="92"/>
      <c r="T41" s="9"/>
      <c r="U41" s="92"/>
      <c r="V41" s="92"/>
      <c r="W41" s="9"/>
      <c r="X41" s="9"/>
      <c r="Y41" s="9"/>
      <c r="Z41" s="9"/>
      <c r="AA41" s="2"/>
      <c r="AB41" s="2"/>
      <c r="AC41" s="9"/>
      <c r="AD41" s="101"/>
      <c r="AE41"/>
      <c r="AF41"/>
      <c r="AG41" s="171"/>
      <c r="AH41" s="9"/>
      <c r="AI41"/>
      <c r="AJ41" s="9"/>
      <c r="AK41"/>
      <c r="AL41" s="9"/>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row>
    <row r="42" spans="1:270" s="1" customFormat="1" x14ac:dyDescent="0.25">
      <c r="A42"/>
      <c r="B42"/>
      <c r="C42" s="39"/>
      <c r="D42" s="170"/>
      <c r="E42"/>
      <c r="F42" s="2"/>
      <c r="G42" s="2"/>
      <c r="H42" s="14"/>
      <c r="I42"/>
      <c r="J42"/>
      <c r="K42"/>
      <c r="L42"/>
      <c r="M42"/>
      <c r="N42"/>
      <c r="O42"/>
      <c r="P42"/>
      <c r="Q42"/>
      <c r="R42" s="14"/>
      <c r="S42" s="92"/>
      <c r="T42" s="9"/>
      <c r="U42" s="92"/>
      <c r="V42" s="92"/>
      <c r="W42" s="9"/>
      <c r="X42" s="9"/>
      <c r="Y42" s="9"/>
      <c r="Z42" s="9"/>
      <c r="AA42" s="2"/>
      <c r="AB42" s="2"/>
      <c r="AC42" s="9"/>
      <c r="AD42" s="101"/>
      <c r="AE42"/>
      <c r="AF42"/>
      <c r="AG42" s="171"/>
      <c r="AH42" s="9"/>
      <c r="AI42"/>
      <c r="AJ42" s="9"/>
      <c r="AK42"/>
      <c r="AL42" s="9"/>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row>
    <row r="43" spans="1:270" s="1" customFormat="1" x14ac:dyDescent="0.25">
      <c r="A43"/>
      <c r="B43"/>
      <c r="C43" s="39"/>
      <c r="D43" s="170"/>
      <c r="E43"/>
      <c r="F43" s="2"/>
      <c r="G43" s="2"/>
      <c r="H43" s="14"/>
      <c r="I43"/>
      <c r="J43"/>
      <c r="K43"/>
      <c r="L43"/>
      <c r="M43"/>
      <c r="N43"/>
      <c r="O43"/>
      <c r="P43"/>
      <c r="Q43"/>
      <c r="R43" s="14"/>
      <c r="S43" s="92"/>
      <c r="T43" s="9"/>
      <c r="U43" s="92"/>
      <c r="V43" s="92"/>
      <c r="W43" s="9"/>
      <c r="X43" s="9"/>
      <c r="Y43" s="9"/>
      <c r="Z43" s="9"/>
      <c r="AA43" s="2"/>
      <c r="AB43" s="2"/>
      <c r="AC43" s="9"/>
      <c r="AD43" s="101"/>
      <c r="AE43"/>
      <c r="AF43"/>
      <c r="AG43" s="171"/>
      <c r="AH43" s="9"/>
      <c r="AI43"/>
      <c r="AJ43" s="9"/>
      <c r="AK43"/>
      <c r="AL43" s="9"/>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row>
    <row r="44" spans="1:270" s="1" customFormat="1" x14ac:dyDescent="0.25">
      <c r="A44"/>
      <c r="B44"/>
      <c r="C44" s="39"/>
      <c r="D44" s="170"/>
      <c r="E44"/>
      <c r="F44" s="2"/>
      <c r="G44" s="2"/>
      <c r="H44" s="14"/>
      <c r="I44"/>
      <c r="J44"/>
      <c r="K44"/>
      <c r="L44"/>
      <c r="M44"/>
      <c r="N44"/>
      <c r="O44"/>
      <c r="P44"/>
      <c r="Q44"/>
      <c r="R44" s="14"/>
      <c r="S44" s="92"/>
      <c r="T44" s="9"/>
      <c r="U44" s="92"/>
      <c r="V44" s="92"/>
      <c r="W44" s="9"/>
      <c r="X44" s="9"/>
      <c r="Y44" s="9"/>
      <c r="Z44" s="9"/>
      <c r="AA44" s="2"/>
      <c r="AB44" s="2"/>
      <c r="AC44" s="9"/>
      <c r="AD44" s="101"/>
      <c r="AE44"/>
      <c r="AF44"/>
      <c r="AG44" s="171"/>
      <c r="AH44" s="9"/>
      <c r="AI44"/>
      <c r="AJ44" s="9"/>
      <c r="AK44"/>
      <c r="AL44" s="9"/>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row>
    <row r="45" spans="1:270" s="1" customFormat="1" x14ac:dyDescent="0.25">
      <c r="A45"/>
      <c r="B45"/>
      <c r="C45" s="39"/>
      <c r="D45" s="170"/>
      <c r="E45"/>
      <c r="F45" s="2"/>
      <c r="G45" s="2"/>
      <c r="H45" s="14"/>
      <c r="I45"/>
      <c r="J45"/>
      <c r="K45"/>
      <c r="L45"/>
      <c r="M45"/>
      <c r="N45"/>
      <c r="O45"/>
      <c r="P45"/>
      <c r="Q45"/>
      <c r="R45" s="14"/>
      <c r="S45" s="92"/>
      <c r="T45" s="9"/>
      <c r="U45" s="92"/>
      <c r="V45" s="92"/>
      <c r="W45" s="9"/>
      <c r="X45" s="9"/>
      <c r="Y45" s="9"/>
      <c r="Z45" s="9"/>
      <c r="AA45" s="2"/>
      <c r="AB45" s="2"/>
      <c r="AC45" s="9"/>
      <c r="AD45" s="101"/>
      <c r="AE45"/>
      <c r="AF45"/>
      <c r="AG45" s="171"/>
      <c r="AH45" s="9"/>
      <c r="AI45"/>
      <c r="AJ45" s="9"/>
      <c r="AK45"/>
      <c r="AL45" s="9"/>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row>
    <row r="46" spans="1:270" s="1" customFormat="1" x14ac:dyDescent="0.25">
      <c r="A46"/>
      <c r="B46"/>
      <c r="C46" s="39"/>
      <c r="D46" s="170"/>
      <c r="E46"/>
      <c r="F46" s="2"/>
      <c r="G46" s="2"/>
      <c r="H46" s="14"/>
      <c r="I46"/>
      <c r="J46"/>
      <c r="K46"/>
      <c r="L46"/>
      <c r="M46"/>
      <c r="N46"/>
      <c r="O46"/>
      <c r="P46"/>
      <c r="Q46"/>
      <c r="R46" s="14"/>
      <c r="S46" s="92"/>
      <c r="T46" s="9"/>
      <c r="U46" s="92"/>
      <c r="V46" s="92"/>
      <c r="W46" s="9"/>
      <c r="X46" s="9"/>
      <c r="Y46" s="9"/>
      <c r="Z46" s="9"/>
      <c r="AA46" s="2"/>
      <c r="AB46" s="2"/>
      <c r="AC46" s="9"/>
      <c r="AD46" s="101"/>
      <c r="AE46"/>
      <c r="AF46"/>
      <c r="AG46" s="171"/>
      <c r="AH46" s="9"/>
      <c r="AI46"/>
      <c r="AJ46" s="9"/>
      <c r="AK46"/>
      <c r="AL46" s="9"/>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row>
    <row r="47" spans="1:270" s="1" customFormat="1" x14ac:dyDescent="0.25">
      <c r="A47"/>
      <c r="B47"/>
      <c r="C47" s="39"/>
      <c r="D47" s="170"/>
      <c r="E47"/>
      <c r="F47" s="2"/>
      <c r="G47" s="2"/>
      <c r="H47" s="14"/>
      <c r="I47"/>
      <c r="J47"/>
      <c r="K47"/>
      <c r="L47"/>
      <c r="M47"/>
      <c r="N47"/>
      <c r="O47"/>
      <c r="P47"/>
      <c r="Q47"/>
      <c r="R47" s="14"/>
      <c r="S47" s="92"/>
      <c r="T47" s="9"/>
      <c r="U47" s="92"/>
      <c r="V47" s="92"/>
      <c r="W47" s="9"/>
      <c r="X47" s="9"/>
      <c r="Y47" s="9"/>
      <c r="Z47" s="9"/>
      <c r="AA47" s="2"/>
      <c r="AB47" s="2"/>
      <c r="AC47" s="9"/>
      <c r="AD47" s="101"/>
      <c r="AE47"/>
      <c r="AF47"/>
      <c r="AG47" s="171"/>
      <c r="AH47" s="9"/>
      <c r="AI47"/>
      <c r="AJ47" s="9"/>
      <c r="AK47"/>
      <c r="AL47" s="9"/>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row>
    <row r="48" spans="1:270" s="1" customFormat="1" x14ac:dyDescent="0.25">
      <c r="A48"/>
      <c r="B48"/>
      <c r="C48" s="39"/>
      <c r="D48" s="170"/>
      <c r="E48"/>
      <c r="F48" s="2"/>
      <c r="G48" s="2"/>
      <c r="H48" s="14"/>
      <c r="I48"/>
      <c r="J48"/>
      <c r="K48"/>
      <c r="L48"/>
      <c r="M48"/>
      <c r="N48"/>
      <c r="O48"/>
      <c r="P48"/>
      <c r="Q48"/>
      <c r="R48" s="14"/>
      <c r="S48" s="92"/>
      <c r="T48" s="9"/>
      <c r="U48" s="92"/>
      <c r="V48" s="92"/>
      <c r="W48" s="9"/>
      <c r="X48" s="9"/>
      <c r="Y48" s="9"/>
      <c r="Z48" s="9"/>
      <c r="AA48" s="2"/>
      <c r="AB48" s="2"/>
      <c r="AC48" s="9"/>
      <c r="AD48" s="101"/>
      <c r="AE48"/>
      <c r="AF48"/>
      <c r="AG48" s="171"/>
      <c r="AH48" s="9"/>
      <c r="AI48"/>
      <c r="AJ48" s="9"/>
      <c r="AK48"/>
      <c r="AL48" s="9"/>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row>
    <row r="49" spans="1:270" s="1" customFormat="1" x14ac:dyDescent="0.25">
      <c r="A49"/>
      <c r="B49"/>
      <c r="C49" s="39"/>
      <c r="D49" s="170"/>
      <c r="E49"/>
      <c r="F49" s="2"/>
      <c r="G49" s="2"/>
      <c r="H49" s="14"/>
      <c r="I49"/>
      <c r="J49"/>
      <c r="K49"/>
      <c r="L49"/>
      <c r="M49"/>
      <c r="N49"/>
      <c r="O49"/>
      <c r="P49"/>
      <c r="Q49"/>
      <c r="R49" s="14"/>
      <c r="S49" s="92"/>
      <c r="T49" s="9"/>
      <c r="U49" s="92"/>
      <c r="V49" s="92"/>
      <c r="W49" s="9"/>
      <c r="X49" s="9"/>
      <c r="Y49" s="9"/>
      <c r="Z49" s="9"/>
      <c r="AA49" s="2"/>
      <c r="AB49" s="2"/>
      <c r="AC49" s="9"/>
      <c r="AD49" s="101"/>
      <c r="AE49"/>
      <c r="AF49"/>
      <c r="AG49" s="171"/>
      <c r="AH49" s="9"/>
      <c r="AI49"/>
      <c r="AJ49" s="9"/>
      <c r="AK49"/>
      <c r="AL49" s="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row>
    <row r="50" spans="1:270" s="1" customFormat="1" x14ac:dyDescent="0.25">
      <c r="A50"/>
      <c r="B50"/>
      <c r="C50" s="39"/>
      <c r="D50" s="170"/>
      <c r="E50"/>
      <c r="F50" s="2"/>
      <c r="G50" s="2"/>
      <c r="H50" s="14"/>
      <c r="I50"/>
      <c r="J50"/>
      <c r="K50"/>
      <c r="L50"/>
      <c r="M50"/>
      <c r="N50"/>
      <c r="O50"/>
      <c r="P50"/>
      <c r="Q50"/>
      <c r="R50" s="14"/>
      <c r="S50" s="92"/>
      <c r="T50" s="9"/>
      <c r="U50" s="92"/>
      <c r="V50" s="92"/>
      <c r="W50" s="9"/>
      <c r="X50" s="9"/>
      <c r="Y50" s="9"/>
      <c r="Z50" s="9"/>
      <c r="AA50" s="2"/>
      <c r="AB50" s="2"/>
      <c r="AC50" s="9"/>
      <c r="AD50" s="101"/>
      <c r="AE50"/>
      <c r="AF50"/>
      <c r="AG50" s="171"/>
      <c r="AH50" s="9"/>
      <c r="AI50"/>
      <c r="AJ50" s="9"/>
      <c r="AK50"/>
      <c r="AL50" s="9"/>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row>
    <row r="51" spans="1:270" s="1" customFormat="1" x14ac:dyDescent="0.25">
      <c r="A51"/>
      <c r="B51"/>
      <c r="C51" s="39"/>
      <c r="D51" s="170"/>
      <c r="E51"/>
      <c r="F51" s="2"/>
      <c r="G51" s="2"/>
      <c r="H51" s="14"/>
      <c r="I51"/>
      <c r="J51"/>
      <c r="K51"/>
      <c r="L51"/>
      <c r="M51"/>
      <c r="N51"/>
      <c r="O51"/>
      <c r="P51"/>
      <c r="Q51"/>
      <c r="R51" s="14"/>
      <c r="S51" s="92"/>
      <c r="T51" s="9"/>
      <c r="U51" s="92"/>
      <c r="V51" s="92"/>
      <c r="W51" s="9"/>
      <c r="X51" s="9"/>
      <c r="Y51" s="9"/>
      <c r="Z51" s="9"/>
      <c r="AA51" s="2"/>
      <c r="AB51" s="2"/>
      <c r="AC51" s="9"/>
      <c r="AD51" s="101"/>
      <c r="AE51"/>
      <c r="AF51"/>
      <c r="AG51" s="171"/>
      <c r="AH51" s="9"/>
      <c r="AI51"/>
      <c r="AJ51" s="9"/>
      <c r="AK51"/>
      <c r="AL51" s="9"/>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row>
    <row r="52" spans="1:270" s="1" customFormat="1" x14ac:dyDescent="0.25">
      <c r="A52"/>
      <c r="B52"/>
      <c r="C52" s="39"/>
      <c r="D52" s="170"/>
      <c r="E52"/>
      <c r="F52" s="2"/>
      <c r="G52" s="2"/>
      <c r="H52" s="14"/>
      <c r="I52"/>
      <c r="J52"/>
      <c r="K52"/>
      <c r="L52"/>
      <c r="M52"/>
      <c r="N52"/>
      <c r="O52"/>
      <c r="P52"/>
      <c r="Q52"/>
      <c r="R52" s="14"/>
      <c r="S52" s="92"/>
      <c r="T52" s="9"/>
      <c r="U52" s="92"/>
      <c r="V52" s="92"/>
      <c r="W52" s="9"/>
      <c r="X52" s="9"/>
      <c r="Y52" s="9"/>
      <c r="Z52" s="9"/>
      <c r="AA52" s="2"/>
      <c r="AB52" s="2"/>
      <c r="AC52" s="9"/>
      <c r="AD52" s="101"/>
      <c r="AE52"/>
      <c r="AF52"/>
      <c r="AG52" s="171"/>
      <c r="AH52" s="9"/>
      <c r="AI52"/>
      <c r="AJ52" s="9"/>
      <c r="AK52"/>
      <c r="AL52" s="9"/>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row>
    <row r="53" spans="1:270" s="1" customFormat="1" x14ac:dyDescent="0.25">
      <c r="A53"/>
      <c r="B53"/>
      <c r="C53" s="39"/>
      <c r="D53" s="170"/>
      <c r="E53"/>
      <c r="F53" s="2"/>
      <c r="G53" s="2"/>
      <c r="H53" s="14"/>
      <c r="I53"/>
      <c r="J53"/>
      <c r="K53"/>
      <c r="L53"/>
      <c r="M53"/>
      <c r="N53"/>
      <c r="O53"/>
      <c r="P53"/>
      <c r="Q53"/>
      <c r="R53" s="14"/>
      <c r="S53" s="92"/>
      <c r="T53" s="9"/>
      <c r="U53" s="92"/>
      <c r="V53" s="92"/>
      <c r="W53" s="9"/>
      <c r="X53" s="9"/>
      <c r="Y53" s="9"/>
      <c r="Z53" s="9"/>
      <c r="AA53" s="2"/>
      <c r="AB53" s="2"/>
      <c r="AC53" s="9"/>
      <c r="AD53" s="101"/>
      <c r="AE53"/>
      <c r="AF53"/>
      <c r="AG53" s="171"/>
      <c r="AH53" s="9"/>
      <c r="AI53"/>
      <c r="AJ53" s="9"/>
      <c r="AK53"/>
      <c r="AL53" s="9"/>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row>
    <row r="54" spans="1:270" s="1" customFormat="1" x14ac:dyDescent="0.25">
      <c r="A54"/>
      <c r="B54"/>
      <c r="C54" s="39"/>
      <c r="D54" s="170"/>
      <c r="E54"/>
      <c r="F54" s="2"/>
      <c r="G54" s="2"/>
      <c r="H54" s="14"/>
      <c r="I54"/>
      <c r="J54"/>
      <c r="K54"/>
      <c r="L54"/>
      <c r="M54"/>
      <c r="N54"/>
      <c r="O54"/>
      <c r="P54"/>
      <c r="Q54"/>
      <c r="R54" s="14"/>
      <c r="S54" s="92"/>
      <c r="T54" s="9"/>
      <c r="U54" s="92"/>
      <c r="V54" s="92"/>
      <c r="W54" s="9"/>
      <c r="X54" s="9"/>
      <c r="Y54" s="9"/>
      <c r="Z54" s="9"/>
      <c r="AA54" s="2"/>
      <c r="AB54" s="2"/>
      <c r="AC54" s="9"/>
      <c r="AD54" s="101"/>
      <c r="AE54"/>
      <c r="AF54"/>
      <c r="AG54" s="171"/>
      <c r="AH54" s="9"/>
      <c r="AI54"/>
      <c r="AJ54" s="9"/>
      <c r="AK54"/>
      <c r="AL54" s="9"/>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row>
    <row r="55" spans="1:270" s="1" customFormat="1" x14ac:dyDescent="0.25">
      <c r="A55"/>
      <c r="B55"/>
      <c r="C55" s="39"/>
      <c r="D55" s="170"/>
      <c r="E55"/>
      <c r="F55" s="2"/>
      <c r="G55" s="2"/>
      <c r="H55" s="14"/>
      <c r="I55"/>
      <c r="J55"/>
      <c r="K55"/>
      <c r="L55"/>
      <c r="M55"/>
      <c r="N55"/>
      <c r="O55"/>
      <c r="P55"/>
      <c r="Q55"/>
      <c r="R55" s="14"/>
      <c r="S55" s="92"/>
      <c r="T55" s="9"/>
      <c r="U55" s="92"/>
      <c r="V55" s="92"/>
      <c r="W55" s="9"/>
      <c r="X55" s="9"/>
      <c r="Y55" s="9"/>
      <c r="Z55" s="9"/>
      <c r="AA55" s="2"/>
      <c r="AB55" s="2"/>
      <c r="AC55" s="9"/>
      <c r="AD55" s="101"/>
      <c r="AE55"/>
      <c r="AF55"/>
      <c r="AG55" s="171"/>
      <c r="AH55" s="9"/>
      <c r="AI55"/>
      <c r="AJ55" s="9"/>
      <c r="AK55"/>
      <c r="AL55" s="9"/>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row>
    <row r="56" spans="1:270" s="1" customFormat="1" x14ac:dyDescent="0.25">
      <c r="A56"/>
      <c r="B56"/>
      <c r="C56" s="39"/>
      <c r="D56" s="170"/>
      <c r="E56"/>
      <c r="F56" s="2"/>
      <c r="G56" s="2"/>
      <c r="H56" s="14"/>
      <c r="I56"/>
      <c r="J56"/>
      <c r="K56"/>
      <c r="L56"/>
      <c r="M56"/>
      <c r="N56"/>
      <c r="O56"/>
      <c r="P56"/>
      <c r="Q56"/>
      <c r="R56" s="14"/>
      <c r="S56" s="92"/>
      <c r="T56" s="9"/>
      <c r="U56" s="92"/>
      <c r="V56" s="92"/>
      <c r="W56" s="9"/>
      <c r="X56" s="9"/>
      <c r="Y56" s="9"/>
      <c r="Z56" s="9"/>
      <c r="AA56" s="2"/>
      <c r="AB56" s="2"/>
      <c r="AC56" s="9"/>
      <c r="AD56" s="101"/>
      <c r="AE56"/>
      <c r="AF56"/>
      <c r="AG56" s="171"/>
      <c r="AH56" s="9"/>
      <c r="AI56"/>
      <c r="AJ56" s="9"/>
      <c r="AK56"/>
      <c r="AL56" s="9"/>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row>
    <row r="57" spans="1:270" s="1" customFormat="1" x14ac:dyDescent="0.25">
      <c r="A57"/>
      <c r="B57"/>
      <c r="C57" s="39"/>
      <c r="D57" s="170"/>
      <c r="E57"/>
      <c r="F57" s="2"/>
      <c r="G57" s="2"/>
      <c r="H57" s="14"/>
      <c r="I57"/>
      <c r="J57"/>
      <c r="K57"/>
      <c r="L57"/>
      <c r="M57"/>
      <c r="N57"/>
      <c r="O57"/>
      <c r="P57"/>
      <c r="Q57"/>
      <c r="R57" s="14"/>
      <c r="S57" s="92"/>
      <c r="T57" s="9"/>
      <c r="U57" s="92"/>
      <c r="V57" s="92"/>
      <c r="W57" s="9"/>
      <c r="X57" s="9"/>
      <c r="Y57" s="9"/>
      <c r="Z57" s="9"/>
      <c r="AA57" s="2"/>
      <c r="AB57" s="2"/>
      <c r="AC57" s="9"/>
      <c r="AD57" s="101"/>
      <c r="AE57"/>
      <c r="AF57"/>
      <c r="AG57" s="171"/>
      <c r="AH57" s="9"/>
      <c r="AI57"/>
      <c r="AJ57" s="9"/>
      <c r="AK57"/>
      <c r="AL57" s="9"/>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row>
    <row r="58" spans="1:270" s="1" customFormat="1" x14ac:dyDescent="0.25">
      <c r="A58"/>
      <c r="B58"/>
      <c r="C58" s="39"/>
      <c r="D58" s="170"/>
      <c r="E58"/>
      <c r="F58" s="2"/>
      <c r="G58" s="2"/>
      <c r="H58" s="14"/>
      <c r="I58"/>
      <c r="J58"/>
      <c r="K58"/>
      <c r="L58"/>
      <c r="M58"/>
      <c r="N58"/>
      <c r="O58"/>
      <c r="P58"/>
      <c r="Q58"/>
      <c r="R58" s="14"/>
      <c r="S58" s="92"/>
      <c r="T58" s="9"/>
      <c r="U58" s="92"/>
      <c r="V58" s="92"/>
      <c r="W58" s="9"/>
      <c r="X58" s="9"/>
      <c r="Y58" s="9"/>
      <c r="Z58" s="9"/>
      <c r="AA58" s="2"/>
      <c r="AB58" s="2"/>
      <c r="AC58" s="9"/>
      <c r="AD58" s="101"/>
      <c r="AE58"/>
      <c r="AF58"/>
      <c r="AG58" s="171"/>
      <c r="AH58" s="9"/>
      <c r="AI58"/>
      <c r="AJ58" s="9"/>
      <c r="AK58"/>
      <c r="AL58" s="9"/>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row>
    <row r="59" spans="1:270" s="1" customFormat="1" x14ac:dyDescent="0.25">
      <c r="A59"/>
      <c r="B59"/>
      <c r="C59" s="39"/>
      <c r="D59" s="170"/>
      <c r="E59"/>
      <c r="F59" s="2"/>
      <c r="G59" s="2"/>
      <c r="H59" s="14"/>
      <c r="I59"/>
      <c r="J59"/>
      <c r="K59"/>
      <c r="L59"/>
      <c r="M59"/>
      <c r="N59"/>
      <c r="O59"/>
      <c r="P59"/>
      <c r="Q59"/>
      <c r="R59" s="14"/>
      <c r="S59" s="92"/>
      <c r="T59" s="9"/>
      <c r="U59" s="92"/>
      <c r="V59" s="92"/>
      <c r="W59" s="9"/>
      <c r="X59" s="9"/>
      <c r="Y59" s="9"/>
      <c r="Z59" s="9"/>
      <c r="AA59" s="2"/>
      <c r="AB59" s="2"/>
      <c r="AC59" s="9"/>
      <c r="AD59" s="101"/>
      <c r="AE59"/>
      <c r="AF59"/>
      <c r="AG59" s="171"/>
      <c r="AH59" s="9"/>
      <c r="AI59"/>
      <c r="AJ59" s="9"/>
      <c r="AK59"/>
      <c r="AL59" s="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row>
    <row r="60" spans="1:270" s="1" customFormat="1" x14ac:dyDescent="0.25">
      <c r="A60"/>
      <c r="B60"/>
      <c r="C60" s="39"/>
      <c r="D60" s="170"/>
      <c r="E60"/>
      <c r="F60" s="2"/>
      <c r="G60" s="2"/>
      <c r="H60" s="14"/>
      <c r="I60"/>
      <c r="J60"/>
      <c r="K60"/>
      <c r="L60"/>
      <c r="M60"/>
      <c r="N60"/>
      <c r="O60"/>
      <c r="P60"/>
      <c r="Q60"/>
      <c r="R60" s="14"/>
      <c r="S60" s="92"/>
      <c r="T60" s="9"/>
      <c r="U60" s="92"/>
      <c r="V60" s="92"/>
      <c r="W60" s="9"/>
      <c r="X60" s="9"/>
      <c r="Y60" s="9"/>
      <c r="Z60" s="9"/>
      <c r="AA60" s="2"/>
      <c r="AB60" s="2"/>
      <c r="AC60" s="9"/>
      <c r="AD60" s="101"/>
      <c r="AE60"/>
      <c r="AF60"/>
      <c r="AG60" s="171"/>
      <c r="AH60" s="9"/>
      <c r="AI60"/>
      <c r="AJ60" s="9"/>
      <c r="AK60"/>
      <c r="AL60" s="9"/>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row>
    <row r="61" spans="1:270" s="1" customFormat="1" x14ac:dyDescent="0.25">
      <c r="A61"/>
      <c r="B61"/>
      <c r="C61" s="39"/>
      <c r="D61" s="170"/>
      <c r="E61"/>
      <c r="F61" s="2"/>
      <c r="G61" s="2"/>
      <c r="H61" s="14"/>
      <c r="I61"/>
      <c r="J61"/>
      <c r="K61"/>
      <c r="L61"/>
      <c r="M61"/>
      <c r="N61"/>
      <c r="O61"/>
      <c r="P61"/>
      <c r="Q61"/>
      <c r="R61" s="14"/>
      <c r="S61" s="92"/>
      <c r="T61" s="9"/>
      <c r="U61" s="92"/>
      <c r="V61" s="92"/>
      <c r="W61" s="9"/>
      <c r="X61" s="9"/>
      <c r="Y61" s="9"/>
      <c r="Z61" s="9"/>
      <c r="AA61" s="2"/>
      <c r="AB61" s="2"/>
      <c r="AC61" s="9"/>
      <c r="AD61" s="101"/>
      <c r="AE61"/>
      <c r="AF61"/>
      <c r="AG61" s="171"/>
      <c r="AH61" s="9"/>
      <c r="AI61"/>
      <c r="AJ61" s="9"/>
      <c r="AK61"/>
      <c r="AL61" s="9"/>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row>
    <row r="62" spans="1:270" s="1" customFormat="1" x14ac:dyDescent="0.25">
      <c r="A62"/>
      <c r="B62"/>
      <c r="C62" s="39"/>
      <c r="D62" s="170"/>
      <c r="E62"/>
      <c r="F62" s="2"/>
      <c r="G62" s="2"/>
      <c r="H62" s="14"/>
      <c r="I62"/>
      <c r="J62"/>
      <c r="K62"/>
      <c r="L62"/>
      <c r="M62"/>
      <c r="N62"/>
      <c r="O62"/>
      <c r="P62"/>
      <c r="Q62"/>
      <c r="R62" s="14"/>
      <c r="S62" s="92"/>
      <c r="T62" s="9"/>
      <c r="U62" s="92"/>
      <c r="V62" s="92"/>
      <c r="W62" s="9"/>
      <c r="X62" s="9"/>
      <c r="Y62" s="9"/>
      <c r="Z62" s="9"/>
      <c r="AA62" s="2"/>
      <c r="AB62" s="2"/>
      <c r="AC62" s="9"/>
      <c r="AD62" s="101"/>
      <c r="AE62"/>
      <c r="AF62"/>
      <c r="AG62" s="171"/>
      <c r="AH62" s="9"/>
      <c r="AI62"/>
      <c r="AJ62" s="9"/>
      <c r="AK62"/>
      <c r="AL62" s="9"/>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row>
    <row r="63" spans="1:270" s="1" customFormat="1" x14ac:dyDescent="0.25">
      <c r="A63"/>
      <c r="B63"/>
      <c r="C63" s="39"/>
      <c r="D63" s="170"/>
      <c r="E63"/>
      <c r="F63" s="2"/>
      <c r="G63" s="2"/>
      <c r="H63" s="14"/>
      <c r="I63"/>
      <c r="J63"/>
      <c r="K63"/>
      <c r="L63"/>
      <c r="M63"/>
      <c r="N63"/>
      <c r="O63"/>
      <c r="P63"/>
      <c r="Q63"/>
      <c r="R63" s="14"/>
      <c r="S63" s="92"/>
      <c r="T63" s="9"/>
      <c r="U63" s="92"/>
      <c r="V63" s="92"/>
      <c r="W63" s="9"/>
      <c r="X63" s="9"/>
      <c r="Y63" s="9"/>
      <c r="Z63" s="9"/>
      <c r="AA63" s="2"/>
      <c r="AB63" s="2"/>
      <c r="AC63" s="9"/>
      <c r="AD63" s="101"/>
      <c r="AE63"/>
      <c r="AF63"/>
      <c r="AG63" s="171"/>
      <c r="AH63" s="9"/>
      <c r="AI63"/>
      <c r="AJ63" s="9"/>
      <c r="AK63"/>
      <c r="AL63" s="9"/>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row>
    <row r="64" spans="1:270" s="1" customFormat="1" x14ac:dyDescent="0.25">
      <c r="A64"/>
      <c r="B64"/>
      <c r="C64" s="39"/>
      <c r="D64" s="170"/>
      <c r="E64"/>
      <c r="F64" s="2"/>
      <c r="G64" s="2"/>
      <c r="H64" s="14"/>
      <c r="I64"/>
      <c r="J64"/>
      <c r="K64"/>
      <c r="L64"/>
      <c r="M64"/>
      <c r="N64"/>
      <c r="O64"/>
      <c r="P64"/>
      <c r="Q64"/>
      <c r="R64" s="14"/>
      <c r="S64" s="92"/>
      <c r="T64" s="9"/>
      <c r="U64" s="92"/>
      <c r="V64" s="92"/>
      <c r="W64" s="9"/>
      <c r="X64" s="9"/>
      <c r="Y64" s="9"/>
      <c r="Z64" s="9"/>
      <c r="AA64" s="2"/>
      <c r="AB64" s="2"/>
      <c r="AC64" s="9"/>
      <c r="AD64" s="101"/>
      <c r="AE64"/>
      <c r="AF64"/>
      <c r="AG64" s="171"/>
      <c r="AH64" s="9"/>
      <c r="AI64"/>
      <c r="AJ64" s="9"/>
      <c r="AK64"/>
      <c r="AL64" s="9"/>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row>
    <row r="65" spans="1:270" s="1" customFormat="1" x14ac:dyDescent="0.25">
      <c r="A65"/>
      <c r="B65"/>
      <c r="C65" s="39"/>
      <c r="D65" s="170"/>
      <c r="E65"/>
      <c r="F65" s="2"/>
      <c r="G65" s="2"/>
      <c r="H65" s="14"/>
      <c r="I65"/>
      <c r="J65"/>
      <c r="K65"/>
      <c r="L65"/>
      <c r="M65"/>
      <c r="N65"/>
      <c r="O65"/>
      <c r="P65"/>
      <c r="Q65"/>
      <c r="R65" s="14"/>
      <c r="S65" s="92"/>
      <c r="T65" s="9"/>
      <c r="U65" s="92"/>
      <c r="V65" s="92"/>
      <c r="W65" s="9"/>
      <c r="X65" s="9"/>
      <c r="Y65" s="9"/>
      <c r="Z65" s="9"/>
      <c r="AA65" s="2"/>
      <c r="AB65" s="2"/>
      <c r="AC65" s="9"/>
      <c r="AD65" s="101"/>
      <c r="AE65"/>
      <c r="AF65"/>
      <c r="AG65" s="171"/>
      <c r="AH65" s="9"/>
      <c r="AI65"/>
      <c r="AJ65" s="9"/>
      <c r="AK65"/>
      <c r="AL65" s="9"/>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row>
    <row r="66" spans="1:270" s="1" customFormat="1" x14ac:dyDescent="0.25">
      <c r="A66"/>
      <c r="B66"/>
      <c r="C66" s="39"/>
      <c r="D66" s="170"/>
      <c r="E66"/>
      <c r="F66" s="2"/>
      <c r="G66" s="2"/>
      <c r="H66" s="14"/>
      <c r="I66"/>
      <c r="J66"/>
      <c r="K66"/>
      <c r="L66"/>
      <c r="M66"/>
      <c r="N66"/>
      <c r="O66"/>
      <c r="P66"/>
      <c r="Q66"/>
      <c r="R66" s="14"/>
      <c r="S66" s="92"/>
      <c r="T66" s="9"/>
      <c r="U66" s="92"/>
      <c r="V66" s="92"/>
      <c r="W66" s="9"/>
      <c r="X66" s="9"/>
      <c r="Y66" s="9"/>
      <c r="Z66" s="9"/>
      <c r="AA66" s="2"/>
      <c r="AB66" s="2"/>
      <c r="AC66" s="9"/>
      <c r="AD66" s="101"/>
      <c r="AE66"/>
      <c r="AF66"/>
      <c r="AG66" s="171"/>
      <c r="AH66" s="9"/>
      <c r="AI66"/>
      <c r="AJ66" s="9"/>
      <c r="AK66"/>
      <c r="AL66" s="9"/>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row>
    <row r="67" spans="1:270" s="1" customFormat="1" x14ac:dyDescent="0.25">
      <c r="A67"/>
      <c r="B67"/>
      <c r="C67" s="39"/>
      <c r="D67" s="170"/>
      <c r="E67"/>
      <c r="F67" s="2"/>
      <c r="G67" s="2"/>
      <c r="H67" s="14"/>
      <c r="I67"/>
      <c r="J67"/>
      <c r="K67"/>
      <c r="L67"/>
      <c r="M67"/>
      <c r="N67"/>
      <c r="O67"/>
      <c r="P67"/>
      <c r="Q67"/>
      <c r="R67" s="14"/>
      <c r="S67" s="92"/>
      <c r="T67" s="9"/>
      <c r="U67" s="92"/>
      <c r="V67" s="92"/>
      <c r="W67" s="9"/>
      <c r="X67" s="9"/>
      <c r="Y67" s="9"/>
      <c r="Z67" s="9"/>
      <c r="AA67" s="2"/>
      <c r="AB67" s="2"/>
      <c r="AC67" s="9"/>
      <c r="AD67" s="101"/>
      <c r="AE67"/>
      <c r="AF67"/>
      <c r="AG67" s="171"/>
      <c r="AH67" s="9"/>
      <c r="AI67"/>
      <c r="AJ67" s="9"/>
      <c r="AK67"/>
      <c r="AL67" s="9"/>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row>
    <row r="68" spans="1:270" s="1" customFormat="1" x14ac:dyDescent="0.25">
      <c r="A68"/>
      <c r="B68"/>
      <c r="C68" s="39"/>
      <c r="D68" s="170"/>
      <c r="E68"/>
      <c r="F68" s="2"/>
      <c r="G68" s="2"/>
      <c r="H68" s="14"/>
      <c r="I68"/>
      <c r="J68"/>
      <c r="K68"/>
      <c r="L68"/>
      <c r="M68"/>
      <c r="N68"/>
      <c r="O68"/>
      <c r="P68"/>
      <c r="Q68"/>
      <c r="R68" s="14"/>
      <c r="S68" s="92"/>
      <c r="T68" s="9"/>
      <c r="U68" s="92"/>
      <c r="V68" s="92"/>
      <c r="W68" s="9"/>
      <c r="X68" s="9"/>
      <c r="Y68" s="9"/>
      <c r="Z68" s="9"/>
      <c r="AA68" s="2"/>
      <c r="AB68" s="2"/>
      <c r="AC68" s="9"/>
      <c r="AD68" s="101"/>
      <c r="AE68"/>
      <c r="AF68"/>
      <c r="AG68" s="171"/>
      <c r="AH68" s="9"/>
      <c r="AI68"/>
      <c r="AJ68" s="9"/>
      <c r="AK68"/>
      <c r="AL68" s="9"/>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row>
    <row r="69" spans="1:270" s="1" customFormat="1" x14ac:dyDescent="0.25">
      <c r="A69"/>
      <c r="B69"/>
      <c r="C69" s="39"/>
      <c r="D69" s="170"/>
      <c r="E69"/>
      <c r="F69" s="2"/>
      <c r="G69" s="2"/>
      <c r="H69" s="14"/>
      <c r="I69"/>
      <c r="J69"/>
      <c r="K69"/>
      <c r="L69"/>
      <c r="M69"/>
      <c r="N69"/>
      <c r="O69"/>
      <c r="P69"/>
      <c r="Q69"/>
      <c r="R69" s="14"/>
      <c r="S69" s="92"/>
      <c r="T69" s="9"/>
      <c r="U69" s="92"/>
      <c r="V69" s="92"/>
      <c r="W69" s="9"/>
      <c r="X69" s="9"/>
      <c r="Y69" s="9"/>
      <c r="Z69" s="9"/>
      <c r="AA69" s="2"/>
      <c r="AB69" s="2"/>
      <c r="AC69" s="9"/>
      <c r="AD69" s="101"/>
      <c r="AE69"/>
      <c r="AF69"/>
      <c r="AG69" s="171"/>
      <c r="AH69" s="9"/>
      <c r="AI69"/>
      <c r="AJ69" s="9"/>
      <c r="AK69"/>
      <c r="AL69" s="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row>
    <row r="70" spans="1:270" s="1" customFormat="1" x14ac:dyDescent="0.25">
      <c r="A70"/>
      <c r="B70"/>
      <c r="C70" s="39"/>
      <c r="D70" s="170"/>
      <c r="E70"/>
      <c r="F70" s="2"/>
      <c r="G70" s="2"/>
      <c r="H70" s="14"/>
      <c r="I70"/>
      <c r="J70"/>
      <c r="K70"/>
      <c r="L70"/>
      <c r="M70"/>
      <c r="N70"/>
      <c r="O70"/>
      <c r="P70"/>
      <c r="Q70"/>
      <c r="R70" s="14"/>
      <c r="S70" s="92"/>
      <c r="T70" s="9"/>
      <c r="U70" s="92"/>
      <c r="V70" s="92"/>
      <c r="W70" s="9"/>
      <c r="X70" s="9"/>
      <c r="Y70" s="9"/>
      <c r="Z70" s="9"/>
      <c r="AA70" s="2"/>
      <c r="AB70" s="2"/>
      <c r="AC70" s="9"/>
      <c r="AD70" s="101"/>
      <c r="AE70"/>
      <c r="AF70"/>
      <c r="AG70" s="171"/>
      <c r="AH70" s="9"/>
      <c r="AI70"/>
      <c r="AJ70" s="9"/>
      <c r="AK70"/>
      <c r="AL70" s="9"/>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row>
    <row r="71" spans="1:270" s="1" customFormat="1" x14ac:dyDescent="0.25">
      <c r="A71"/>
      <c r="B71"/>
      <c r="C71" s="39"/>
      <c r="D71" s="170"/>
      <c r="E71"/>
      <c r="F71" s="2"/>
      <c r="G71" s="2"/>
      <c r="H71" s="14"/>
      <c r="I71"/>
      <c r="J71"/>
      <c r="K71"/>
      <c r="L71"/>
      <c r="M71"/>
      <c r="N71"/>
      <c r="O71"/>
      <c r="P71"/>
      <c r="Q71"/>
      <c r="R71" s="14"/>
      <c r="S71" s="92"/>
      <c r="T71" s="9"/>
      <c r="U71" s="92"/>
      <c r="V71" s="92"/>
      <c r="W71" s="9"/>
      <c r="X71" s="9"/>
      <c r="Y71" s="9"/>
      <c r="Z71" s="9"/>
      <c r="AA71" s="2"/>
      <c r="AB71" s="2"/>
      <c r="AC71" s="9"/>
      <c r="AD71" s="101"/>
      <c r="AE71"/>
      <c r="AF71"/>
      <c r="AG71" s="171"/>
      <c r="AH71" s="9"/>
      <c r="AI71"/>
      <c r="AJ71" s="9"/>
      <c r="AK71"/>
      <c r="AL71" s="9"/>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row>
    <row r="72" spans="1:270" s="1" customFormat="1" x14ac:dyDescent="0.25">
      <c r="A72"/>
      <c r="B72"/>
      <c r="C72" s="39"/>
      <c r="D72" s="170"/>
      <c r="E72"/>
      <c r="F72" s="2"/>
      <c r="G72" s="2"/>
      <c r="H72" s="14"/>
      <c r="I72"/>
      <c r="J72"/>
      <c r="K72"/>
      <c r="L72"/>
      <c r="M72"/>
      <c r="N72"/>
      <c r="O72"/>
      <c r="P72"/>
      <c r="Q72"/>
      <c r="R72" s="14"/>
      <c r="S72" s="92"/>
      <c r="T72" s="9"/>
      <c r="U72" s="92"/>
      <c r="V72" s="92"/>
      <c r="W72" s="9"/>
      <c r="X72" s="9"/>
      <c r="Y72" s="9"/>
      <c r="Z72" s="9"/>
      <c r="AA72" s="2"/>
      <c r="AB72" s="2"/>
      <c r="AC72" s="9"/>
      <c r="AD72" s="101"/>
      <c r="AE72"/>
      <c r="AF72"/>
      <c r="AG72" s="171"/>
      <c r="AH72" s="9"/>
      <c r="AI72"/>
      <c r="AJ72" s="9"/>
      <c r="AK72"/>
      <c r="AL72" s="9"/>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row>
    <row r="73" spans="1:270" s="1" customFormat="1" x14ac:dyDescent="0.25">
      <c r="A73"/>
      <c r="B73"/>
      <c r="C73" s="39"/>
      <c r="D73" s="170"/>
      <c r="E73"/>
      <c r="F73" s="2"/>
      <c r="G73" s="2"/>
      <c r="H73" s="14"/>
      <c r="I73"/>
      <c r="J73"/>
      <c r="K73"/>
      <c r="L73"/>
      <c r="M73"/>
      <c r="N73"/>
      <c r="O73"/>
      <c r="P73"/>
      <c r="Q73"/>
      <c r="R73" s="14"/>
      <c r="S73" s="92"/>
      <c r="T73" s="9"/>
      <c r="U73" s="92"/>
      <c r="V73" s="92"/>
      <c r="W73" s="9"/>
      <c r="X73" s="9"/>
      <c r="Y73" s="9"/>
      <c r="Z73" s="9"/>
      <c r="AA73" s="2"/>
      <c r="AB73" s="2"/>
      <c r="AC73" s="9"/>
      <c r="AD73" s="101"/>
      <c r="AE73"/>
      <c r="AF73"/>
      <c r="AG73" s="171"/>
      <c r="AH73" s="9"/>
      <c r="AI73"/>
      <c r="AJ73" s="9"/>
      <c r="AK73"/>
      <c r="AL73" s="9"/>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row>
    <row r="74" spans="1:270" s="1" customFormat="1" x14ac:dyDescent="0.25">
      <c r="A74"/>
      <c r="B74"/>
      <c r="C74" s="39"/>
      <c r="D74" s="170"/>
      <c r="E74"/>
      <c r="F74" s="2"/>
      <c r="G74" s="2"/>
      <c r="H74" s="14"/>
      <c r="I74"/>
      <c r="J74"/>
      <c r="K74"/>
      <c r="L74"/>
      <c r="M74"/>
      <c r="N74"/>
      <c r="O74"/>
      <c r="P74"/>
      <c r="Q74"/>
      <c r="R74" s="14"/>
      <c r="S74" s="92"/>
      <c r="T74" s="9"/>
      <c r="U74" s="92"/>
      <c r="V74" s="92"/>
      <c r="W74" s="9"/>
      <c r="X74" s="9"/>
      <c r="Y74" s="9"/>
      <c r="Z74" s="9"/>
      <c r="AA74" s="2"/>
      <c r="AB74" s="2"/>
      <c r="AC74" s="9"/>
      <c r="AD74" s="101"/>
      <c r="AE74"/>
      <c r="AF74"/>
      <c r="AG74" s="171"/>
      <c r="AH74" s="9"/>
      <c r="AI74"/>
      <c r="AJ74" s="9"/>
      <c r="AK74"/>
      <c r="AL74" s="9"/>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row>
    <row r="75" spans="1:270" s="1" customFormat="1" x14ac:dyDescent="0.25">
      <c r="A75"/>
      <c r="B75"/>
      <c r="C75" s="39"/>
      <c r="D75" s="170"/>
      <c r="E75"/>
      <c r="F75" s="2"/>
      <c r="G75" s="2"/>
      <c r="H75" s="14"/>
      <c r="I75"/>
      <c r="J75"/>
      <c r="K75"/>
      <c r="L75"/>
      <c r="M75"/>
      <c r="N75"/>
      <c r="O75"/>
      <c r="P75"/>
      <c r="Q75"/>
      <c r="R75" s="14"/>
      <c r="S75" s="92"/>
      <c r="T75" s="9"/>
      <c r="U75" s="92"/>
      <c r="V75" s="92"/>
      <c r="W75" s="9"/>
      <c r="X75" s="9"/>
      <c r="Y75" s="9"/>
      <c r="Z75" s="9"/>
      <c r="AA75" s="2"/>
      <c r="AB75" s="2"/>
      <c r="AC75" s="9"/>
      <c r="AD75" s="101"/>
      <c r="AE75"/>
      <c r="AF75"/>
      <c r="AG75" s="171"/>
      <c r="AH75" s="9"/>
      <c r="AI75"/>
      <c r="AJ75" s="9"/>
      <c r="AK75"/>
      <c r="AL75" s="9"/>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row>
    <row r="76" spans="1:270" s="1" customFormat="1" x14ac:dyDescent="0.25">
      <c r="A76"/>
      <c r="B76"/>
      <c r="C76" s="39"/>
      <c r="D76" s="170"/>
      <c r="E76"/>
      <c r="F76" s="2"/>
      <c r="G76" s="2"/>
      <c r="H76" s="14"/>
      <c r="I76"/>
      <c r="J76"/>
      <c r="K76"/>
      <c r="L76"/>
      <c r="M76"/>
      <c r="N76"/>
      <c r="O76"/>
      <c r="P76"/>
      <c r="Q76"/>
      <c r="R76" s="14"/>
      <c r="S76" s="92"/>
      <c r="T76" s="9"/>
      <c r="U76" s="92"/>
      <c r="V76" s="92"/>
      <c r="W76" s="9"/>
      <c r="X76" s="9"/>
      <c r="Y76" s="9"/>
      <c r="Z76" s="9"/>
      <c r="AA76" s="2"/>
      <c r="AB76" s="2"/>
      <c r="AC76" s="9"/>
      <c r="AD76" s="101"/>
      <c r="AE76"/>
      <c r="AF76"/>
      <c r="AG76" s="171"/>
      <c r="AH76" s="9"/>
      <c r="AI76"/>
      <c r="AJ76" s="9"/>
      <c r="AK76"/>
      <c r="AL76" s="9"/>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row>
    <row r="77" spans="1:270" s="1" customFormat="1" x14ac:dyDescent="0.25">
      <c r="A77"/>
      <c r="B77"/>
      <c r="C77" s="39"/>
      <c r="D77" s="170"/>
      <c r="E77"/>
      <c r="F77" s="2"/>
      <c r="G77" s="2"/>
      <c r="H77" s="14"/>
      <c r="I77"/>
      <c r="J77"/>
      <c r="K77"/>
      <c r="L77"/>
      <c r="M77"/>
      <c r="N77"/>
      <c r="O77"/>
      <c r="P77"/>
      <c r="Q77"/>
      <c r="R77" s="14"/>
      <c r="S77" s="92"/>
      <c r="T77" s="9"/>
      <c r="U77" s="92"/>
      <c r="V77" s="92"/>
      <c r="W77" s="9"/>
      <c r="X77" s="9"/>
      <c r="Y77" s="9"/>
      <c r="Z77" s="9"/>
      <c r="AA77" s="2"/>
      <c r="AB77" s="2"/>
      <c r="AC77" s="9"/>
      <c r="AD77" s="101"/>
      <c r="AE77"/>
      <c r="AF77"/>
      <c r="AG77" s="171"/>
      <c r="AH77" s="9"/>
      <c r="AI77"/>
      <c r="AJ77" s="9"/>
      <c r="AK77"/>
      <c r="AL77" s="9"/>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row>
    <row r="78" spans="1:270" s="1" customFormat="1" x14ac:dyDescent="0.25">
      <c r="A78"/>
      <c r="B78"/>
      <c r="C78" s="39"/>
      <c r="D78" s="170"/>
      <c r="E78"/>
      <c r="F78" s="2"/>
      <c r="G78" s="2"/>
      <c r="H78" s="14"/>
      <c r="I78"/>
      <c r="J78"/>
      <c r="K78"/>
      <c r="L78"/>
      <c r="M78"/>
      <c r="N78"/>
      <c r="O78"/>
      <c r="P78"/>
      <c r="Q78"/>
      <c r="R78" s="14"/>
      <c r="S78" s="92"/>
      <c r="T78" s="9"/>
      <c r="U78" s="92"/>
      <c r="V78" s="92"/>
      <c r="W78" s="9"/>
      <c r="X78" s="9"/>
      <c r="Y78" s="9"/>
      <c r="Z78" s="9"/>
      <c r="AA78" s="2"/>
      <c r="AB78" s="2"/>
      <c r="AC78" s="9"/>
      <c r="AD78" s="101"/>
      <c r="AE78"/>
      <c r="AF78"/>
      <c r="AG78" s="171"/>
      <c r="AH78" s="9"/>
      <c r="AI78"/>
      <c r="AJ78" s="9"/>
      <c r="AK78"/>
      <c r="AL78" s="9"/>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row>
    <row r="79" spans="1:270" s="1" customFormat="1" x14ac:dyDescent="0.25">
      <c r="A79"/>
      <c r="B79"/>
      <c r="C79" s="39"/>
      <c r="D79" s="170"/>
      <c r="E79"/>
      <c r="F79" s="2"/>
      <c r="G79" s="2"/>
      <c r="H79" s="14"/>
      <c r="I79"/>
      <c r="J79"/>
      <c r="K79"/>
      <c r="L79"/>
      <c r="M79"/>
      <c r="N79"/>
      <c r="O79"/>
      <c r="P79"/>
      <c r="Q79"/>
      <c r="R79" s="14"/>
      <c r="S79" s="92"/>
      <c r="T79" s="9"/>
      <c r="U79" s="92"/>
      <c r="V79" s="92"/>
      <c r="W79" s="9"/>
      <c r="X79" s="9"/>
      <c r="Y79" s="9"/>
      <c r="Z79" s="9"/>
      <c r="AA79" s="2"/>
      <c r="AB79" s="2"/>
      <c r="AC79" s="9"/>
      <c r="AD79" s="101"/>
      <c r="AE79"/>
      <c r="AF79"/>
      <c r="AG79" s="171"/>
      <c r="AH79" s="9"/>
      <c r="AI79"/>
      <c r="AJ79" s="9"/>
      <c r="AK79"/>
      <c r="AL79" s="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row>
    <row r="80" spans="1:270" s="1" customFormat="1" x14ac:dyDescent="0.25">
      <c r="A80"/>
      <c r="B80"/>
      <c r="C80" s="39"/>
      <c r="D80" s="170"/>
      <c r="E80"/>
      <c r="F80" s="2"/>
      <c r="G80" s="2"/>
      <c r="H80" s="14"/>
      <c r="I80"/>
      <c r="J80"/>
      <c r="K80"/>
      <c r="L80"/>
      <c r="M80"/>
      <c r="N80"/>
      <c r="O80"/>
      <c r="P80"/>
      <c r="Q80"/>
      <c r="R80" s="14"/>
      <c r="S80" s="92"/>
      <c r="T80" s="9"/>
      <c r="U80" s="92"/>
      <c r="V80" s="92"/>
      <c r="W80" s="9"/>
      <c r="X80" s="9"/>
      <c r="Y80" s="9"/>
      <c r="Z80" s="9"/>
      <c r="AA80" s="2"/>
      <c r="AB80" s="2"/>
      <c r="AC80" s="9"/>
      <c r="AD80" s="101"/>
      <c r="AE80"/>
      <c r="AF80"/>
      <c r="AG80" s="171"/>
      <c r="AH80" s="9"/>
      <c r="AI80"/>
      <c r="AJ80" s="9"/>
      <c r="AK80"/>
      <c r="AL80" s="9"/>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row>
    <row r="81" spans="1:270" s="1" customFormat="1" x14ac:dyDescent="0.25">
      <c r="A81"/>
      <c r="B81"/>
      <c r="C81" s="39"/>
      <c r="D81" s="170"/>
      <c r="E81"/>
      <c r="F81" s="2"/>
      <c r="G81" s="2"/>
      <c r="H81" s="14"/>
      <c r="I81"/>
      <c r="J81"/>
      <c r="K81"/>
      <c r="L81"/>
      <c r="M81"/>
      <c r="N81"/>
      <c r="O81"/>
      <c r="P81"/>
      <c r="Q81"/>
      <c r="R81" s="14"/>
      <c r="S81" s="92"/>
      <c r="T81" s="9"/>
      <c r="U81" s="92"/>
      <c r="V81" s="92"/>
      <c r="W81" s="9"/>
      <c r="X81" s="9"/>
      <c r="Y81" s="9"/>
      <c r="Z81" s="9"/>
      <c r="AA81" s="2"/>
      <c r="AB81" s="2"/>
      <c r="AC81" s="9"/>
      <c r="AD81" s="101"/>
      <c r="AE81"/>
      <c r="AF81"/>
      <c r="AG81" s="171"/>
      <c r="AH81" s="9"/>
      <c r="AI81"/>
      <c r="AJ81" s="9"/>
      <c r="AK81"/>
      <c r="AL81" s="9"/>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row>
    <row r="82" spans="1:270" s="1" customFormat="1" x14ac:dyDescent="0.25">
      <c r="A82"/>
      <c r="B82"/>
      <c r="C82" s="39"/>
      <c r="D82" s="170"/>
      <c r="E82"/>
      <c r="F82" s="2"/>
      <c r="G82" s="2"/>
      <c r="H82" s="14"/>
      <c r="I82"/>
      <c r="J82"/>
      <c r="K82"/>
      <c r="L82"/>
      <c r="M82"/>
      <c r="N82"/>
      <c r="O82"/>
      <c r="P82"/>
      <c r="Q82"/>
      <c r="R82" s="14"/>
      <c r="S82" s="92"/>
      <c r="T82" s="9"/>
      <c r="U82" s="92"/>
      <c r="V82" s="92"/>
      <c r="W82" s="9"/>
      <c r="X82" s="9"/>
      <c r="Y82" s="9"/>
      <c r="Z82" s="9"/>
      <c r="AA82" s="2"/>
      <c r="AB82" s="2"/>
      <c r="AC82" s="9"/>
      <c r="AD82" s="101"/>
      <c r="AE82"/>
      <c r="AF82"/>
      <c r="AG82" s="171"/>
      <c r="AH82" s="9"/>
      <c r="AI82"/>
      <c r="AJ82" s="9"/>
      <c r="AK82"/>
      <c r="AL82" s="9"/>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row>
    <row r="83" spans="1:270" s="1" customFormat="1" x14ac:dyDescent="0.25">
      <c r="A83"/>
      <c r="B83"/>
      <c r="C83" s="39"/>
      <c r="D83" s="170"/>
      <c r="E83"/>
      <c r="F83" s="2"/>
      <c r="G83" s="2"/>
      <c r="H83" s="14"/>
      <c r="I83"/>
      <c r="J83"/>
      <c r="K83"/>
      <c r="L83"/>
      <c r="M83"/>
      <c r="N83"/>
      <c r="O83"/>
      <c r="P83"/>
      <c r="Q83"/>
      <c r="R83" s="14"/>
      <c r="S83" s="92"/>
      <c r="T83" s="9"/>
      <c r="U83" s="92"/>
      <c r="V83" s="92"/>
      <c r="W83" s="9"/>
      <c r="X83" s="9"/>
      <c r="Y83" s="9"/>
      <c r="Z83" s="9"/>
      <c r="AA83" s="2"/>
      <c r="AB83" s="2"/>
      <c r="AC83" s="9"/>
      <c r="AD83" s="101"/>
      <c r="AE83"/>
      <c r="AF83"/>
      <c r="AG83" s="171"/>
      <c r="AH83" s="9"/>
      <c r="AI83"/>
      <c r="AJ83" s="9"/>
      <c r="AK83"/>
      <c r="AL83" s="9"/>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row>
    <row r="84" spans="1:270" s="1" customFormat="1" x14ac:dyDescent="0.25">
      <c r="A84"/>
      <c r="B84"/>
      <c r="C84" s="39"/>
      <c r="D84" s="170"/>
      <c r="E84"/>
      <c r="F84" s="2"/>
      <c r="G84" s="2"/>
      <c r="H84" s="14"/>
      <c r="I84"/>
      <c r="J84"/>
      <c r="K84"/>
      <c r="L84"/>
      <c r="M84"/>
      <c r="N84"/>
      <c r="O84"/>
      <c r="P84"/>
      <c r="Q84"/>
      <c r="R84" s="14"/>
      <c r="S84" s="92"/>
      <c r="T84" s="9"/>
      <c r="U84" s="92"/>
      <c r="V84" s="92"/>
      <c r="W84" s="9"/>
      <c r="X84" s="9"/>
      <c r="Y84" s="9"/>
      <c r="Z84" s="9"/>
      <c r="AA84" s="2"/>
      <c r="AB84" s="2"/>
      <c r="AC84" s="9"/>
      <c r="AD84" s="101"/>
      <c r="AE84"/>
      <c r="AF84"/>
      <c r="AG84" s="171"/>
      <c r="AH84" s="9"/>
      <c r="AI84"/>
      <c r="AJ84" s="9"/>
      <c r="AK84"/>
      <c r="AL84" s="9"/>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row>
    <row r="85" spans="1:270" s="1" customFormat="1" x14ac:dyDescent="0.25">
      <c r="A85"/>
      <c r="B85"/>
      <c r="C85" s="39"/>
      <c r="D85" s="170"/>
      <c r="E85"/>
      <c r="F85" s="2"/>
      <c r="G85" s="2"/>
      <c r="H85" s="14"/>
      <c r="I85"/>
      <c r="J85"/>
      <c r="K85"/>
      <c r="L85"/>
      <c r="M85"/>
      <c r="N85"/>
      <c r="O85"/>
      <c r="P85"/>
      <c r="Q85"/>
      <c r="R85" s="14"/>
      <c r="S85" s="92"/>
      <c r="T85" s="9"/>
      <c r="U85" s="92"/>
      <c r="V85" s="92"/>
      <c r="W85" s="9"/>
      <c r="X85" s="9"/>
      <c r="Y85" s="9"/>
      <c r="Z85" s="9"/>
      <c r="AA85" s="2"/>
      <c r="AB85" s="2"/>
      <c r="AC85" s="9"/>
      <c r="AD85" s="101"/>
      <c r="AE85"/>
      <c r="AF85"/>
      <c r="AG85" s="171"/>
      <c r="AH85" s="9"/>
      <c r="AI85"/>
      <c r="AJ85" s="9"/>
      <c r="AK85"/>
      <c r="AL85" s="9"/>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row>
    <row r="86" spans="1:270" s="1" customFormat="1" x14ac:dyDescent="0.25">
      <c r="A86"/>
      <c r="B86"/>
      <c r="C86" s="39"/>
      <c r="D86" s="170"/>
      <c r="E86"/>
      <c r="F86" s="2"/>
      <c r="G86" s="2"/>
      <c r="H86" s="14"/>
      <c r="I86"/>
      <c r="J86"/>
      <c r="K86"/>
      <c r="L86"/>
      <c r="M86"/>
      <c r="N86"/>
      <c r="O86"/>
      <c r="P86"/>
      <c r="Q86"/>
      <c r="R86" s="14"/>
      <c r="S86" s="92"/>
      <c r="T86" s="9"/>
      <c r="U86" s="92"/>
      <c r="V86" s="92"/>
      <c r="W86" s="9"/>
      <c r="X86" s="9"/>
      <c r="Y86" s="9"/>
      <c r="Z86" s="9"/>
      <c r="AA86" s="2"/>
      <c r="AB86" s="2"/>
      <c r="AC86" s="9"/>
      <c r="AD86" s="101"/>
      <c r="AE86"/>
      <c r="AF86"/>
      <c r="AG86" s="171"/>
      <c r="AH86" s="9"/>
      <c r="AI86"/>
      <c r="AJ86" s="9"/>
      <c r="AK86"/>
      <c r="AL86" s="9"/>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row>
    <row r="87" spans="1:270" s="1" customFormat="1" x14ac:dyDescent="0.25">
      <c r="A87"/>
      <c r="B87"/>
      <c r="C87" s="39"/>
      <c r="D87" s="170"/>
      <c r="E87"/>
      <c r="F87" s="2"/>
      <c r="G87" s="2"/>
      <c r="H87" s="14"/>
      <c r="I87"/>
      <c r="J87"/>
      <c r="K87"/>
      <c r="L87"/>
      <c r="M87"/>
      <c r="N87"/>
      <c r="O87"/>
      <c r="P87"/>
      <c r="Q87"/>
      <c r="R87" s="14"/>
      <c r="S87" s="92"/>
      <c r="T87" s="9"/>
      <c r="U87" s="92"/>
      <c r="V87" s="92"/>
      <c r="W87" s="9"/>
      <c r="X87" s="9"/>
      <c r="Y87" s="9"/>
      <c r="Z87" s="9"/>
      <c r="AA87" s="2"/>
      <c r="AB87" s="2"/>
      <c r="AC87" s="9"/>
      <c r="AD87" s="101"/>
      <c r="AE87"/>
      <c r="AF87"/>
      <c r="AG87" s="171"/>
      <c r="AH87" s="9"/>
      <c r="AI87"/>
      <c r="AJ87" s="9"/>
      <c r="AK87"/>
      <c r="AL87" s="9"/>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row>
    <row r="88" spans="1:270" s="1" customFormat="1" x14ac:dyDescent="0.25">
      <c r="A88"/>
      <c r="B88"/>
      <c r="C88" s="39"/>
      <c r="D88" s="170"/>
      <c r="E88"/>
      <c r="F88" s="2"/>
      <c r="G88" s="2"/>
      <c r="H88" s="14"/>
      <c r="I88"/>
      <c r="J88"/>
      <c r="K88"/>
      <c r="L88"/>
      <c r="M88"/>
      <c r="N88"/>
      <c r="O88"/>
      <c r="P88"/>
      <c r="Q88"/>
      <c r="R88" s="14"/>
      <c r="S88" s="92"/>
      <c r="T88" s="9"/>
      <c r="U88" s="92"/>
      <c r="V88" s="92"/>
      <c r="W88" s="9"/>
      <c r="X88" s="9"/>
      <c r="Y88" s="9"/>
      <c r="Z88" s="9"/>
      <c r="AA88" s="2"/>
      <c r="AB88" s="2"/>
      <c r="AC88" s="9"/>
      <c r="AD88" s="101"/>
      <c r="AE88"/>
      <c r="AF88"/>
      <c r="AG88" s="171"/>
      <c r="AH88" s="9"/>
      <c r="AI88"/>
      <c r="AJ88" s="9"/>
      <c r="AK88"/>
      <c r="AL88" s="9"/>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row>
    <row r="89" spans="1:270" s="1" customFormat="1" x14ac:dyDescent="0.25">
      <c r="A89"/>
      <c r="B89"/>
      <c r="C89" s="39"/>
      <c r="D89" s="170"/>
      <c r="E89"/>
      <c r="F89" s="2"/>
      <c r="G89" s="2"/>
      <c r="H89" s="14"/>
      <c r="I89"/>
      <c r="J89"/>
      <c r="K89"/>
      <c r="L89"/>
      <c r="M89"/>
      <c r="N89"/>
      <c r="O89"/>
      <c r="P89"/>
      <c r="Q89"/>
      <c r="R89" s="14"/>
      <c r="S89" s="92"/>
      <c r="T89" s="9"/>
      <c r="U89" s="92"/>
      <c r="V89" s="92"/>
      <c r="W89" s="9"/>
      <c r="X89" s="9"/>
      <c r="Y89" s="9"/>
      <c r="Z89" s="9"/>
      <c r="AA89" s="2"/>
      <c r="AB89" s="2"/>
      <c r="AC89" s="9"/>
      <c r="AD89" s="101"/>
      <c r="AE89"/>
      <c r="AF89"/>
      <c r="AG89" s="171"/>
      <c r="AH89" s="9"/>
      <c r="AI89"/>
      <c r="AJ89" s="9"/>
      <c r="AK89"/>
      <c r="AL89" s="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row>
    <row r="90" spans="1:270" s="1" customFormat="1" x14ac:dyDescent="0.25">
      <c r="A90"/>
      <c r="B90"/>
      <c r="C90" s="39"/>
      <c r="D90" s="170"/>
      <c r="E90"/>
      <c r="F90" s="2"/>
      <c r="G90" s="2"/>
      <c r="H90" s="14"/>
      <c r="I90"/>
      <c r="J90"/>
      <c r="K90"/>
      <c r="L90"/>
      <c r="M90"/>
      <c r="N90"/>
      <c r="O90"/>
      <c r="P90"/>
      <c r="Q90"/>
      <c r="R90" s="14"/>
      <c r="S90" s="92"/>
      <c r="T90" s="9"/>
      <c r="U90" s="92"/>
      <c r="V90" s="92"/>
      <c r="W90" s="9"/>
      <c r="X90" s="9"/>
      <c r="Y90" s="9"/>
      <c r="Z90" s="9"/>
      <c r="AA90" s="2"/>
      <c r="AB90" s="2"/>
      <c r="AC90" s="9"/>
      <c r="AD90" s="101"/>
      <c r="AE90"/>
      <c r="AF90"/>
      <c r="AG90" s="171"/>
      <c r="AH90" s="9"/>
      <c r="AI90"/>
      <c r="AJ90" s="9"/>
      <c r="AK90"/>
      <c r="AL90" s="9"/>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row>
    <row r="91" spans="1:270" s="1" customFormat="1" x14ac:dyDescent="0.25">
      <c r="A91"/>
      <c r="B91"/>
      <c r="C91" s="39"/>
      <c r="D91" s="170"/>
      <c r="E91"/>
      <c r="F91" s="2"/>
      <c r="G91" s="2"/>
      <c r="H91" s="14"/>
      <c r="I91"/>
      <c r="J91"/>
      <c r="K91"/>
      <c r="L91"/>
      <c r="M91"/>
      <c r="N91"/>
      <c r="O91"/>
      <c r="P91"/>
      <c r="Q91"/>
      <c r="R91" s="14"/>
      <c r="S91" s="92"/>
      <c r="T91" s="9"/>
      <c r="U91" s="92"/>
      <c r="V91" s="92"/>
      <c r="W91" s="9"/>
      <c r="X91" s="9"/>
      <c r="Y91" s="9"/>
      <c r="Z91" s="9"/>
      <c r="AA91" s="2"/>
      <c r="AB91" s="2"/>
      <c r="AC91" s="9"/>
      <c r="AD91" s="101"/>
      <c r="AE91"/>
      <c r="AF91"/>
      <c r="AG91" s="171"/>
      <c r="AH91" s="9"/>
      <c r="AI91"/>
      <c r="AJ91" s="9"/>
      <c r="AK91"/>
      <c r="AL91" s="9"/>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row>
    <row r="92" spans="1:270" s="1" customFormat="1" x14ac:dyDescent="0.25">
      <c r="A92"/>
      <c r="B92"/>
      <c r="C92" s="39"/>
      <c r="D92" s="170"/>
      <c r="E92"/>
      <c r="F92" s="2"/>
      <c r="G92" s="2"/>
      <c r="H92" s="14"/>
      <c r="I92"/>
      <c r="J92"/>
      <c r="K92"/>
      <c r="L92"/>
      <c r="M92"/>
      <c r="N92"/>
      <c r="O92"/>
      <c r="P92"/>
      <c r="Q92"/>
      <c r="R92" s="14"/>
      <c r="S92" s="92"/>
      <c r="T92" s="9"/>
      <c r="U92" s="92"/>
      <c r="V92" s="92"/>
      <c r="W92" s="9"/>
      <c r="X92" s="9"/>
      <c r="Y92" s="9"/>
      <c r="Z92" s="9"/>
      <c r="AA92" s="2"/>
      <c r="AB92" s="2"/>
      <c r="AC92" s="9"/>
      <c r="AD92" s="101"/>
      <c r="AE92"/>
      <c r="AF92"/>
      <c r="AG92" s="171"/>
      <c r="AH92" s="9"/>
      <c r="AI92"/>
      <c r="AJ92" s="9"/>
      <c r="AK92"/>
      <c r="AL92" s="9"/>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row>
    <row r="93" spans="1:270" s="1" customFormat="1" x14ac:dyDescent="0.25">
      <c r="A93"/>
      <c r="B93"/>
      <c r="C93" s="39"/>
      <c r="D93" s="170"/>
      <c r="E93"/>
      <c r="F93" s="2"/>
      <c r="G93" s="2"/>
      <c r="H93" s="14"/>
      <c r="I93"/>
      <c r="J93"/>
      <c r="K93"/>
      <c r="L93"/>
      <c r="M93"/>
      <c r="N93"/>
      <c r="O93"/>
      <c r="P93"/>
      <c r="Q93"/>
      <c r="R93" s="14"/>
      <c r="S93" s="92"/>
      <c r="T93" s="9"/>
      <c r="U93" s="92"/>
      <c r="V93" s="92"/>
      <c r="W93" s="9"/>
      <c r="X93" s="9"/>
      <c r="Y93" s="9"/>
      <c r="Z93" s="9"/>
      <c r="AA93" s="2"/>
      <c r="AB93" s="2"/>
      <c r="AC93" s="9"/>
      <c r="AD93" s="101"/>
      <c r="AE93"/>
      <c r="AF93"/>
      <c r="AG93" s="171"/>
      <c r="AH93" s="9"/>
      <c r="AI93"/>
      <c r="AJ93" s="9"/>
      <c r="AK93"/>
      <c r="AL93" s="9"/>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row>
    <row r="94" spans="1:270" s="1" customFormat="1" x14ac:dyDescent="0.25">
      <c r="A94"/>
      <c r="B94"/>
      <c r="C94" s="39"/>
      <c r="D94" s="170"/>
      <c r="E94"/>
      <c r="F94" s="2"/>
      <c r="G94" s="2"/>
      <c r="H94" s="14"/>
      <c r="I94"/>
      <c r="J94"/>
      <c r="K94"/>
      <c r="L94"/>
      <c r="M94"/>
      <c r="N94"/>
      <c r="O94"/>
      <c r="P94"/>
      <c r="Q94"/>
      <c r="R94" s="14"/>
      <c r="S94" s="92"/>
      <c r="T94" s="9"/>
      <c r="U94" s="92"/>
      <c r="V94" s="92"/>
      <c r="W94" s="9"/>
      <c r="X94" s="9"/>
      <c r="Y94" s="9"/>
      <c r="Z94" s="9"/>
      <c r="AA94" s="2"/>
      <c r="AB94" s="2"/>
      <c r="AC94" s="9"/>
      <c r="AD94" s="101"/>
      <c r="AE94"/>
      <c r="AF94"/>
      <c r="AG94" s="171"/>
      <c r="AH94" s="9"/>
      <c r="AI94"/>
      <c r="AJ94" s="9"/>
      <c r="AK94"/>
      <c r="AL94" s="9"/>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row>
    <row r="95" spans="1:270" s="1" customFormat="1" x14ac:dyDescent="0.25">
      <c r="A95"/>
      <c r="B95"/>
      <c r="C95" s="39"/>
      <c r="D95" s="170"/>
      <c r="E95"/>
      <c r="F95" s="2"/>
      <c r="G95" s="2"/>
      <c r="H95" s="14"/>
      <c r="I95"/>
      <c r="J95"/>
      <c r="K95"/>
      <c r="L95"/>
      <c r="M95"/>
      <c r="N95"/>
      <c r="O95"/>
      <c r="P95"/>
      <c r="Q95"/>
      <c r="R95" s="14"/>
      <c r="S95" s="92"/>
      <c r="T95" s="9"/>
      <c r="U95" s="92"/>
      <c r="V95" s="92"/>
      <c r="W95" s="9"/>
      <c r="X95" s="9"/>
      <c r="Y95" s="9"/>
      <c r="Z95" s="9"/>
      <c r="AA95" s="2"/>
      <c r="AB95" s="2"/>
      <c r="AC95" s="9"/>
      <c r="AD95" s="101"/>
      <c r="AE95"/>
      <c r="AF95"/>
      <c r="AG95" s="171"/>
      <c r="AH95" s="9"/>
      <c r="AI95"/>
      <c r="AJ95" s="9"/>
      <c r="AK95"/>
      <c r="AL95" s="9"/>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row>
    <row r="96" spans="1:270" s="1" customFormat="1" x14ac:dyDescent="0.25">
      <c r="A96"/>
      <c r="B96"/>
      <c r="C96" s="39"/>
      <c r="D96" s="170"/>
      <c r="E96"/>
      <c r="F96" s="2"/>
      <c r="G96" s="2"/>
      <c r="H96" s="14"/>
      <c r="I96"/>
      <c r="J96"/>
      <c r="K96"/>
      <c r="L96"/>
      <c r="M96"/>
      <c r="N96"/>
      <c r="O96"/>
      <c r="P96"/>
      <c r="Q96"/>
      <c r="R96" s="14"/>
      <c r="S96" s="92"/>
      <c r="T96" s="9"/>
      <c r="U96" s="92"/>
      <c r="V96" s="92"/>
      <c r="W96" s="9"/>
      <c r="X96" s="9"/>
      <c r="Y96" s="9"/>
      <c r="Z96" s="9"/>
      <c r="AA96" s="2"/>
      <c r="AB96" s="2"/>
      <c r="AC96" s="9"/>
      <c r="AD96" s="101"/>
      <c r="AE96"/>
      <c r="AF96"/>
      <c r="AG96" s="171"/>
      <c r="AH96" s="9"/>
      <c r="AI96"/>
      <c r="AJ96" s="9"/>
      <c r="AK96"/>
      <c r="AL96" s="9"/>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row>
    <row r="97" spans="1:270" s="1" customFormat="1" x14ac:dyDescent="0.25">
      <c r="A97"/>
      <c r="B97"/>
      <c r="C97" s="39"/>
      <c r="D97" s="170"/>
      <c r="E97"/>
      <c r="F97" s="2"/>
      <c r="G97" s="2"/>
      <c r="H97" s="14"/>
      <c r="I97"/>
      <c r="J97"/>
      <c r="K97"/>
      <c r="L97"/>
      <c r="M97"/>
      <c r="N97"/>
      <c r="O97"/>
      <c r="P97"/>
      <c r="Q97"/>
      <c r="R97" s="14"/>
      <c r="S97" s="92"/>
      <c r="T97" s="9"/>
      <c r="U97" s="92"/>
      <c r="V97" s="92"/>
      <c r="W97" s="9"/>
      <c r="X97" s="9"/>
      <c r="Y97" s="9"/>
      <c r="Z97" s="9"/>
      <c r="AA97" s="2"/>
      <c r="AB97" s="2"/>
      <c r="AC97" s="9"/>
      <c r="AD97" s="101"/>
      <c r="AE97"/>
      <c r="AF97"/>
      <c r="AG97" s="171"/>
      <c r="AH97" s="9"/>
      <c r="AI97"/>
      <c r="AJ97" s="9"/>
      <c r="AK97"/>
      <c r="AL97" s="9"/>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row>
    <row r="98" spans="1:270" s="1" customFormat="1" x14ac:dyDescent="0.25">
      <c r="A98"/>
      <c r="B98"/>
      <c r="C98" s="39"/>
      <c r="D98" s="170"/>
      <c r="E98"/>
      <c r="F98" s="2"/>
      <c r="G98" s="2"/>
      <c r="H98" s="14"/>
      <c r="I98"/>
      <c r="J98"/>
      <c r="K98"/>
      <c r="L98"/>
      <c r="M98"/>
      <c r="N98"/>
      <c r="O98"/>
      <c r="P98"/>
      <c r="Q98"/>
      <c r="R98" s="14"/>
      <c r="S98" s="92"/>
      <c r="T98" s="9"/>
      <c r="U98" s="92"/>
      <c r="V98" s="92"/>
      <c r="W98" s="9"/>
      <c r="X98" s="9"/>
      <c r="Y98" s="9"/>
      <c r="Z98" s="9"/>
      <c r="AA98" s="2"/>
      <c r="AB98" s="2"/>
      <c r="AC98" s="9"/>
      <c r="AD98" s="101"/>
      <c r="AE98"/>
      <c r="AF98"/>
      <c r="AG98" s="171"/>
      <c r="AH98" s="9"/>
      <c r="AI98"/>
      <c r="AJ98" s="9"/>
      <c r="AK98"/>
      <c r="AL98" s="9"/>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row>
    <row r="99" spans="1:270" s="1" customFormat="1" x14ac:dyDescent="0.25">
      <c r="A99"/>
      <c r="B99"/>
      <c r="C99" s="39"/>
      <c r="D99" s="170"/>
      <c r="E99"/>
      <c r="F99" s="2"/>
      <c r="G99" s="2"/>
      <c r="H99" s="14"/>
      <c r="I99"/>
      <c r="J99"/>
      <c r="K99"/>
      <c r="L99"/>
      <c r="M99"/>
      <c r="N99"/>
      <c r="O99"/>
      <c r="P99"/>
      <c r="Q99"/>
      <c r="R99" s="14"/>
      <c r="S99" s="92"/>
      <c r="T99" s="9"/>
      <c r="U99" s="92"/>
      <c r="V99" s="92"/>
      <c r="W99" s="9"/>
      <c r="X99" s="9"/>
      <c r="Y99" s="9"/>
      <c r="Z99" s="9"/>
      <c r="AA99" s="2"/>
      <c r="AB99" s="2"/>
      <c r="AC99" s="9"/>
      <c r="AD99" s="101"/>
      <c r="AE99"/>
      <c r="AF99"/>
      <c r="AG99" s="171"/>
      <c r="AH99" s="9"/>
      <c r="AI99"/>
      <c r="AJ99" s="9"/>
      <c r="AK99"/>
      <c r="AL99" s="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row>
    <row r="100" spans="1:270" s="1" customFormat="1" x14ac:dyDescent="0.25">
      <c r="A100"/>
      <c r="B100"/>
      <c r="C100" s="39"/>
      <c r="D100" s="170"/>
      <c r="E100"/>
      <c r="F100" s="2"/>
      <c r="G100" s="2"/>
      <c r="H100" s="14"/>
      <c r="I100"/>
      <c r="J100"/>
      <c r="K100"/>
      <c r="L100"/>
      <c r="M100"/>
      <c r="N100"/>
      <c r="O100"/>
      <c r="P100"/>
      <c r="Q100"/>
      <c r="R100" s="14"/>
      <c r="S100" s="92"/>
      <c r="T100" s="9"/>
      <c r="U100" s="92"/>
      <c r="V100" s="92"/>
      <c r="W100" s="9"/>
      <c r="X100" s="9"/>
      <c r="Y100" s="9"/>
      <c r="Z100" s="9"/>
      <c r="AA100" s="2"/>
      <c r="AB100" s="2"/>
      <c r="AC100" s="9"/>
      <c r="AD100" s="101"/>
      <c r="AE100"/>
      <c r="AF100"/>
      <c r="AG100" s="171"/>
      <c r="AH100" s="9"/>
      <c r="AI100"/>
      <c r="AJ100" s="9"/>
      <c r="AK100"/>
      <c r="AL100" s="9"/>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row>
    <row r="101" spans="1:270" s="1" customFormat="1" x14ac:dyDescent="0.25">
      <c r="A101"/>
      <c r="B101"/>
      <c r="C101" s="39"/>
      <c r="D101" s="170"/>
      <c r="E101"/>
      <c r="F101" s="2"/>
      <c r="G101" s="2"/>
      <c r="H101" s="14"/>
      <c r="I101"/>
      <c r="J101"/>
      <c r="K101"/>
      <c r="L101"/>
      <c r="M101"/>
      <c r="N101"/>
      <c r="O101"/>
      <c r="P101"/>
      <c r="Q101"/>
      <c r="R101" s="14"/>
      <c r="S101" s="92"/>
      <c r="T101" s="9"/>
      <c r="U101" s="92"/>
      <c r="V101" s="92"/>
      <c r="W101" s="9"/>
      <c r="X101" s="9"/>
      <c r="Y101" s="9"/>
      <c r="Z101" s="9"/>
      <c r="AA101" s="2"/>
      <c r="AB101" s="2"/>
      <c r="AC101" s="9"/>
      <c r="AD101" s="101"/>
      <c r="AE101"/>
      <c r="AF101"/>
      <c r="AG101" s="171"/>
      <c r="AH101" s="9"/>
      <c r="AI101"/>
      <c r="AJ101" s="9"/>
      <c r="AK101"/>
      <c r="AL101" s="9"/>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row>
    <row r="102" spans="1:270" s="1" customFormat="1" x14ac:dyDescent="0.25">
      <c r="A102"/>
      <c r="B102"/>
      <c r="C102" s="39"/>
      <c r="D102" s="170"/>
      <c r="E102"/>
      <c r="F102" s="2"/>
      <c r="G102" s="2"/>
      <c r="H102" s="14"/>
      <c r="I102"/>
      <c r="J102"/>
      <c r="K102"/>
      <c r="L102"/>
      <c r="M102"/>
      <c r="N102"/>
      <c r="O102"/>
      <c r="P102"/>
      <c r="Q102"/>
      <c r="R102" s="14"/>
      <c r="S102" s="92"/>
      <c r="T102" s="9"/>
      <c r="U102" s="92"/>
      <c r="V102" s="92"/>
      <c r="W102" s="9"/>
      <c r="X102" s="9"/>
      <c r="Y102" s="9"/>
      <c r="Z102" s="9"/>
      <c r="AA102" s="2"/>
      <c r="AB102" s="2"/>
      <c r="AC102" s="9"/>
      <c r="AD102" s="101"/>
      <c r="AE102"/>
      <c r="AF102"/>
      <c r="AG102" s="171"/>
      <c r="AH102" s="9"/>
      <c r="AI102"/>
      <c r="AJ102" s="9"/>
      <c r="AK102"/>
      <c r="AL102" s="9"/>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row>
    <row r="103" spans="1:270" s="1" customFormat="1" x14ac:dyDescent="0.25">
      <c r="A103"/>
      <c r="B103"/>
      <c r="C103" s="39"/>
      <c r="D103" s="170"/>
      <c r="E103"/>
      <c r="F103" s="2"/>
      <c r="G103" s="2"/>
      <c r="H103" s="14"/>
      <c r="I103"/>
      <c r="J103"/>
      <c r="K103"/>
      <c r="L103"/>
      <c r="M103"/>
      <c r="N103"/>
      <c r="O103"/>
      <c r="P103"/>
      <c r="Q103"/>
      <c r="R103" s="14"/>
      <c r="S103" s="92"/>
      <c r="T103" s="9"/>
      <c r="U103" s="92"/>
      <c r="V103" s="92"/>
      <c r="W103" s="9"/>
      <c r="X103" s="9"/>
      <c r="Y103" s="9"/>
      <c r="Z103" s="9"/>
      <c r="AA103" s="2"/>
      <c r="AB103" s="2"/>
      <c r="AC103" s="9"/>
      <c r="AD103" s="101"/>
      <c r="AE103"/>
      <c r="AF103"/>
      <c r="AG103" s="171"/>
      <c r="AH103" s="9"/>
      <c r="AI103"/>
      <c r="AJ103" s="9"/>
      <c r="AK103"/>
      <c r="AL103" s="9"/>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row>
    <row r="104" spans="1:270" s="1" customFormat="1" x14ac:dyDescent="0.25">
      <c r="A104"/>
      <c r="B104"/>
      <c r="C104" s="39"/>
      <c r="D104" s="170"/>
      <c r="E104"/>
      <c r="F104" s="2"/>
      <c r="G104" s="2"/>
      <c r="H104" s="14"/>
      <c r="I104"/>
      <c r="J104"/>
      <c r="K104"/>
      <c r="L104"/>
      <c r="M104"/>
      <c r="N104"/>
      <c r="O104"/>
      <c r="P104"/>
      <c r="Q104"/>
      <c r="R104" s="14"/>
      <c r="S104" s="92"/>
      <c r="T104" s="9"/>
      <c r="U104" s="92"/>
      <c r="V104" s="92"/>
      <c r="W104" s="9"/>
      <c r="X104" s="9"/>
      <c r="Y104" s="9"/>
      <c r="Z104" s="9"/>
      <c r="AA104" s="2"/>
      <c r="AB104" s="2"/>
      <c r="AC104" s="9"/>
      <c r="AD104" s="101"/>
      <c r="AE104"/>
      <c r="AF104"/>
      <c r="AG104" s="171"/>
      <c r="AH104" s="9"/>
      <c r="AI104"/>
      <c r="AJ104" s="9"/>
      <c r="AK104"/>
      <c r="AL104" s="9"/>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row>
    <row r="105" spans="1:270" s="1" customFormat="1" x14ac:dyDescent="0.25">
      <c r="A105"/>
      <c r="B105"/>
      <c r="C105" s="39"/>
      <c r="D105" s="170"/>
      <c r="E105"/>
      <c r="F105" s="2"/>
      <c r="G105" s="2"/>
      <c r="H105" s="14"/>
      <c r="I105"/>
      <c r="J105"/>
      <c r="K105"/>
      <c r="L105"/>
      <c r="M105"/>
      <c r="N105"/>
      <c r="O105"/>
      <c r="P105"/>
      <c r="Q105"/>
      <c r="R105" s="14"/>
      <c r="S105" s="92"/>
      <c r="T105" s="9"/>
      <c r="U105" s="92"/>
      <c r="V105" s="92"/>
      <c r="W105" s="9"/>
      <c r="X105" s="9"/>
      <c r="Y105" s="9"/>
      <c r="Z105" s="9"/>
      <c r="AA105" s="2"/>
      <c r="AB105" s="2"/>
      <c r="AC105" s="9"/>
      <c r="AD105" s="101"/>
      <c r="AE105"/>
      <c r="AF105"/>
      <c r="AG105" s="171"/>
      <c r="AH105" s="9"/>
      <c r="AI105"/>
      <c r="AJ105" s="9"/>
      <c r="AK105"/>
      <c r="AL105" s="9"/>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row>
    <row r="106" spans="1:270" s="1" customFormat="1" x14ac:dyDescent="0.25">
      <c r="A106"/>
      <c r="B106"/>
      <c r="C106" s="39"/>
      <c r="D106" s="170"/>
      <c r="E106"/>
      <c r="F106" s="2"/>
      <c r="G106" s="2"/>
      <c r="H106" s="14"/>
      <c r="I106"/>
      <c r="J106"/>
      <c r="K106"/>
      <c r="L106"/>
      <c r="M106"/>
      <c r="N106"/>
      <c r="O106"/>
      <c r="P106"/>
      <c r="Q106"/>
      <c r="R106" s="14"/>
      <c r="S106" s="92"/>
      <c r="T106" s="9"/>
      <c r="U106" s="92"/>
      <c r="V106" s="92"/>
      <c r="W106" s="9"/>
      <c r="X106" s="9"/>
      <c r="Y106" s="9"/>
      <c r="Z106" s="9"/>
      <c r="AA106" s="2"/>
      <c r="AB106" s="2"/>
      <c r="AC106" s="9"/>
      <c r="AD106" s="101"/>
      <c r="AE106"/>
      <c r="AF106"/>
      <c r="AG106" s="171"/>
      <c r="AH106" s="9"/>
      <c r="AI106"/>
      <c r="AJ106" s="9"/>
      <c r="AK106"/>
      <c r="AL106" s="9"/>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row>
    <row r="107" spans="1:270" s="1" customFormat="1" x14ac:dyDescent="0.25">
      <c r="A107"/>
      <c r="B107"/>
      <c r="C107" s="39"/>
      <c r="D107" s="170"/>
      <c r="E107"/>
      <c r="F107" s="2"/>
      <c r="G107" s="2"/>
      <c r="H107" s="14"/>
      <c r="I107"/>
      <c r="J107"/>
      <c r="K107"/>
      <c r="L107"/>
      <c r="M107"/>
      <c r="N107"/>
      <c r="O107"/>
      <c r="P107"/>
      <c r="Q107"/>
      <c r="R107" s="14"/>
      <c r="S107" s="92"/>
      <c r="T107" s="9"/>
      <c r="U107" s="92"/>
      <c r="V107" s="92"/>
      <c r="W107" s="9"/>
      <c r="X107" s="9"/>
      <c r="Y107" s="9"/>
      <c r="Z107" s="9"/>
      <c r="AA107" s="2"/>
      <c r="AB107" s="2"/>
      <c r="AC107" s="9"/>
      <c r="AD107" s="101"/>
      <c r="AE107"/>
      <c r="AF107"/>
      <c r="AG107" s="171"/>
      <c r="AH107" s="9"/>
      <c r="AI107"/>
      <c r="AJ107" s="9"/>
      <c r="AK107"/>
      <c r="AL107" s="9"/>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row>
    <row r="108" spans="1:270" s="1" customFormat="1" x14ac:dyDescent="0.25">
      <c r="A108"/>
      <c r="B108"/>
      <c r="C108" s="39"/>
      <c r="D108" s="170"/>
      <c r="E108"/>
      <c r="F108" s="2"/>
      <c r="G108" s="2"/>
      <c r="H108" s="14"/>
      <c r="I108"/>
      <c r="J108"/>
      <c r="K108"/>
      <c r="L108"/>
      <c r="M108"/>
      <c r="N108"/>
      <c r="O108"/>
      <c r="P108"/>
      <c r="Q108"/>
      <c r="R108" s="14"/>
      <c r="S108" s="92"/>
      <c r="T108" s="9"/>
      <c r="U108" s="92"/>
      <c r="V108" s="92"/>
      <c r="W108" s="9"/>
      <c r="X108" s="9"/>
      <c r="Y108" s="9"/>
      <c r="Z108" s="9"/>
      <c r="AA108" s="2"/>
      <c r="AB108" s="2"/>
      <c r="AC108" s="9"/>
      <c r="AD108" s="101"/>
      <c r="AE108"/>
      <c r="AF108"/>
      <c r="AG108" s="171"/>
      <c r="AH108" s="9"/>
      <c r="AI108"/>
      <c r="AJ108" s="9"/>
      <c r="AK108"/>
      <c r="AL108" s="9"/>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row>
    <row r="109" spans="1:270" s="1" customFormat="1" x14ac:dyDescent="0.25">
      <c r="A109"/>
      <c r="B109"/>
      <c r="C109" s="39"/>
      <c r="D109" s="170"/>
      <c r="E109"/>
      <c r="F109" s="2"/>
      <c r="G109" s="2"/>
      <c r="H109" s="14"/>
      <c r="I109"/>
      <c r="J109"/>
      <c r="K109"/>
      <c r="L109"/>
      <c r="M109"/>
      <c r="N109"/>
      <c r="O109"/>
      <c r="P109"/>
      <c r="Q109"/>
      <c r="R109" s="14"/>
      <c r="S109" s="92"/>
      <c r="T109" s="9"/>
      <c r="U109" s="92"/>
      <c r="V109" s="92"/>
      <c r="W109" s="9"/>
      <c r="X109" s="9"/>
      <c r="Y109" s="9"/>
      <c r="Z109" s="9"/>
      <c r="AA109" s="2"/>
      <c r="AB109" s="2"/>
      <c r="AC109" s="9"/>
      <c r="AD109" s="101"/>
      <c r="AE109"/>
      <c r="AF109"/>
      <c r="AG109" s="171"/>
      <c r="AH109" s="9"/>
      <c r="AI109"/>
      <c r="AJ109" s="9"/>
      <c r="AK109"/>
      <c r="AL109" s="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row>
    <row r="110" spans="1:270" s="1" customFormat="1" x14ac:dyDescent="0.25">
      <c r="A110"/>
      <c r="B110"/>
      <c r="C110" s="39"/>
      <c r="D110" s="170"/>
      <c r="E110"/>
      <c r="F110" s="2"/>
      <c r="G110" s="2"/>
      <c r="H110" s="14"/>
      <c r="I110"/>
      <c r="J110"/>
      <c r="K110"/>
      <c r="L110"/>
      <c r="M110"/>
      <c r="N110"/>
      <c r="O110"/>
      <c r="P110"/>
      <c r="Q110"/>
      <c r="R110" s="14"/>
      <c r="S110" s="92"/>
      <c r="T110" s="9"/>
      <c r="U110" s="92"/>
      <c r="V110" s="92"/>
      <c r="W110" s="9"/>
      <c r="X110" s="9"/>
      <c r="Y110" s="9"/>
      <c r="Z110" s="9"/>
      <c r="AA110" s="2"/>
      <c r="AB110" s="2"/>
      <c r="AC110" s="9"/>
      <c r="AD110" s="101"/>
      <c r="AE110"/>
      <c r="AF110"/>
      <c r="AG110" s="171"/>
      <c r="AH110" s="9"/>
      <c r="AI110"/>
      <c r="AJ110" s="9"/>
      <c r="AK110"/>
      <c r="AL110" s="9"/>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row>
    <row r="111" spans="1:270" s="1" customFormat="1" x14ac:dyDescent="0.25">
      <c r="A111"/>
      <c r="B111"/>
      <c r="C111" s="39"/>
      <c r="D111" s="170"/>
      <c r="E111"/>
      <c r="F111" s="2"/>
      <c r="G111" s="2"/>
      <c r="H111" s="14"/>
      <c r="I111"/>
      <c r="J111"/>
      <c r="K111"/>
      <c r="L111"/>
      <c r="M111"/>
      <c r="N111"/>
      <c r="O111"/>
      <c r="P111"/>
      <c r="Q111"/>
      <c r="R111" s="14"/>
      <c r="S111" s="92"/>
      <c r="T111" s="9"/>
      <c r="U111" s="92"/>
      <c r="V111" s="92"/>
      <c r="W111" s="9"/>
      <c r="X111" s="9"/>
      <c r="Y111" s="9"/>
      <c r="Z111" s="9"/>
      <c r="AA111" s="2"/>
      <c r="AB111" s="2"/>
      <c r="AC111" s="9"/>
      <c r="AD111" s="101"/>
      <c r="AE111"/>
      <c r="AF111"/>
      <c r="AG111" s="171"/>
      <c r="AH111" s="9"/>
      <c r="AI111"/>
      <c r="AJ111" s="9"/>
      <c r="AK111"/>
      <c r="AL111" s="9"/>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row>
    <row r="112" spans="1:270" s="1" customFormat="1" x14ac:dyDescent="0.25">
      <c r="A112"/>
      <c r="B112"/>
      <c r="C112" s="39"/>
      <c r="D112" s="170"/>
      <c r="E112"/>
      <c r="F112" s="2"/>
      <c r="G112" s="2"/>
      <c r="H112" s="14"/>
      <c r="I112"/>
      <c r="J112"/>
      <c r="K112"/>
      <c r="L112"/>
      <c r="M112"/>
      <c r="N112"/>
      <c r="O112"/>
      <c r="P112"/>
      <c r="Q112"/>
      <c r="R112" s="14"/>
      <c r="S112" s="92"/>
      <c r="T112" s="9"/>
      <c r="U112" s="92"/>
      <c r="V112" s="92"/>
      <c r="W112" s="9"/>
      <c r="X112" s="9"/>
      <c r="Y112" s="9"/>
      <c r="Z112" s="9"/>
      <c r="AA112" s="2"/>
      <c r="AB112" s="2"/>
      <c r="AC112" s="9"/>
      <c r="AD112" s="101"/>
      <c r="AE112"/>
      <c r="AF112"/>
      <c r="AG112" s="171"/>
      <c r="AH112" s="9"/>
      <c r="AI112"/>
      <c r="AJ112" s="9"/>
      <c r="AK112"/>
      <c r="AL112" s="9"/>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row>
    <row r="113" spans="1:270" s="1" customFormat="1" x14ac:dyDescent="0.25">
      <c r="A113"/>
      <c r="B113"/>
      <c r="C113" s="39"/>
      <c r="D113" s="170"/>
      <c r="E113"/>
      <c r="F113" s="2"/>
      <c r="G113" s="2"/>
      <c r="H113" s="14"/>
      <c r="I113"/>
      <c r="J113"/>
      <c r="K113"/>
      <c r="L113"/>
      <c r="M113"/>
      <c r="N113"/>
      <c r="O113"/>
      <c r="P113"/>
      <c r="Q113"/>
      <c r="R113" s="14"/>
      <c r="S113" s="92"/>
      <c r="T113" s="9"/>
      <c r="U113" s="92"/>
      <c r="V113" s="92"/>
      <c r="W113" s="9"/>
      <c r="X113" s="9"/>
      <c r="Y113" s="9"/>
      <c r="Z113" s="9"/>
      <c r="AA113" s="2"/>
      <c r="AB113" s="2"/>
      <c r="AC113" s="9"/>
      <c r="AD113" s="101"/>
      <c r="AE113"/>
      <c r="AF113"/>
      <c r="AG113" s="171"/>
      <c r="AH113" s="9"/>
      <c r="AI113"/>
      <c r="AJ113" s="9"/>
      <c r="AK113"/>
      <c r="AL113" s="9"/>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row>
    <row r="114" spans="1:270" s="1" customFormat="1" x14ac:dyDescent="0.25">
      <c r="A114"/>
      <c r="B114"/>
      <c r="C114" s="39"/>
      <c r="D114" s="170"/>
      <c r="E114"/>
      <c r="F114" s="2"/>
      <c r="G114" s="2"/>
      <c r="H114" s="14"/>
      <c r="I114"/>
      <c r="J114"/>
      <c r="K114"/>
      <c r="L114"/>
      <c r="M114"/>
      <c r="N114"/>
      <c r="O114"/>
      <c r="P114"/>
      <c r="Q114"/>
      <c r="R114" s="14"/>
      <c r="S114" s="92"/>
      <c r="T114" s="9"/>
      <c r="U114" s="92"/>
      <c r="V114" s="92"/>
      <c r="W114" s="9"/>
      <c r="X114" s="9"/>
      <c r="Y114" s="9"/>
      <c r="Z114" s="9"/>
      <c r="AA114" s="2"/>
      <c r="AB114" s="2"/>
      <c r="AC114" s="9"/>
      <c r="AD114" s="101"/>
      <c r="AE114"/>
      <c r="AF114"/>
      <c r="AG114" s="171"/>
      <c r="AH114" s="9"/>
      <c r="AI114"/>
      <c r="AJ114" s="9"/>
      <c r="AK114"/>
      <c r="AL114" s="9"/>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row>
    <row r="115" spans="1:270" s="1" customFormat="1" x14ac:dyDescent="0.25">
      <c r="A115"/>
      <c r="B115"/>
      <c r="C115" s="39"/>
      <c r="D115" s="170"/>
      <c r="E115"/>
      <c r="F115" s="2"/>
      <c r="G115" s="2"/>
      <c r="H115" s="14"/>
      <c r="I115"/>
      <c r="J115"/>
      <c r="K115"/>
      <c r="L115"/>
      <c r="M115"/>
      <c r="N115"/>
      <c r="O115"/>
      <c r="P115"/>
      <c r="Q115"/>
      <c r="R115" s="14"/>
      <c r="S115" s="92"/>
      <c r="T115" s="9"/>
      <c r="U115" s="92"/>
      <c r="V115" s="92"/>
      <c r="W115" s="9"/>
      <c r="X115" s="9"/>
      <c r="Y115" s="9"/>
      <c r="Z115" s="9"/>
      <c r="AA115" s="2"/>
      <c r="AB115" s="2"/>
      <c r="AC115" s="9"/>
      <c r="AD115" s="101"/>
      <c r="AE115"/>
      <c r="AF115"/>
      <c r="AG115" s="171"/>
      <c r="AH115" s="9"/>
      <c r="AI115"/>
      <c r="AJ115" s="9"/>
      <c r="AK115"/>
      <c r="AL115" s="9"/>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row>
    <row r="116" spans="1:270" s="1" customFormat="1" x14ac:dyDescent="0.25">
      <c r="A116"/>
      <c r="B116"/>
      <c r="C116" s="39"/>
      <c r="D116" s="170"/>
      <c r="E116"/>
      <c r="F116" s="2"/>
      <c r="G116" s="2"/>
      <c r="H116" s="14"/>
      <c r="I116"/>
      <c r="J116"/>
      <c r="K116"/>
      <c r="L116"/>
      <c r="M116"/>
      <c r="N116"/>
      <c r="O116"/>
      <c r="P116"/>
      <c r="Q116"/>
      <c r="R116" s="14"/>
      <c r="S116" s="92"/>
      <c r="T116" s="9"/>
      <c r="U116" s="92"/>
      <c r="V116" s="92"/>
      <c r="W116" s="9"/>
      <c r="X116" s="9"/>
      <c r="Y116" s="9"/>
      <c r="Z116" s="9"/>
      <c r="AA116" s="2"/>
      <c r="AB116" s="2"/>
      <c r="AC116" s="9"/>
      <c r="AD116" s="101"/>
      <c r="AE116"/>
      <c r="AF116"/>
      <c r="AG116" s="171"/>
      <c r="AH116" s="9"/>
      <c r="AI116"/>
      <c r="AJ116" s="9"/>
      <c r="AK116"/>
      <c r="AL116" s="9"/>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row>
    <row r="117" spans="1:270" s="1" customFormat="1" x14ac:dyDescent="0.25">
      <c r="A117"/>
      <c r="B117"/>
      <c r="C117" s="39"/>
      <c r="D117" s="170"/>
      <c r="E117"/>
      <c r="F117" s="2"/>
      <c r="G117" s="2"/>
      <c r="H117" s="14"/>
      <c r="I117"/>
      <c r="J117"/>
      <c r="K117"/>
      <c r="L117"/>
      <c r="M117"/>
      <c r="N117"/>
      <c r="O117"/>
      <c r="P117"/>
      <c r="Q117"/>
      <c r="R117" s="14"/>
      <c r="S117" s="92"/>
      <c r="T117" s="9"/>
      <c r="U117" s="92"/>
      <c r="V117" s="92"/>
      <c r="W117" s="9"/>
      <c r="X117" s="9"/>
      <c r="Y117" s="9"/>
      <c r="Z117" s="9"/>
      <c r="AA117" s="2"/>
      <c r="AB117" s="2"/>
      <c r="AC117" s="9"/>
      <c r="AD117" s="101"/>
      <c r="AE117"/>
      <c r="AF117"/>
      <c r="AG117" s="171"/>
      <c r="AH117" s="9"/>
      <c r="AI117"/>
      <c r="AJ117" s="9"/>
      <c r="AK117"/>
      <c r="AL117" s="9"/>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row>
    <row r="118" spans="1:270" s="1" customFormat="1" x14ac:dyDescent="0.25">
      <c r="A118"/>
      <c r="B118"/>
      <c r="C118" s="39"/>
      <c r="D118" s="170"/>
      <c r="E118"/>
      <c r="F118" s="2"/>
      <c r="G118" s="2"/>
      <c r="H118" s="14"/>
      <c r="I118"/>
      <c r="J118"/>
      <c r="K118"/>
      <c r="L118"/>
      <c r="M118"/>
      <c r="N118"/>
      <c r="O118"/>
      <c r="P118"/>
      <c r="Q118"/>
      <c r="R118" s="14"/>
      <c r="S118" s="92"/>
      <c r="T118" s="9"/>
      <c r="U118" s="92"/>
      <c r="V118" s="92"/>
      <c r="W118" s="9"/>
      <c r="X118" s="9"/>
      <c r="Y118" s="9"/>
      <c r="Z118" s="9"/>
      <c r="AA118" s="2"/>
      <c r="AB118" s="2"/>
      <c r="AC118" s="9"/>
      <c r="AD118" s="101"/>
      <c r="AE118"/>
      <c r="AF118"/>
      <c r="AG118" s="171"/>
      <c r="AH118" s="9"/>
      <c r="AI118"/>
      <c r="AJ118" s="9"/>
      <c r="AK118"/>
      <c r="AL118" s="9"/>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row>
    <row r="119" spans="1:270" s="1" customFormat="1" x14ac:dyDescent="0.25">
      <c r="A119"/>
      <c r="B119"/>
      <c r="C119" s="39"/>
      <c r="D119" s="170"/>
      <c r="E119"/>
      <c r="F119" s="2"/>
      <c r="G119" s="2"/>
      <c r="H119" s="14"/>
      <c r="I119"/>
      <c r="J119"/>
      <c r="K119"/>
      <c r="L119"/>
      <c r="M119"/>
      <c r="N119"/>
      <c r="O119"/>
      <c r="P119"/>
      <c r="Q119"/>
      <c r="R119" s="14"/>
      <c r="S119" s="92"/>
      <c r="T119" s="9"/>
      <c r="U119" s="92"/>
      <c r="V119" s="92"/>
      <c r="W119" s="9"/>
      <c r="X119" s="9"/>
      <c r="Y119" s="9"/>
      <c r="Z119" s="9"/>
      <c r="AA119" s="2"/>
      <c r="AB119" s="2"/>
      <c r="AC119" s="9"/>
      <c r="AD119" s="101"/>
      <c r="AE119"/>
      <c r="AF119"/>
      <c r="AG119" s="171"/>
      <c r="AH119" s="9"/>
      <c r="AI119"/>
      <c r="AJ119" s="9"/>
      <c r="AK119"/>
      <c r="AL119" s="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row>
    <row r="120" spans="1:270" s="1" customFormat="1" x14ac:dyDescent="0.25">
      <c r="A120"/>
      <c r="B120"/>
      <c r="C120" s="39"/>
      <c r="D120" s="170"/>
      <c r="E120"/>
      <c r="F120" s="2"/>
      <c r="G120" s="2"/>
      <c r="H120" s="14"/>
      <c r="I120"/>
      <c r="J120"/>
      <c r="K120"/>
      <c r="L120"/>
      <c r="M120"/>
      <c r="N120"/>
      <c r="O120"/>
      <c r="P120"/>
      <c r="Q120"/>
      <c r="R120" s="14"/>
      <c r="S120" s="92"/>
      <c r="T120" s="9"/>
      <c r="U120" s="92"/>
      <c r="V120" s="92"/>
      <c r="W120" s="9"/>
      <c r="X120" s="9"/>
      <c r="Y120" s="9"/>
      <c r="Z120" s="9"/>
      <c r="AA120" s="2"/>
      <c r="AB120" s="2"/>
      <c r="AC120" s="9"/>
      <c r="AD120" s="101"/>
      <c r="AE120"/>
      <c r="AF120"/>
      <c r="AG120" s="171"/>
      <c r="AH120" s="9"/>
      <c r="AI120"/>
      <c r="AJ120" s="9"/>
      <c r="AK120"/>
      <c r="AL120" s="9"/>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row>
    <row r="121" spans="1:270" s="1" customFormat="1" x14ac:dyDescent="0.25">
      <c r="A121"/>
      <c r="B121"/>
      <c r="C121" s="39"/>
      <c r="D121" s="170"/>
      <c r="E121"/>
      <c r="F121" s="2"/>
      <c r="G121" s="2"/>
      <c r="H121" s="14"/>
      <c r="I121"/>
      <c r="J121"/>
      <c r="K121"/>
      <c r="L121"/>
      <c r="M121"/>
      <c r="N121"/>
      <c r="O121"/>
      <c r="P121"/>
      <c r="Q121"/>
      <c r="R121" s="14"/>
      <c r="S121" s="92"/>
      <c r="T121" s="9"/>
      <c r="U121" s="92"/>
      <c r="V121" s="92"/>
      <c r="W121" s="9"/>
      <c r="X121" s="9"/>
      <c r="Y121" s="9"/>
      <c r="Z121" s="9"/>
      <c r="AA121" s="2"/>
      <c r="AB121" s="2"/>
      <c r="AC121" s="9"/>
      <c r="AD121" s="101"/>
      <c r="AE121"/>
      <c r="AF121"/>
      <c r="AG121" s="171"/>
      <c r="AH121" s="9"/>
      <c r="AI121"/>
      <c r="AJ121" s="9"/>
      <c r="AK121"/>
      <c r="AL121" s="9"/>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row>
    <row r="122" spans="1:270" s="1" customFormat="1" x14ac:dyDescent="0.25">
      <c r="A122"/>
      <c r="B122"/>
      <c r="C122" s="39"/>
      <c r="D122" s="170"/>
      <c r="E122"/>
      <c r="F122" s="2"/>
      <c r="G122" s="2"/>
      <c r="H122" s="14"/>
      <c r="I122"/>
      <c r="J122"/>
      <c r="K122"/>
      <c r="L122"/>
      <c r="M122"/>
      <c r="N122"/>
      <c r="O122"/>
      <c r="P122"/>
      <c r="Q122"/>
      <c r="R122" s="14"/>
      <c r="S122" s="92"/>
      <c r="T122" s="9"/>
      <c r="U122" s="92"/>
      <c r="V122" s="92"/>
      <c r="W122" s="9"/>
      <c r="X122" s="9"/>
      <c r="Y122" s="9"/>
      <c r="Z122" s="9"/>
      <c r="AA122" s="2"/>
      <c r="AB122" s="2"/>
      <c r="AC122" s="9"/>
      <c r="AD122" s="101"/>
      <c r="AE122"/>
      <c r="AF122"/>
      <c r="AG122" s="171"/>
      <c r="AH122" s="9"/>
      <c r="AI122"/>
      <c r="AJ122" s="9"/>
      <c r="AK122"/>
      <c r="AL122" s="9"/>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row>
    <row r="123" spans="1:270" s="1" customFormat="1" x14ac:dyDescent="0.25">
      <c r="A123"/>
      <c r="B123"/>
      <c r="C123" s="39"/>
      <c r="D123" s="170"/>
      <c r="E123"/>
      <c r="F123" s="2"/>
      <c r="G123" s="2"/>
      <c r="H123" s="14"/>
      <c r="I123"/>
      <c r="J123"/>
      <c r="K123"/>
      <c r="L123"/>
      <c r="M123"/>
      <c r="N123"/>
      <c r="O123"/>
      <c r="P123"/>
      <c r="Q123"/>
      <c r="R123" s="14"/>
      <c r="S123" s="92"/>
      <c r="T123" s="9"/>
      <c r="U123" s="92"/>
      <c r="V123" s="92"/>
      <c r="W123" s="9"/>
      <c r="X123" s="9"/>
      <c r="Y123" s="9"/>
      <c r="Z123" s="9"/>
      <c r="AA123" s="2"/>
      <c r="AB123" s="2"/>
      <c r="AC123" s="9"/>
      <c r="AD123" s="101"/>
      <c r="AE123"/>
      <c r="AF123"/>
      <c r="AG123" s="171"/>
      <c r="AH123" s="9"/>
      <c r="AI123"/>
      <c r="AJ123" s="9"/>
      <c r="AK123"/>
      <c r="AL123" s="9"/>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row>
    <row r="124" spans="1:270" s="1" customFormat="1" x14ac:dyDescent="0.25">
      <c r="A124"/>
      <c r="B124"/>
      <c r="C124" s="39"/>
      <c r="D124" s="170"/>
      <c r="E124"/>
      <c r="F124" s="2"/>
      <c r="G124" s="2"/>
      <c r="H124" s="14"/>
      <c r="I124"/>
      <c r="J124"/>
      <c r="K124"/>
      <c r="L124"/>
      <c r="M124"/>
      <c r="N124"/>
      <c r="O124"/>
      <c r="P124"/>
      <c r="Q124"/>
      <c r="R124" s="14"/>
      <c r="S124" s="92"/>
      <c r="T124" s="9"/>
      <c r="U124" s="92"/>
      <c r="V124" s="92"/>
      <c r="W124" s="9"/>
      <c r="X124" s="9"/>
      <c r="Y124" s="9"/>
      <c r="Z124" s="9"/>
      <c r="AA124" s="2"/>
      <c r="AB124" s="2"/>
      <c r="AC124" s="9"/>
      <c r="AD124" s="101"/>
      <c r="AE124"/>
      <c r="AF124"/>
      <c r="AG124" s="171"/>
      <c r="AH124" s="9"/>
      <c r="AI124"/>
      <c r="AJ124" s="9"/>
      <c r="AK124"/>
      <c r="AL124" s="9"/>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row>
    <row r="125" spans="1:270" s="1" customFormat="1" x14ac:dyDescent="0.25">
      <c r="A125"/>
      <c r="B125"/>
      <c r="C125" s="39"/>
      <c r="D125" s="170"/>
      <c r="E125"/>
      <c r="F125" s="2"/>
      <c r="G125" s="2"/>
      <c r="H125" s="14"/>
      <c r="I125"/>
      <c r="J125"/>
      <c r="K125"/>
      <c r="L125"/>
      <c r="M125"/>
      <c r="N125"/>
      <c r="O125"/>
      <c r="P125"/>
      <c r="Q125"/>
      <c r="R125" s="14"/>
      <c r="S125" s="92"/>
      <c r="T125" s="9"/>
      <c r="U125" s="92"/>
      <c r="V125" s="92"/>
      <c r="W125" s="9"/>
      <c r="X125" s="9"/>
      <c r="Y125" s="9"/>
      <c r="Z125" s="9"/>
      <c r="AA125" s="2"/>
      <c r="AB125" s="2"/>
      <c r="AC125" s="9"/>
      <c r="AD125" s="101"/>
      <c r="AE125"/>
      <c r="AF125"/>
      <c r="AG125" s="171"/>
      <c r="AH125" s="9"/>
      <c r="AI125"/>
      <c r="AJ125" s="9"/>
      <c r="AK125"/>
      <c r="AL125" s="9"/>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row>
    <row r="126" spans="1:270" s="1" customFormat="1" x14ac:dyDescent="0.25">
      <c r="A126"/>
      <c r="B126"/>
      <c r="C126" s="39"/>
      <c r="D126" s="170"/>
      <c r="E126"/>
      <c r="F126" s="2"/>
      <c r="G126" s="2"/>
      <c r="H126" s="14"/>
      <c r="I126"/>
      <c r="J126"/>
      <c r="K126"/>
      <c r="L126"/>
      <c r="M126"/>
      <c r="N126"/>
      <c r="O126"/>
      <c r="P126"/>
      <c r="Q126"/>
      <c r="R126" s="14"/>
      <c r="S126" s="92"/>
      <c r="T126" s="9"/>
      <c r="U126" s="92"/>
      <c r="V126" s="92"/>
      <c r="W126" s="9"/>
      <c r="X126" s="9"/>
      <c r="Y126" s="9"/>
      <c r="Z126" s="9"/>
      <c r="AA126" s="2"/>
      <c r="AB126" s="2"/>
      <c r="AC126" s="9"/>
      <c r="AD126" s="101"/>
      <c r="AE126"/>
      <c r="AF126"/>
      <c r="AG126" s="171"/>
      <c r="AH126" s="9"/>
      <c r="AI126"/>
      <c r="AJ126" s="9"/>
      <c r="AK126"/>
      <c r="AL126" s="9"/>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row>
    <row r="127" spans="1:270" s="1" customFormat="1" x14ac:dyDescent="0.25">
      <c r="A127"/>
      <c r="B127"/>
      <c r="C127" s="39"/>
      <c r="D127" s="170"/>
      <c r="E127"/>
      <c r="F127" s="2"/>
      <c r="G127" s="2"/>
      <c r="H127" s="14"/>
      <c r="I127"/>
      <c r="J127"/>
      <c r="K127"/>
      <c r="L127"/>
      <c r="M127"/>
      <c r="N127"/>
      <c r="O127"/>
      <c r="P127"/>
      <c r="Q127"/>
      <c r="R127" s="14"/>
      <c r="S127" s="92"/>
      <c r="T127" s="9"/>
      <c r="U127" s="92"/>
      <c r="V127" s="92"/>
      <c r="W127" s="9"/>
      <c r="X127" s="9"/>
      <c r="Y127" s="9"/>
      <c r="Z127" s="9"/>
      <c r="AA127" s="2"/>
      <c r="AB127" s="2"/>
      <c r="AC127" s="9"/>
      <c r="AD127" s="101"/>
      <c r="AE127"/>
      <c r="AF127"/>
      <c r="AG127" s="171"/>
      <c r="AH127" s="9"/>
      <c r="AI127"/>
      <c r="AJ127" s="9"/>
      <c r="AK127"/>
      <c r="AL127" s="9"/>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row>
    <row r="128" spans="1:270" s="1" customFormat="1" x14ac:dyDescent="0.25">
      <c r="A128"/>
      <c r="B128"/>
      <c r="C128" s="39"/>
      <c r="D128" s="170"/>
      <c r="E128"/>
      <c r="F128" s="2"/>
      <c r="G128" s="2"/>
      <c r="H128" s="14"/>
      <c r="I128"/>
      <c r="J128"/>
      <c r="K128"/>
      <c r="L128"/>
      <c r="M128"/>
      <c r="N128"/>
      <c r="O128"/>
      <c r="P128"/>
      <c r="Q128"/>
      <c r="R128" s="14"/>
      <c r="S128" s="92"/>
      <c r="T128" s="9"/>
      <c r="U128" s="92"/>
      <c r="V128" s="92"/>
      <c r="W128" s="9"/>
      <c r="X128" s="9"/>
      <c r="Y128" s="9"/>
      <c r="Z128" s="9"/>
      <c r="AA128" s="2"/>
      <c r="AB128" s="2"/>
      <c r="AC128" s="9"/>
      <c r="AD128" s="101"/>
      <c r="AE128"/>
      <c r="AF128"/>
      <c r="AG128" s="171"/>
      <c r="AH128" s="9"/>
      <c r="AI128"/>
      <c r="AJ128" s="9"/>
      <c r="AK128"/>
      <c r="AL128" s="9"/>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row>
    <row r="129" spans="1:270" s="1" customFormat="1" x14ac:dyDescent="0.25">
      <c r="A129"/>
      <c r="B129"/>
      <c r="C129" s="39"/>
      <c r="D129" s="170"/>
      <c r="E129"/>
      <c r="F129" s="2"/>
      <c r="G129" s="2"/>
      <c r="H129" s="14"/>
      <c r="I129"/>
      <c r="J129"/>
      <c r="K129"/>
      <c r="L129"/>
      <c r="M129"/>
      <c r="N129"/>
      <c r="O129"/>
      <c r="P129"/>
      <c r="Q129"/>
      <c r="R129" s="14"/>
      <c r="S129" s="92"/>
      <c r="T129" s="9"/>
      <c r="U129" s="92"/>
      <c r="V129" s="92"/>
      <c r="W129" s="9"/>
      <c r="X129" s="9"/>
      <c r="Y129" s="9"/>
      <c r="Z129" s="9"/>
      <c r="AA129" s="2"/>
      <c r="AB129" s="2"/>
      <c r="AC129" s="9"/>
      <c r="AD129" s="101"/>
      <c r="AE129"/>
      <c r="AF129"/>
      <c r="AG129" s="171"/>
      <c r="AH129" s="9"/>
      <c r="AI129"/>
      <c r="AJ129" s="9"/>
      <c r="AK129"/>
      <c r="AL129" s="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row>
    <row r="130" spans="1:270" s="1" customFormat="1" x14ac:dyDescent="0.25">
      <c r="A130"/>
      <c r="B130"/>
      <c r="C130" s="39"/>
      <c r="D130" s="170"/>
      <c r="E130"/>
      <c r="F130" s="2"/>
      <c r="G130" s="2"/>
      <c r="H130" s="14"/>
      <c r="I130"/>
      <c r="J130"/>
      <c r="K130"/>
      <c r="L130"/>
      <c r="M130"/>
      <c r="N130"/>
      <c r="O130"/>
      <c r="P130"/>
      <c r="Q130"/>
      <c r="R130" s="14"/>
      <c r="S130" s="92"/>
      <c r="T130" s="9"/>
      <c r="U130" s="92"/>
      <c r="V130" s="92"/>
      <c r="W130" s="9"/>
      <c r="X130" s="9"/>
      <c r="Y130" s="9"/>
      <c r="Z130" s="9"/>
      <c r="AA130" s="2"/>
      <c r="AB130" s="2"/>
      <c r="AC130" s="9"/>
      <c r="AD130" s="101"/>
      <c r="AE130"/>
      <c r="AF130"/>
      <c r="AG130" s="171"/>
      <c r="AH130" s="9"/>
      <c r="AI130"/>
      <c r="AJ130" s="9"/>
      <c r="AK130"/>
      <c r="AL130" s="9"/>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row>
    <row r="131" spans="1:270" s="1" customFormat="1" x14ac:dyDescent="0.25">
      <c r="A131"/>
      <c r="B131"/>
      <c r="C131" s="39"/>
      <c r="D131" s="170"/>
      <c r="E131"/>
      <c r="F131" s="2"/>
      <c r="G131" s="2"/>
      <c r="H131" s="14"/>
      <c r="I131"/>
      <c r="J131"/>
      <c r="K131"/>
      <c r="L131"/>
      <c r="M131"/>
      <c r="N131"/>
      <c r="O131"/>
      <c r="P131"/>
      <c r="Q131"/>
      <c r="R131" s="14"/>
      <c r="S131" s="92"/>
      <c r="T131" s="9"/>
      <c r="U131" s="92"/>
      <c r="V131" s="92"/>
      <c r="W131" s="9"/>
      <c r="X131" s="9"/>
      <c r="Y131" s="9"/>
      <c r="Z131" s="9"/>
      <c r="AA131" s="2"/>
      <c r="AB131" s="2"/>
      <c r="AC131" s="9"/>
      <c r="AD131" s="101"/>
      <c r="AE131"/>
      <c r="AF131"/>
      <c r="AG131" s="171"/>
      <c r="AH131" s="9"/>
      <c r="AI131"/>
      <c r="AJ131" s="9"/>
      <c r="AK131"/>
      <c r="AL131" s="9"/>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row>
    <row r="132" spans="1:270" s="1" customFormat="1" x14ac:dyDescent="0.25">
      <c r="A132"/>
      <c r="B132"/>
      <c r="C132" s="39"/>
      <c r="D132" s="170"/>
      <c r="E132"/>
      <c r="F132" s="2"/>
      <c r="G132" s="2"/>
      <c r="H132" s="14"/>
      <c r="I132"/>
      <c r="J132"/>
      <c r="K132"/>
      <c r="L132"/>
      <c r="M132"/>
      <c r="N132"/>
      <c r="O132"/>
      <c r="P132"/>
      <c r="Q132"/>
      <c r="R132" s="14"/>
      <c r="S132" s="92"/>
      <c r="T132" s="9"/>
      <c r="U132" s="92"/>
      <c r="V132" s="92"/>
      <c r="W132" s="9"/>
      <c r="X132" s="9"/>
      <c r="Y132" s="9"/>
      <c r="Z132" s="9"/>
      <c r="AA132" s="2"/>
      <c r="AB132" s="2"/>
      <c r="AC132" s="9"/>
      <c r="AD132" s="101"/>
      <c r="AE132"/>
      <c r="AF132"/>
      <c r="AG132" s="171"/>
      <c r="AH132" s="9"/>
      <c r="AI132"/>
      <c r="AJ132" s="9"/>
      <c r="AK132"/>
      <c r="AL132" s="9"/>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row>
    <row r="133" spans="1:270" s="1" customFormat="1" x14ac:dyDescent="0.25">
      <c r="A133"/>
      <c r="B133"/>
      <c r="C133" s="39"/>
      <c r="D133" s="170"/>
      <c r="E133"/>
      <c r="F133" s="2"/>
      <c r="G133" s="2"/>
      <c r="H133" s="14"/>
      <c r="I133"/>
      <c r="J133"/>
      <c r="K133"/>
      <c r="L133"/>
      <c r="M133"/>
      <c r="N133"/>
      <c r="O133"/>
      <c r="P133"/>
      <c r="Q133"/>
      <c r="R133" s="14"/>
      <c r="S133" s="92"/>
      <c r="T133" s="9"/>
      <c r="U133" s="92"/>
      <c r="V133" s="92"/>
      <c r="W133" s="9"/>
      <c r="X133" s="9"/>
      <c r="Y133" s="9"/>
      <c r="Z133" s="9"/>
      <c r="AA133" s="2"/>
      <c r="AB133" s="2"/>
      <c r="AC133" s="9"/>
      <c r="AD133" s="101"/>
      <c r="AE133"/>
      <c r="AF133"/>
      <c r="AG133" s="171"/>
      <c r="AH133" s="9"/>
      <c r="AI133"/>
      <c r="AJ133" s="9"/>
      <c r="AK133"/>
      <c r="AL133" s="9"/>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row>
    <row r="134" spans="1:270" s="1" customFormat="1" x14ac:dyDescent="0.25">
      <c r="A134"/>
      <c r="B134"/>
      <c r="C134" s="39"/>
      <c r="D134" s="170"/>
      <c r="E134"/>
      <c r="F134" s="2"/>
      <c r="G134" s="2"/>
      <c r="H134" s="14"/>
      <c r="I134"/>
      <c r="J134"/>
      <c r="K134"/>
      <c r="L134"/>
      <c r="M134"/>
      <c r="N134"/>
      <c r="O134"/>
      <c r="P134"/>
      <c r="Q134"/>
      <c r="R134" s="14"/>
      <c r="S134" s="92"/>
      <c r="T134" s="9"/>
      <c r="U134" s="92"/>
      <c r="V134" s="92"/>
      <c r="W134" s="9"/>
      <c r="X134" s="9"/>
      <c r="Y134" s="9"/>
      <c r="Z134" s="9"/>
      <c r="AA134" s="2"/>
      <c r="AB134" s="2"/>
      <c r="AC134" s="9"/>
      <c r="AD134" s="101"/>
      <c r="AE134"/>
      <c r="AF134"/>
      <c r="AG134" s="171"/>
      <c r="AH134" s="9"/>
      <c r="AI134"/>
      <c r="AJ134" s="9"/>
      <c r="AK134"/>
      <c r="AL134" s="9"/>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row>
    <row r="135" spans="1:270" s="1" customFormat="1" x14ac:dyDescent="0.25">
      <c r="A135"/>
      <c r="B135"/>
      <c r="C135" s="39"/>
      <c r="D135" s="170"/>
      <c r="E135"/>
      <c r="F135" s="2"/>
      <c r="G135" s="2"/>
      <c r="H135" s="14"/>
      <c r="I135"/>
      <c r="J135"/>
      <c r="K135"/>
      <c r="L135"/>
      <c r="M135"/>
      <c r="N135"/>
      <c r="O135"/>
      <c r="P135"/>
      <c r="Q135"/>
      <c r="R135" s="14"/>
      <c r="S135" s="92"/>
      <c r="T135" s="9"/>
      <c r="U135" s="92"/>
      <c r="V135" s="92"/>
      <c r="W135" s="9"/>
      <c r="X135" s="9"/>
      <c r="Y135" s="9"/>
      <c r="Z135" s="9"/>
      <c r="AA135" s="2"/>
      <c r="AB135" s="2"/>
      <c r="AC135" s="9"/>
      <c r="AD135" s="101"/>
      <c r="AE135"/>
      <c r="AF135"/>
      <c r="AG135" s="171"/>
      <c r="AH135" s="9"/>
      <c r="AI135"/>
      <c r="AJ135" s="9"/>
      <c r="AK135"/>
      <c r="AL135" s="9"/>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row>
    <row r="136" spans="1:270" s="1" customFormat="1" x14ac:dyDescent="0.25">
      <c r="A136"/>
      <c r="B136"/>
      <c r="C136" s="39"/>
      <c r="D136" s="170"/>
      <c r="E136"/>
      <c r="F136" s="2"/>
      <c r="G136" s="2"/>
      <c r="H136" s="14"/>
      <c r="I136"/>
      <c r="J136"/>
      <c r="K136"/>
      <c r="L136"/>
      <c r="M136"/>
      <c r="N136"/>
      <c r="O136"/>
      <c r="P136"/>
      <c r="Q136"/>
      <c r="R136" s="14"/>
      <c r="S136" s="92"/>
      <c r="T136" s="9"/>
      <c r="U136" s="92"/>
      <c r="V136" s="92"/>
      <c r="W136" s="9"/>
      <c r="X136" s="9"/>
      <c r="Y136" s="9"/>
      <c r="Z136" s="9"/>
      <c r="AA136" s="2"/>
      <c r="AB136" s="2"/>
      <c r="AC136" s="9"/>
      <c r="AD136" s="101"/>
      <c r="AE136"/>
      <c r="AF136"/>
      <c r="AG136" s="171"/>
      <c r="AH136" s="9"/>
      <c r="AI136"/>
      <c r="AJ136" s="9"/>
      <c r="AK136"/>
      <c r="AL136" s="9"/>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row>
    <row r="137" spans="1:270" s="1" customFormat="1" x14ac:dyDescent="0.25">
      <c r="A137"/>
      <c r="B137"/>
      <c r="C137" s="39"/>
      <c r="D137" s="170"/>
      <c r="E137"/>
      <c r="F137" s="2"/>
      <c r="G137" s="2"/>
      <c r="H137" s="14"/>
      <c r="I137"/>
      <c r="J137"/>
      <c r="K137"/>
      <c r="L137"/>
      <c r="M137"/>
      <c r="N137"/>
      <c r="O137"/>
      <c r="P137"/>
      <c r="Q137"/>
      <c r="R137" s="14"/>
      <c r="S137" s="92"/>
      <c r="T137" s="9"/>
      <c r="U137" s="92"/>
      <c r="V137" s="92"/>
      <c r="W137" s="9"/>
      <c r="X137" s="9"/>
      <c r="Y137" s="9"/>
      <c r="Z137" s="9"/>
      <c r="AA137" s="2"/>
      <c r="AB137" s="2"/>
      <c r="AC137" s="9"/>
      <c r="AD137" s="101"/>
      <c r="AE137"/>
      <c r="AF137"/>
      <c r="AG137" s="171"/>
      <c r="AH137" s="9"/>
      <c r="AI137"/>
      <c r="AJ137" s="9"/>
      <c r="AK137"/>
      <c r="AL137" s="9"/>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row>
    <row r="138" spans="1:270" s="1" customFormat="1" x14ac:dyDescent="0.25">
      <c r="A138"/>
      <c r="B138"/>
      <c r="C138" s="39"/>
      <c r="D138" s="170"/>
      <c r="E138"/>
      <c r="F138" s="2"/>
      <c r="G138" s="2"/>
      <c r="H138" s="14"/>
      <c r="I138"/>
      <c r="J138"/>
      <c r="K138"/>
      <c r="L138"/>
      <c r="M138"/>
      <c r="N138"/>
      <c r="O138"/>
      <c r="P138"/>
      <c r="Q138"/>
      <c r="R138" s="14"/>
      <c r="S138" s="92"/>
      <c r="T138" s="9"/>
      <c r="U138" s="92"/>
      <c r="V138" s="92"/>
      <c r="W138" s="9"/>
      <c r="X138" s="9"/>
      <c r="Y138" s="9"/>
      <c r="Z138" s="9"/>
      <c r="AA138" s="2"/>
      <c r="AB138" s="2"/>
      <c r="AC138" s="9"/>
      <c r="AD138" s="101"/>
      <c r="AE138"/>
      <c r="AF138"/>
      <c r="AG138" s="171"/>
      <c r="AH138" s="9"/>
      <c r="AI138"/>
      <c r="AJ138" s="9"/>
      <c r="AK138"/>
      <c r="AL138" s="9"/>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row>
    <row r="139" spans="1:270" s="1" customFormat="1" x14ac:dyDescent="0.25">
      <c r="A139"/>
      <c r="B139"/>
      <c r="C139" s="39"/>
      <c r="D139" s="170"/>
      <c r="E139"/>
      <c r="F139" s="2"/>
      <c r="G139" s="2"/>
      <c r="H139" s="14"/>
      <c r="I139"/>
      <c r="J139"/>
      <c r="K139"/>
      <c r="L139"/>
      <c r="M139"/>
      <c r="N139"/>
      <c r="O139"/>
      <c r="P139"/>
      <c r="Q139"/>
      <c r="R139" s="14"/>
      <c r="S139" s="92"/>
      <c r="T139" s="9"/>
      <c r="U139" s="92"/>
      <c r="V139" s="92"/>
      <c r="W139" s="9"/>
      <c r="X139" s="9"/>
      <c r="Y139" s="9"/>
      <c r="Z139" s="9"/>
      <c r="AA139" s="2"/>
      <c r="AB139" s="2"/>
      <c r="AC139" s="9"/>
      <c r="AD139" s="101"/>
      <c r="AE139"/>
      <c r="AF139"/>
      <c r="AG139" s="171"/>
      <c r="AH139" s="9"/>
      <c r="AI139"/>
      <c r="AJ139" s="9"/>
      <c r="AK139"/>
      <c r="AL139" s="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row>
    <row r="140" spans="1:270" s="1" customFormat="1" x14ac:dyDescent="0.25">
      <c r="A140"/>
      <c r="B140"/>
      <c r="C140" s="39"/>
      <c r="D140" s="170"/>
      <c r="E140"/>
      <c r="F140" s="2"/>
      <c r="G140" s="2"/>
      <c r="H140" s="14"/>
      <c r="I140"/>
      <c r="J140"/>
      <c r="K140"/>
      <c r="L140"/>
      <c r="M140"/>
      <c r="N140"/>
      <c r="O140"/>
      <c r="P140"/>
      <c r="Q140"/>
      <c r="R140" s="14"/>
      <c r="S140" s="92"/>
      <c r="T140" s="9"/>
      <c r="U140" s="92"/>
      <c r="V140" s="92"/>
      <c r="W140" s="9"/>
      <c r="X140" s="9"/>
      <c r="Y140" s="9"/>
      <c r="Z140" s="9"/>
      <c r="AA140" s="2"/>
      <c r="AB140" s="2"/>
      <c r="AC140" s="9"/>
      <c r="AD140" s="101"/>
      <c r="AE140"/>
      <c r="AF140"/>
      <c r="AG140" s="171"/>
      <c r="AH140" s="9"/>
      <c r="AI140"/>
      <c r="AJ140" s="9"/>
      <c r="AK140"/>
      <c r="AL140" s="9"/>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row>
    <row r="141" spans="1:270" s="1" customFormat="1" x14ac:dyDescent="0.25">
      <c r="A141"/>
      <c r="B141"/>
      <c r="C141" s="39"/>
      <c r="D141" s="170"/>
      <c r="E141"/>
      <c r="F141" s="2"/>
      <c r="G141" s="2"/>
      <c r="H141" s="14"/>
      <c r="I141"/>
      <c r="J141"/>
      <c r="K141"/>
      <c r="L141"/>
      <c r="M141"/>
      <c r="N141"/>
      <c r="O141"/>
      <c r="P141"/>
      <c r="Q141"/>
      <c r="R141" s="14"/>
      <c r="S141" s="92"/>
      <c r="T141" s="9"/>
      <c r="U141" s="92"/>
      <c r="V141" s="92"/>
      <c r="W141" s="9"/>
      <c r="X141" s="9"/>
      <c r="Y141" s="9"/>
      <c r="Z141" s="9"/>
      <c r="AA141" s="2"/>
      <c r="AB141" s="2"/>
      <c r="AC141" s="9"/>
      <c r="AD141" s="101"/>
      <c r="AE141"/>
      <c r="AF141"/>
      <c r="AG141" s="171"/>
      <c r="AH141" s="9"/>
      <c r="AI141"/>
      <c r="AJ141" s="9"/>
      <c r="AK141"/>
      <c r="AL141" s="9"/>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row>
    <row r="142" spans="1:270" s="1" customFormat="1" x14ac:dyDescent="0.25">
      <c r="A142"/>
      <c r="B142"/>
      <c r="C142" s="39"/>
      <c r="D142" s="170"/>
      <c r="E142"/>
      <c r="F142" s="2"/>
      <c r="G142" s="2"/>
      <c r="H142" s="14"/>
      <c r="I142"/>
      <c r="J142"/>
      <c r="K142"/>
      <c r="L142"/>
      <c r="M142"/>
      <c r="N142"/>
      <c r="O142"/>
      <c r="P142"/>
      <c r="Q142"/>
      <c r="R142" s="14"/>
      <c r="S142" s="92"/>
      <c r="T142" s="9"/>
      <c r="U142" s="92"/>
      <c r="V142" s="92"/>
      <c r="W142" s="9"/>
      <c r="X142" s="9"/>
      <c r="Y142" s="9"/>
      <c r="Z142" s="9"/>
      <c r="AA142" s="2"/>
      <c r="AB142" s="2"/>
      <c r="AC142" s="9"/>
      <c r="AD142" s="101"/>
      <c r="AE142"/>
      <c r="AF142"/>
      <c r="AG142" s="171"/>
      <c r="AH142" s="9"/>
      <c r="AI142"/>
      <c r="AJ142" s="9"/>
      <c r="AK142"/>
      <c r="AL142" s="9"/>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row>
    <row r="143" spans="1:270" s="1" customFormat="1" x14ac:dyDescent="0.25">
      <c r="A143"/>
      <c r="B143"/>
      <c r="C143" s="39"/>
      <c r="D143" s="170"/>
      <c r="E143"/>
      <c r="F143" s="2"/>
      <c r="G143" s="2"/>
      <c r="H143" s="14"/>
      <c r="I143"/>
      <c r="J143"/>
      <c r="K143"/>
      <c r="L143"/>
      <c r="M143"/>
      <c r="N143"/>
      <c r="O143"/>
      <c r="P143"/>
      <c r="Q143"/>
      <c r="R143" s="14"/>
      <c r="S143" s="92"/>
      <c r="T143" s="9"/>
      <c r="U143" s="92"/>
      <c r="V143" s="92"/>
      <c r="W143" s="9"/>
      <c r="X143" s="9"/>
      <c r="Y143" s="9"/>
      <c r="Z143" s="9"/>
      <c r="AA143" s="2"/>
      <c r="AB143" s="2"/>
      <c r="AC143" s="9"/>
      <c r="AD143" s="101"/>
      <c r="AE143"/>
      <c r="AF143"/>
      <c r="AG143" s="171"/>
      <c r="AH143" s="9"/>
      <c r="AI143"/>
      <c r="AJ143" s="9"/>
      <c r="AK143"/>
      <c r="AL143" s="9"/>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row>
    <row r="144" spans="1:270" s="1" customFormat="1" x14ac:dyDescent="0.25">
      <c r="A144"/>
      <c r="B144"/>
      <c r="C144" s="39"/>
      <c r="D144" s="170"/>
      <c r="E144"/>
      <c r="F144" s="2"/>
      <c r="G144" s="2"/>
      <c r="H144" s="14"/>
      <c r="I144"/>
      <c r="J144"/>
      <c r="K144"/>
      <c r="L144"/>
      <c r="M144"/>
      <c r="N144"/>
      <c r="O144"/>
      <c r="P144"/>
      <c r="Q144"/>
      <c r="R144" s="14"/>
      <c r="S144" s="92"/>
      <c r="T144" s="9"/>
      <c r="U144" s="92"/>
      <c r="V144" s="92"/>
      <c r="W144" s="9"/>
      <c r="X144" s="9"/>
      <c r="Y144" s="9"/>
      <c r="Z144" s="9"/>
      <c r="AA144" s="2"/>
      <c r="AB144" s="2"/>
      <c r="AC144" s="9"/>
      <c r="AD144" s="101"/>
      <c r="AE144"/>
      <c r="AF144"/>
      <c r="AG144" s="171"/>
      <c r="AH144" s="9"/>
      <c r="AI144"/>
      <c r="AJ144" s="9"/>
      <c r="AK144"/>
      <c r="AL144" s="9"/>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row>
    <row r="145" spans="2:270" s="1" customFormat="1" x14ac:dyDescent="0.25">
      <c r="B145" t="s">
        <v>147</v>
      </c>
      <c r="C145" s="39" t="s">
        <v>129</v>
      </c>
      <c r="D145" s="96" t="str">
        <f>+B145&amp;C145</f>
        <v>CASI SEGUROINSIGNIFICANTE</v>
      </c>
      <c r="E145" t="s">
        <v>148</v>
      </c>
      <c r="F145" s="2"/>
      <c r="G145" s="2"/>
      <c r="H145" s="14"/>
      <c r="I145"/>
      <c r="J145"/>
      <c r="K145"/>
      <c r="L145"/>
      <c r="M145"/>
      <c r="N145"/>
      <c r="O145"/>
      <c r="P145"/>
      <c r="Q145"/>
      <c r="R145" s="14"/>
      <c r="S145" s="92"/>
      <c r="T145" s="9"/>
      <c r="U145" s="92"/>
      <c r="V145" s="92"/>
      <c r="W145" s="9"/>
      <c r="X145" s="9"/>
      <c r="Y145" s="9"/>
      <c r="Z145" s="9"/>
      <c r="AA145" s="2"/>
      <c r="AB145" s="2"/>
      <c r="AC145" s="9"/>
      <c r="AD145" s="101"/>
      <c r="AE145"/>
      <c r="AF145"/>
      <c r="AG145" s="171"/>
      <c r="AH145" s="9"/>
      <c r="AI145"/>
      <c r="AJ145" s="9"/>
      <c r="AK145"/>
      <c r="AL145" s="9"/>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row>
    <row r="146" spans="2:270" s="1" customFormat="1" x14ac:dyDescent="0.25">
      <c r="B146" t="s">
        <v>147</v>
      </c>
      <c r="C146" s="39" t="s">
        <v>59</v>
      </c>
      <c r="D146" s="96" t="str">
        <f t="shared" ref="D146:D169" si="8">+B146&amp;C146</f>
        <v>CASI SEGUROMENOR</v>
      </c>
      <c r="E146" t="s">
        <v>148</v>
      </c>
      <c r="F146" s="2"/>
      <c r="G146" s="2"/>
      <c r="H146" s="14"/>
      <c r="I146"/>
      <c r="J146"/>
      <c r="K146"/>
      <c r="L146"/>
      <c r="M146"/>
      <c r="N146"/>
      <c r="O146"/>
      <c r="P146"/>
      <c r="Q146"/>
      <c r="R146" s="14"/>
      <c r="S146" s="92"/>
      <c r="T146" s="9"/>
      <c r="U146" s="92"/>
      <c r="V146" s="92"/>
      <c r="W146" s="9"/>
      <c r="X146" s="9"/>
      <c r="Y146" s="9"/>
      <c r="Z146" s="9"/>
      <c r="AA146" s="2"/>
      <c r="AB146" s="2"/>
      <c r="AC146" s="9"/>
      <c r="AD146" s="101"/>
      <c r="AE146"/>
      <c r="AF146"/>
      <c r="AG146" s="171"/>
      <c r="AH146" s="9"/>
      <c r="AI146"/>
      <c r="AJ146" s="9"/>
      <c r="AK146"/>
      <c r="AL146" s="9"/>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row>
    <row r="147" spans="2:270" s="1" customFormat="1" x14ac:dyDescent="0.25">
      <c r="B147" t="s">
        <v>147</v>
      </c>
      <c r="C147" s="39" t="s">
        <v>51</v>
      </c>
      <c r="D147" s="96" t="str">
        <f t="shared" si="8"/>
        <v>CASI SEGUROMODERADO</v>
      </c>
      <c r="E147" t="s">
        <v>149</v>
      </c>
      <c r="F147" s="2"/>
      <c r="G147" s="2"/>
      <c r="H147" s="14"/>
      <c r="I147"/>
      <c r="J147"/>
      <c r="K147"/>
      <c r="L147"/>
      <c r="M147"/>
      <c r="N147"/>
      <c r="O147"/>
      <c r="P147"/>
      <c r="Q147"/>
      <c r="R147" s="14"/>
      <c r="S147" s="92"/>
      <c r="T147" s="9"/>
      <c r="U147" s="92"/>
      <c r="V147" s="92"/>
      <c r="W147" s="9"/>
      <c r="X147" s="9"/>
      <c r="Y147" s="9"/>
      <c r="Z147" s="9"/>
      <c r="AA147" s="2"/>
      <c r="AB147" s="2"/>
      <c r="AC147" s="9"/>
      <c r="AD147" s="101"/>
      <c r="AE147"/>
      <c r="AF147"/>
      <c r="AG147" s="171"/>
      <c r="AH147" s="9"/>
      <c r="AI147"/>
      <c r="AJ147" s="9"/>
      <c r="AK147"/>
      <c r="AL147" s="9"/>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row>
    <row r="148" spans="2:270" s="1" customFormat="1" x14ac:dyDescent="0.25">
      <c r="B148" t="s">
        <v>147</v>
      </c>
      <c r="C148" s="39" t="s">
        <v>76</v>
      </c>
      <c r="D148" s="96" t="str">
        <f t="shared" si="8"/>
        <v>CASI SEGUROMAYOR</v>
      </c>
      <c r="E148" t="s">
        <v>149</v>
      </c>
      <c r="F148" s="2"/>
      <c r="G148" s="2"/>
      <c r="H148" s="14"/>
      <c r="I148"/>
      <c r="J148"/>
      <c r="K148"/>
      <c r="L148"/>
      <c r="M148"/>
      <c r="N148"/>
      <c r="O148"/>
      <c r="P148"/>
      <c r="Q148"/>
      <c r="R148" s="14"/>
      <c r="S148" s="92"/>
      <c r="T148" s="9"/>
      <c r="U148" s="92"/>
      <c r="V148" s="92"/>
      <c r="W148" s="9"/>
      <c r="X148" s="9"/>
      <c r="Y148" s="9"/>
      <c r="Z148" s="9"/>
      <c r="AA148" s="2"/>
      <c r="AB148" s="2"/>
      <c r="AC148" s="9"/>
      <c r="AD148" s="101"/>
      <c r="AE148"/>
      <c r="AF148"/>
      <c r="AG148" s="171"/>
      <c r="AH148" s="9"/>
      <c r="AI148"/>
      <c r="AJ148" s="9"/>
      <c r="AK148"/>
      <c r="AL148" s="9"/>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row>
    <row r="149" spans="2:270" s="1" customFormat="1" x14ac:dyDescent="0.25">
      <c r="B149" t="s">
        <v>147</v>
      </c>
      <c r="C149" s="39" t="s">
        <v>71</v>
      </c>
      <c r="D149" s="96" t="str">
        <f t="shared" si="8"/>
        <v>CASI SEGUROCATASTRÓFICO</v>
      </c>
      <c r="E149" t="s">
        <v>149</v>
      </c>
      <c r="F149" s="2"/>
      <c r="G149" s="2"/>
      <c r="H149" s="14"/>
      <c r="I149"/>
      <c r="J149"/>
      <c r="K149"/>
      <c r="L149"/>
      <c r="M149"/>
      <c r="N149"/>
      <c r="O149"/>
      <c r="P149"/>
      <c r="Q149"/>
      <c r="R149" s="14"/>
      <c r="S149" s="92"/>
      <c r="T149" s="9"/>
      <c r="U149" s="92"/>
      <c r="V149" s="92"/>
      <c r="W149" s="9"/>
      <c r="X149" s="9"/>
      <c r="Y149" s="9"/>
      <c r="Z149" s="9"/>
      <c r="AA149" s="2"/>
      <c r="AB149" s="2"/>
      <c r="AC149" s="9"/>
      <c r="AD149" s="101"/>
      <c r="AE149"/>
      <c r="AF149"/>
      <c r="AG149" s="171"/>
      <c r="AH149" s="9"/>
      <c r="AI149"/>
      <c r="AJ149" s="9"/>
      <c r="AK149"/>
      <c r="AL149" s="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row>
    <row r="150" spans="2:270" s="1" customFormat="1" x14ac:dyDescent="0.25">
      <c r="B150" t="s">
        <v>50</v>
      </c>
      <c r="C150" s="39" t="s">
        <v>129</v>
      </c>
      <c r="D150" s="96" t="str">
        <f t="shared" si="8"/>
        <v>PROBABLEINSIGNIFICANTE</v>
      </c>
      <c r="E150" t="s">
        <v>51</v>
      </c>
      <c r="F150" s="2"/>
      <c r="G150" s="2"/>
      <c r="H150" s="14"/>
      <c r="I150"/>
      <c r="J150"/>
      <c r="K150"/>
      <c r="L150"/>
      <c r="M150"/>
      <c r="N150"/>
      <c r="O150"/>
      <c r="P150"/>
      <c r="Q150"/>
      <c r="R150" s="14"/>
      <c r="S150" s="92"/>
      <c r="T150" s="9"/>
      <c r="U150" s="92"/>
      <c r="V150" s="92"/>
      <c r="W150" s="9"/>
      <c r="X150" s="9"/>
      <c r="Y150" s="9"/>
      <c r="Z150" s="9"/>
      <c r="AA150" s="2"/>
      <c r="AB150" s="2"/>
      <c r="AC150" s="9"/>
      <c r="AD150" s="101"/>
      <c r="AE150"/>
      <c r="AF150"/>
      <c r="AG150" s="171"/>
      <c r="AH150" s="9"/>
      <c r="AI150"/>
      <c r="AJ150" s="9"/>
      <c r="AK150"/>
      <c r="AL150" s="9"/>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row>
    <row r="151" spans="2:270" s="1" customFormat="1" x14ac:dyDescent="0.25">
      <c r="B151" t="s">
        <v>50</v>
      </c>
      <c r="C151" s="39" t="s">
        <v>59</v>
      </c>
      <c r="D151" s="96" t="str">
        <f t="shared" si="8"/>
        <v>PROBABLEMENOR</v>
      </c>
      <c r="E151" t="s">
        <v>148</v>
      </c>
      <c r="F151" s="2"/>
      <c r="G151" s="2"/>
      <c r="H151" s="14"/>
      <c r="I151"/>
      <c r="J151"/>
      <c r="K151"/>
      <c r="L151"/>
      <c r="M151"/>
      <c r="N151"/>
      <c r="O151"/>
      <c r="P151"/>
      <c r="Q151"/>
      <c r="R151" s="14"/>
      <c r="S151" s="92"/>
      <c r="T151" s="9"/>
      <c r="U151" s="92"/>
      <c r="V151" s="92"/>
      <c r="W151" s="9"/>
      <c r="X151" s="9"/>
      <c r="Y151" s="9"/>
      <c r="Z151" s="9"/>
      <c r="AA151" s="2"/>
      <c r="AB151" s="2"/>
      <c r="AC151" s="9"/>
      <c r="AD151" s="101"/>
      <c r="AE151"/>
      <c r="AF151"/>
      <c r="AG151" s="171"/>
      <c r="AH151" s="9"/>
      <c r="AI151"/>
      <c r="AJ151" s="9"/>
      <c r="AK151"/>
      <c r="AL151" s="9"/>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row>
    <row r="152" spans="2:270" s="1" customFormat="1" x14ac:dyDescent="0.25">
      <c r="B152" t="s">
        <v>50</v>
      </c>
      <c r="C152" s="39" t="s">
        <v>51</v>
      </c>
      <c r="D152" s="96" t="str">
        <f t="shared" si="8"/>
        <v>PROBABLEMODERADO</v>
      </c>
      <c r="E152" t="s">
        <v>148</v>
      </c>
      <c r="F152" s="2"/>
      <c r="G152" s="2"/>
      <c r="H152" s="14"/>
      <c r="I152"/>
      <c r="J152"/>
      <c r="K152"/>
      <c r="L152"/>
      <c r="M152"/>
      <c r="N152"/>
      <c r="O152"/>
      <c r="P152"/>
      <c r="Q152"/>
      <c r="R152" s="14"/>
      <c r="S152" s="92"/>
      <c r="T152" s="9"/>
      <c r="U152" s="92"/>
      <c r="V152" s="92"/>
      <c r="W152" s="9"/>
      <c r="X152" s="9"/>
      <c r="Y152" s="9"/>
      <c r="Z152" s="9"/>
      <c r="AA152" s="2"/>
      <c r="AB152" s="2"/>
      <c r="AC152" s="9"/>
      <c r="AD152" s="101"/>
      <c r="AE152"/>
      <c r="AF152"/>
      <c r="AG152" s="171"/>
      <c r="AH152" s="9"/>
      <c r="AI152"/>
      <c r="AJ152" s="9"/>
      <c r="AK152"/>
      <c r="AL152" s="9"/>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row>
    <row r="153" spans="2:270" s="1" customFormat="1" x14ac:dyDescent="0.25">
      <c r="B153" t="s">
        <v>50</v>
      </c>
      <c r="C153" s="39" t="s">
        <v>76</v>
      </c>
      <c r="D153" s="96" t="str">
        <f t="shared" si="8"/>
        <v>PROBABLEMAYOR</v>
      </c>
      <c r="E153" t="s">
        <v>149</v>
      </c>
      <c r="F153" s="2"/>
      <c r="G153" s="2"/>
      <c r="H153" s="14"/>
      <c r="I153"/>
      <c r="J153"/>
      <c r="K153"/>
      <c r="L153"/>
      <c r="M153"/>
      <c r="N153"/>
      <c r="O153"/>
      <c r="P153"/>
      <c r="Q153"/>
      <c r="R153" s="14"/>
      <c r="S153" s="92"/>
      <c r="T153" s="9"/>
      <c r="U153" s="92"/>
      <c r="V153" s="92"/>
      <c r="W153" s="9"/>
      <c r="X153" s="9"/>
      <c r="Y153" s="9"/>
      <c r="Z153" s="9"/>
      <c r="AA153" s="2"/>
      <c r="AB153" s="2"/>
      <c r="AC153" s="9"/>
      <c r="AD153" s="101"/>
      <c r="AE153"/>
      <c r="AF153"/>
      <c r="AG153" s="171"/>
      <c r="AH153" s="9"/>
      <c r="AI153"/>
      <c r="AJ153" s="9"/>
      <c r="AK153"/>
      <c r="AL153" s="9"/>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row>
    <row r="154" spans="2:270" s="1" customFormat="1" x14ac:dyDescent="0.25">
      <c r="B154" t="s">
        <v>50</v>
      </c>
      <c r="C154" s="39" t="s">
        <v>71</v>
      </c>
      <c r="D154" s="96" t="str">
        <f t="shared" si="8"/>
        <v>PROBABLECATASTRÓFICO</v>
      </c>
      <c r="E154" t="s">
        <v>149</v>
      </c>
      <c r="F154" s="2"/>
      <c r="G154" s="2"/>
      <c r="H154" s="14"/>
      <c r="I154"/>
      <c r="J154"/>
      <c r="K154"/>
      <c r="L154"/>
      <c r="M154"/>
      <c r="N154"/>
      <c r="O154"/>
      <c r="P154"/>
      <c r="Q154"/>
      <c r="R154" s="14"/>
      <c r="S154" s="92"/>
      <c r="T154" s="9"/>
      <c r="U154" s="92"/>
      <c r="V154" s="92"/>
      <c r="W154" s="9"/>
      <c r="X154" s="9"/>
      <c r="Y154" s="9"/>
      <c r="Z154" s="9"/>
      <c r="AA154" s="2"/>
      <c r="AB154" s="2"/>
      <c r="AC154" s="9"/>
      <c r="AD154" s="101"/>
      <c r="AE154"/>
      <c r="AF154"/>
      <c r="AG154" s="171"/>
      <c r="AH154" s="9"/>
      <c r="AI154"/>
      <c r="AJ154" s="9"/>
      <c r="AK154"/>
      <c r="AL154" s="9"/>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row>
    <row r="155" spans="2:270" s="1" customFormat="1" x14ac:dyDescent="0.25">
      <c r="B155" t="s">
        <v>58</v>
      </c>
      <c r="C155" s="39" t="s">
        <v>129</v>
      </c>
      <c r="D155" s="96" t="str">
        <f t="shared" si="8"/>
        <v>POSIBLEINSIGNIFICANTE</v>
      </c>
      <c r="E155" t="s">
        <v>150</v>
      </c>
      <c r="F155" s="2"/>
      <c r="G155" s="2"/>
      <c r="H155" s="14"/>
      <c r="I155"/>
      <c r="J155"/>
      <c r="K155"/>
      <c r="L155"/>
      <c r="M155"/>
      <c r="N155"/>
      <c r="O155"/>
      <c r="P155"/>
      <c r="Q155"/>
      <c r="R155" s="14"/>
      <c r="S155" s="92"/>
      <c r="T155" s="9"/>
      <c r="U155" s="92"/>
      <c r="V155" s="92"/>
      <c r="W155" s="9"/>
      <c r="X155" s="9"/>
      <c r="Y155" s="9"/>
      <c r="Z155" s="9"/>
      <c r="AA155" s="2"/>
      <c r="AB155" s="2"/>
      <c r="AC155" s="9"/>
      <c r="AD155" s="101"/>
      <c r="AE155"/>
      <c r="AF155"/>
      <c r="AG155" s="171"/>
      <c r="AH155" s="9"/>
      <c r="AI155"/>
      <c r="AJ155" s="9"/>
      <c r="AK155"/>
      <c r="AL155" s="9"/>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row>
    <row r="156" spans="2:270" s="1" customFormat="1" x14ac:dyDescent="0.25">
      <c r="B156" t="s">
        <v>58</v>
      </c>
      <c r="C156" s="39" t="s">
        <v>59</v>
      </c>
      <c r="D156" s="96" t="str">
        <f t="shared" si="8"/>
        <v>POSIBLEMENOR</v>
      </c>
      <c r="E156" t="s">
        <v>51</v>
      </c>
      <c r="F156" s="2"/>
      <c r="G156" s="2"/>
      <c r="H156" s="14"/>
      <c r="I156"/>
      <c r="J156"/>
      <c r="K156"/>
      <c r="L156"/>
      <c r="M156"/>
      <c r="N156"/>
      <c r="O156"/>
      <c r="P156"/>
      <c r="Q156"/>
      <c r="R156" s="14"/>
      <c r="S156" s="92"/>
      <c r="T156" s="9"/>
      <c r="U156" s="92"/>
      <c r="V156" s="92"/>
      <c r="W156" s="9"/>
      <c r="X156" s="9"/>
      <c r="Y156" s="9"/>
      <c r="Z156" s="9"/>
      <c r="AA156" s="2"/>
      <c r="AB156" s="2"/>
      <c r="AC156" s="9"/>
      <c r="AD156" s="101"/>
      <c r="AE156"/>
      <c r="AF156"/>
      <c r="AG156" s="171"/>
      <c r="AH156" s="9"/>
      <c r="AI156"/>
      <c r="AJ156" s="9"/>
      <c r="AK156"/>
      <c r="AL156" s="9"/>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row>
    <row r="157" spans="2:270" s="1" customFormat="1" x14ac:dyDescent="0.25">
      <c r="B157" t="s">
        <v>58</v>
      </c>
      <c r="C157" s="39" t="s">
        <v>51</v>
      </c>
      <c r="D157" s="96" t="str">
        <f t="shared" si="8"/>
        <v>POSIBLEMODERADO</v>
      </c>
      <c r="E157" t="s">
        <v>148</v>
      </c>
      <c r="F157" s="2"/>
      <c r="G157" s="2"/>
      <c r="H157" s="14"/>
      <c r="I157"/>
      <c r="J157"/>
      <c r="K157"/>
      <c r="L157"/>
      <c r="M157"/>
      <c r="N157"/>
      <c r="O157"/>
      <c r="P157"/>
      <c r="Q157"/>
      <c r="R157" s="14"/>
      <c r="S157" s="92"/>
      <c r="T157" s="9"/>
      <c r="U157" s="92"/>
      <c r="V157" s="92"/>
      <c r="W157" s="9"/>
      <c r="X157" s="9"/>
      <c r="Y157" s="9"/>
      <c r="Z157" s="9"/>
      <c r="AA157" s="2"/>
      <c r="AB157" s="2"/>
      <c r="AC157" s="9"/>
      <c r="AD157" s="101"/>
      <c r="AE157"/>
      <c r="AF157"/>
      <c r="AG157" s="171"/>
      <c r="AH157" s="9"/>
      <c r="AI157"/>
      <c r="AJ157" s="9"/>
      <c r="AK157"/>
      <c r="AL157" s="9"/>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row>
    <row r="158" spans="2:270" s="1" customFormat="1" x14ac:dyDescent="0.25">
      <c r="B158" t="s">
        <v>58</v>
      </c>
      <c r="C158" s="39" t="s">
        <v>76</v>
      </c>
      <c r="D158" s="96" t="str">
        <f t="shared" si="8"/>
        <v>POSIBLEMAYOR</v>
      </c>
      <c r="E158" t="s">
        <v>149</v>
      </c>
      <c r="F158" s="2"/>
      <c r="G158" s="2"/>
      <c r="H158" s="14"/>
      <c r="I158"/>
      <c r="J158"/>
      <c r="K158"/>
      <c r="L158"/>
      <c r="M158"/>
      <c r="N158"/>
      <c r="O158"/>
      <c r="P158"/>
      <c r="Q158"/>
      <c r="R158" s="14"/>
      <c r="S158" s="92"/>
      <c r="T158" s="9"/>
      <c r="U158" s="92"/>
      <c r="V158" s="92"/>
      <c r="W158" s="9"/>
      <c r="X158" s="9"/>
      <c r="Y158" s="9"/>
      <c r="Z158" s="9"/>
      <c r="AA158" s="2"/>
      <c r="AB158" s="2"/>
      <c r="AC158" s="9"/>
      <c r="AD158" s="101"/>
      <c r="AE158"/>
      <c r="AF158"/>
      <c r="AG158" s="171"/>
      <c r="AH158" s="9"/>
      <c r="AI158"/>
      <c r="AJ158" s="9"/>
      <c r="AK158"/>
      <c r="AL158" s="9"/>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row>
    <row r="159" spans="2:270" s="1" customFormat="1" x14ac:dyDescent="0.25">
      <c r="B159" t="s">
        <v>58</v>
      </c>
      <c r="C159" s="39" t="s">
        <v>71</v>
      </c>
      <c r="D159" s="96" t="str">
        <f t="shared" si="8"/>
        <v>POSIBLECATASTRÓFICO</v>
      </c>
      <c r="E159" t="s">
        <v>149</v>
      </c>
      <c r="F159" s="2"/>
      <c r="G159" s="2"/>
      <c r="H159" s="14"/>
      <c r="I159"/>
      <c r="J159"/>
      <c r="K159"/>
      <c r="L159"/>
      <c r="M159"/>
      <c r="N159"/>
      <c r="O159"/>
      <c r="P159"/>
      <c r="Q159"/>
      <c r="R159" s="14"/>
      <c r="S159" s="92"/>
      <c r="T159" s="9"/>
      <c r="U159" s="92"/>
      <c r="V159" s="92"/>
      <c r="W159" s="9"/>
      <c r="X159" s="9"/>
      <c r="Y159" s="9"/>
      <c r="Z159" s="9"/>
      <c r="AA159" s="2"/>
      <c r="AB159" s="2"/>
      <c r="AC159" s="9"/>
      <c r="AD159" s="101"/>
      <c r="AE159"/>
      <c r="AF159"/>
      <c r="AG159" s="171"/>
      <c r="AH159" s="9"/>
      <c r="AI159"/>
      <c r="AJ159" s="9"/>
      <c r="AK159"/>
      <c r="AL159" s="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row>
    <row r="160" spans="2:270" s="1" customFormat="1" x14ac:dyDescent="0.25">
      <c r="B160" t="s">
        <v>75</v>
      </c>
      <c r="C160" s="39" t="s">
        <v>129</v>
      </c>
      <c r="D160" s="96" t="str">
        <f t="shared" si="8"/>
        <v>IMPROBABLEINSIGNIFICANTE</v>
      </c>
      <c r="E160" t="s">
        <v>150</v>
      </c>
      <c r="F160" s="2"/>
      <c r="G160" s="2"/>
      <c r="H160" s="14"/>
      <c r="I160"/>
      <c r="J160"/>
      <c r="K160"/>
      <c r="L160"/>
      <c r="M160"/>
      <c r="N160"/>
      <c r="O160"/>
      <c r="P160"/>
      <c r="Q160"/>
      <c r="R160" s="14"/>
      <c r="S160" s="92"/>
      <c r="T160" s="9"/>
      <c r="U160" s="92"/>
      <c r="V160" s="92"/>
      <c r="W160" s="9"/>
      <c r="X160" s="9"/>
      <c r="Y160" s="9"/>
      <c r="Z160" s="9"/>
      <c r="AA160" s="2"/>
      <c r="AB160" s="2"/>
      <c r="AC160" s="9"/>
      <c r="AD160" s="101"/>
      <c r="AE160"/>
      <c r="AF160"/>
      <c r="AG160" s="171"/>
      <c r="AH160" s="9"/>
      <c r="AI160"/>
      <c r="AJ160" s="9"/>
      <c r="AK160"/>
      <c r="AL160" s="9"/>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row>
    <row r="161" spans="1:270" s="1" customFormat="1" x14ac:dyDescent="0.25">
      <c r="B161" t="s">
        <v>75</v>
      </c>
      <c r="C161" s="39" t="s">
        <v>59</v>
      </c>
      <c r="D161" s="96" t="str">
        <f t="shared" si="8"/>
        <v>IMPROBABLEMENOR</v>
      </c>
      <c r="E161" t="s">
        <v>150</v>
      </c>
      <c r="F161" s="2"/>
      <c r="G161" s="2"/>
      <c r="H161" s="14"/>
      <c r="I161"/>
      <c r="J161"/>
      <c r="K161"/>
      <c r="L161"/>
      <c r="M161"/>
      <c r="N161"/>
      <c r="O161"/>
      <c r="P161"/>
      <c r="Q161"/>
      <c r="R161" s="14"/>
      <c r="S161" s="92"/>
      <c r="T161" s="9"/>
      <c r="U161" s="92"/>
      <c r="V161" s="92"/>
      <c r="W161" s="9"/>
      <c r="X161" s="9"/>
      <c r="Y161" s="9"/>
      <c r="Z161" s="9"/>
      <c r="AA161" s="2"/>
      <c r="AB161" s="2"/>
      <c r="AC161" s="9"/>
      <c r="AD161" s="101"/>
      <c r="AE161"/>
      <c r="AF161"/>
      <c r="AG161" s="171"/>
      <c r="AH161" s="9"/>
      <c r="AI161"/>
      <c r="AJ161" s="9"/>
      <c r="AK161"/>
      <c r="AL161" s="9"/>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row>
    <row r="162" spans="1:270" s="1" customFormat="1" x14ac:dyDescent="0.25">
      <c r="B162" t="s">
        <v>75</v>
      </c>
      <c r="C162" s="39" t="s">
        <v>51</v>
      </c>
      <c r="D162" s="96" t="str">
        <f t="shared" si="8"/>
        <v>IMPROBABLEMODERADO</v>
      </c>
      <c r="E162" t="s">
        <v>51</v>
      </c>
      <c r="F162" s="2"/>
      <c r="G162" s="2"/>
      <c r="H162" s="14"/>
      <c r="I162"/>
      <c r="J162"/>
      <c r="K162"/>
      <c r="L162"/>
      <c r="M162"/>
      <c r="N162"/>
      <c r="O162"/>
      <c r="P162"/>
      <c r="Q162"/>
      <c r="R162" s="14"/>
      <c r="S162" s="92"/>
      <c r="T162" s="9"/>
      <c r="U162" s="92"/>
      <c r="V162" s="92"/>
      <c r="W162" s="9"/>
      <c r="X162" s="9"/>
      <c r="Y162" s="9"/>
      <c r="Z162" s="9"/>
      <c r="AA162" s="2"/>
      <c r="AB162" s="2"/>
      <c r="AC162" s="9"/>
      <c r="AD162" s="101"/>
      <c r="AE162"/>
      <c r="AF162"/>
      <c r="AG162" s="171"/>
      <c r="AH162" s="9"/>
      <c r="AI162"/>
      <c r="AJ162" s="9"/>
      <c r="AK162"/>
      <c r="AL162" s="9"/>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row>
    <row r="163" spans="1:270" s="1" customFormat="1" x14ac:dyDescent="0.25">
      <c r="B163" t="s">
        <v>75</v>
      </c>
      <c r="C163" s="39" t="s">
        <v>76</v>
      </c>
      <c r="D163" s="96" t="str">
        <f t="shared" si="8"/>
        <v>IMPROBABLEMAYOR</v>
      </c>
      <c r="E163" t="s">
        <v>148</v>
      </c>
      <c r="F163" s="2"/>
      <c r="G163" s="2"/>
      <c r="H163" s="14"/>
      <c r="I163"/>
      <c r="J163"/>
      <c r="K163"/>
      <c r="L163"/>
      <c r="M163"/>
      <c r="N163"/>
      <c r="O163"/>
      <c r="P163"/>
      <c r="Q163"/>
      <c r="R163" s="14"/>
      <c r="S163" s="92"/>
      <c r="T163" s="9"/>
      <c r="U163" s="92"/>
      <c r="V163" s="92"/>
      <c r="W163" s="9"/>
      <c r="X163" s="9"/>
      <c r="Y163" s="9"/>
      <c r="Z163" s="9"/>
      <c r="AA163" s="2"/>
      <c r="AB163" s="2"/>
      <c r="AC163" s="9"/>
      <c r="AD163" s="101"/>
      <c r="AE163"/>
      <c r="AF163"/>
      <c r="AG163" s="171"/>
      <c r="AH163" s="9"/>
      <c r="AI163"/>
      <c r="AJ163" s="9"/>
      <c r="AK163"/>
      <c r="AL163" s="9"/>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c r="IZ163"/>
      <c r="JA163"/>
      <c r="JB163"/>
      <c r="JC163"/>
      <c r="JD163"/>
      <c r="JE163"/>
      <c r="JF163"/>
      <c r="JG163"/>
      <c r="JH163"/>
      <c r="JI163"/>
      <c r="JJ163"/>
    </row>
    <row r="164" spans="1:270" s="1" customFormat="1" x14ac:dyDescent="0.25">
      <c r="B164" t="s">
        <v>75</v>
      </c>
      <c r="C164" s="39" t="s">
        <v>71</v>
      </c>
      <c r="D164" s="96" t="str">
        <f t="shared" si="8"/>
        <v>IMPROBABLECATASTRÓFICO</v>
      </c>
      <c r="E164" t="s">
        <v>149</v>
      </c>
      <c r="F164" s="2"/>
      <c r="G164" s="2"/>
      <c r="H164" s="14"/>
      <c r="I164"/>
      <c r="J164"/>
      <c r="K164"/>
      <c r="L164"/>
      <c r="M164"/>
      <c r="N164"/>
      <c r="O164"/>
      <c r="P164"/>
      <c r="Q164"/>
      <c r="R164" s="14"/>
      <c r="S164" s="92"/>
      <c r="T164" s="9"/>
      <c r="U164" s="92"/>
      <c r="V164" s="92"/>
      <c r="W164" s="9"/>
      <c r="X164" s="9"/>
      <c r="Y164" s="9"/>
      <c r="Z164" s="9"/>
      <c r="AA164" s="2"/>
      <c r="AB164" s="2"/>
      <c r="AC164" s="9"/>
      <c r="AD164" s="101"/>
      <c r="AE164"/>
      <c r="AF164"/>
      <c r="AG164" s="171"/>
      <c r="AH164" s="9"/>
      <c r="AI164"/>
      <c r="AJ164" s="9"/>
      <c r="AK164"/>
      <c r="AL164" s="9"/>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c r="IZ164"/>
      <c r="JA164"/>
      <c r="JB164"/>
      <c r="JC164"/>
      <c r="JD164"/>
      <c r="JE164"/>
      <c r="JF164"/>
      <c r="JG164"/>
      <c r="JH164"/>
      <c r="JI164"/>
      <c r="JJ164"/>
    </row>
    <row r="165" spans="1:270" s="1" customFormat="1" x14ac:dyDescent="0.25">
      <c r="B165" t="s">
        <v>90</v>
      </c>
      <c r="C165" s="39" t="s">
        <v>129</v>
      </c>
      <c r="D165" s="96" t="str">
        <f t="shared" si="8"/>
        <v>RARA VEZINSIGNIFICANTE</v>
      </c>
      <c r="E165" t="s">
        <v>150</v>
      </c>
      <c r="F165" s="2"/>
      <c r="G165" s="2"/>
      <c r="H165" s="14"/>
      <c r="I165"/>
      <c r="J165"/>
      <c r="K165"/>
      <c r="L165"/>
      <c r="M165"/>
      <c r="N165"/>
      <c r="O165"/>
      <c r="P165"/>
      <c r="Q165"/>
      <c r="R165" s="14"/>
      <c r="S165" s="92"/>
      <c r="T165" s="9"/>
      <c r="U165" s="92"/>
      <c r="V165" s="92"/>
      <c r="W165" s="9"/>
      <c r="X165" s="9"/>
      <c r="Y165" s="9"/>
      <c r="Z165" s="9"/>
      <c r="AA165" s="2"/>
      <c r="AB165" s="2"/>
      <c r="AC165" s="9"/>
      <c r="AD165" s="101"/>
      <c r="AE165"/>
      <c r="AF165"/>
      <c r="AG165" s="171"/>
      <c r="AH165" s="9"/>
      <c r="AI165"/>
      <c r="AJ165" s="9"/>
      <c r="AK165"/>
      <c r="AL165" s="9"/>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row>
    <row r="166" spans="1:270" s="1" customFormat="1" x14ac:dyDescent="0.25">
      <c r="B166" t="s">
        <v>90</v>
      </c>
      <c r="C166" s="39" t="s">
        <v>59</v>
      </c>
      <c r="D166" s="96" t="str">
        <f t="shared" si="8"/>
        <v>RARA VEZMENOR</v>
      </c>
      <c r="E166" t="s">
        <v>150</v>
      </c>
      <c r="F166" s="2"/>
      <c r="G166" s="2"/>
      <c r="H166" s="14" t="str">
        <f>+IFERROR(VLOOKUP(F166,$F$171:$H$175,3,FALSE)*VLOOKUP(G166,$G$171:$H$175,3,FALSE),"")</f>
        <v/>
      </c>
      <c r="I166"/>
      <c r="J166"/>
      <c r="K166"/>
      <c r="L166"/>
      <c r="M166"/>
      <c r="N166"/>
      <c r="O166"/>
      <c r="P166"/>
      <c r="Q166"/>
      <c r="R166" s="14"/>
      <c r="S166" s="92"/>
      <c r="T166" s="9"/>
      <c r="U166" s="92"/>
      <c r="V166" s="92"/>
      <c r="W166" s="9"/>
      <c r="X166" s="9"/>
      <c r="Y166" s="9"/>
      <c r="Z166" s="9"/>
      <c r="AA166" s="2"/>
      <c r="AB166" s="2"/>
      <c r="AC166" s="9"/>
      <c r="AD166" s="101"/>
      <c r="AE166"/>
      <c r="AF166"/>
      <c r="AG166" s="171"/>
      <c r="AH166" s="9"/>
      <c r="AI166"/>
      <c r="AJ166" s="9"/>
      <c r="AK166"/>
      <c r="AL166" s="9"/>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c r="IZ166"/>
      <c r="JA166"/>
      <c r="JB166"/>
      <c r="JC166"/>
      <c r="JD166"/>
      <c r="JE166"/>
      <c r="JF166"/>
      <c r="JG166"/>
      <c r="JH166"/>
      <c r="JI166"/>
      <c r="JJ166"/>
    </row>
    <row r="167" spans="1:270" s="1" customFormat="1" x14ac:dyDescent="0.25">
      <c r="B167" t="s">
        <v>90</v>
      </c>
      <c r="C167" s="39" t="s">
        <v>51</v>
      </c>
      <c r="D167" s="96" t="str">
        <f t="shared" si="8"/>
        <v>RARA VEZMODERADO</v>
      </c>
      <c r="E167" t="s">
        <v>51</v>
      </c>
      <c r="F167" s="2"/>
      <c r="G167" s="2"/>
      <c r="H167" s="14" t="str">
        <f>+IFERROR(VLOOKUP(F167,$F$171:$H$175,3,FALSE)*VLOOKUP(G167,$G$171:$H$175,3,FALSE),"")</f>
        <v/>
      </c>
      <c r="I167"/>
      <c r="J167"/>
      <c r="K167"/>
      <c r="L167"/>
      <c r="M167"/>
      <c r="N167"/>
      <c r="O167"/>
      <c r="P167"/>
      <c r="Q167"/>
      <c r="R167" s="14"/>
      <c r="S167" s="92"/>
      <c r="T167" s="9"/>
      <c r="U167" s="92"/>
      <c r="V167" s="92"/>
      <c r="W167" s="9"/>
      <c r="X167" s="9"/>
      <c r="Y167" s="9"/>
      <c r="Z167" s="9"/>
      <c r="AA167" s="2"/>
      <c r="AB167" s="2"/>
      <c r="AC167" s="9"/>
      <c r="AD167" s="101"/>
      <c r="AE167"/>
      <c r="AF167"/>
      <c r="AG167" s="171"/>
      <c r="AH167" s="9"/>
      <c r="AI167"/>
      <c r="AJ167" s="9"/>
      <c r="AK167"/>
      <c r="AL167" s="9"/>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c r="IZ167"/>
      <c r="JA167"/>
      <c r="JB167"/>
      <c r="JC167"/>
      <c r="JD167"/>
      <c r="JE167"/>
      <c r="JF167"/>
      <c r="JG167"/>
      <c r="JH167"/>
      <c r="JI167"/>
      <c r="JJ167"/>
    </row>
    <row r="168" spans="1:270" s="1" customFormat="1" x14ac:dyDescent="0.25">
      <c r="B168" t="s">
        <v>90</v>
      </c>
      <c r="C168" s="39" t="s">
        <v>76</v>
      </c>
      <c r="D168" s="96" t="str">
        <f t="shared" si="8"/>
        <v>RARA VEZMAYOR</v>
      </c>
      <c r="E168" t="s">
        <v>148</v>
      </c>
      <c r="F168" s="14"/>
      <c r="G168"/>
      <c r="H168" s="14"/>
      <c r="I168"/>
      <c r="J168"/>
      <c r="K168"/>
      <c r="L168"/>
      <c r="M168"/>
      <c r="N168"/>
      <c r="O168"/>
      <c r="P168"/>
      <c r="Q168"/>
      <c r="R168" s="14"/>
      <c r="S168" s="92"/>
      <c r="T168" s="9"/>
      <c r="U168" s="92"/>
      <c r="V168" s="92"/>
      <c r="W168" s="9"/>
      <c r="X168" s="9"/>
      <c r="Y168" s="9"/>
      <c r="Z168" s="9"/>
      <c r="AA168"/>
      <c r="AB168"/>
      <c r="AC168" s="9"/>
      <c r="AD168" s="101"/>
      <c r="AE168"/>
      <c r="AF168"/>
      <c r="AG168" s="171"/>
      <c r="AH168" s="9"/>
      <c r="AI168"/>
      <c r="AJ168" s="9"/>
      <c r="AK168"/>
      <c r="AL168" s="9"/>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row>
    <row r="169" spans="1:270" s="1" customFormat="1" x14ac:dyDescent="0.25">
      <c r="B169" t="s">
        <v>90</v>
      </c>
      <c r="C169" s="39" t="s">
        <v>71</v>
      </c>
      <c r="D169" s="96" t="str">
        <f t="shared" si="8"/>
        <v>RARA VEZCATASTRÓFICO</v>
      </c>
      <c r="E169" t="s">
        <v>149</v>
      </c>
      <c r="F169" s="14"/>
      <c r="G169"/>
      <c r="H169" s="14"/>
      <c r="I169"/>
      <c r="J169"/>
      <c r="K169"/>
      <c r="L169"/>
      <c r="M169"/>
      <c r="N169"/>
      <c r="O169"/>
      <c r="P169"/>
      <c r="Q169"/>
      <c r="R169" s="14"/>
      <c r="S169" s="92"/>
      <c r="T169" s="9"/>
      <c r="U169" s="92"/>
      <c r="V169" s="92"/>
      <c r="W169" s="9"/>
      <c r="X169" s="9"/>
      <c r="Y169" s="9"/>
      <c r="Z169" s="9"/>
      <c r="AA169"/>
      <c r="AB169"/>
      <c r="AC169" s="9"/>
      <c r="AD169" s="101"/>
      <c r="AE169"/>
      <c r="AF169"/>
      <c r="AG169" s="171"/>
      <c r="AH169" s="9"/>
      <c r="AI169"/>
      <c r="AJ169" s="9"/>
      <c r="AK169"/>
      <c r="AL169" s="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c r="IZ169"/>
      <c r="JA169"/>
      <c r="JB169"/>
      <c r="JC169"/>
      <c r="JD169"/>
      <c r="JE169"/>
      <c r="JF169"/>
      <c r="JG169"/>
      <c r="JH169"/>
      <c r="JI169"/>
      <c r="JJ169"/>
    </row>
    <row r="170" spans="1:270" s="1" customFormat="1" x14ac:dyDescent="0.25">
      <c r="A170"/>
      <c r="B170"/>
      <c r="C170" s="39"/>
      <c r="D170" s="170"/>
      <c r="E170"/>
      <c r="F170" s="14"/>
      <c r="G170"/>
      <c r="H170" s="14"/>
      <c r="I170"/>
      <c r="J170"/>
      <c r="K170"/>
      <c r="L170"/>
      <c r="M170"/>
      <c r="N170"/>
      <c r="O170"/>
      <c r="P170"/>
      <c r="Q170"/>
      <c r="R170" s="14"/>
      <c r="S170" s="92"/>
      <c r="T170" s="9"/>
      <c r="U170" s="92"/>
      <c r="V170" s="92"/>
      <c r="W170" s="9"/>
      <c r="X170" s="9"/>
      <c r="Y170" s="9"/>
      <c r="Z170" s="9"/>
      <c r="AA170"/>
      <c r="AB170"/>
      <c r="AC170" s="9"/>
      <c r="AD170" s="101"/>
      <c r="AE170"/>
      <c r="AF170" t="s">
        <v>34</v>
      </c>
      <c r="AG170" s="171"/>
      <c r="AH170" s="9"/>
      <c r="AI170"/>
      <c r="AJ170" s="9" t="s">
        <v>35</v>
      </c>
      <c r="AK170"/>
      <c r="AL170" s="9"/>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c r="IZ170"/>
      <c r="JA170"/>
      <c r="JB170"/>
      <c r="JC170"/>
      <c r="JD170"/>
      <c r="JE170"/>
      <c r="JF170"/>
      <c r="JG170"/>
      <c r="JH170"/>
      <c r="JI170"/>
      <c r="JJ170"/>
    </row>
    <row r="171" spans="1:270" s="1" customFormat="1" ht="51" x14ac:dyDescent="0.2">
      <c r="C171" s="169"/>
      <c r="D171" s="170"/>
      <c r="E171" s="1" t="s">
        <v>49</v>
      </c>
      <c r="F171" s="15" t="s">
        <v>90</v>
      </c>
      <c r="G171" s="1" t="s">
        <v>129</v>
      </c>
      <c r="H171" s="15">
        <v>1</v>
      </c>
      <c r="J171" s="1" t="s">
        <v>73</v>
      </c>
      <c r="R171" s="15"/>
      <c r="S171" s="93" t="s">
        <v>151</v>
      </c>
      <c r="T171" s="10"/>
      <c r="U171" s="93" t="s">
        <v>64</v>
      </c>
      <c r="V171" s="93" t="s">
        <v>64</v>
      </c>
      <c r="W171" s="82" t="s">
        <v>152</v>
      </c>
      <c r="X171" s="82"/>
      <c r="Y171" s="10" t="s">
        <v>64</v>
      </c>
      <c r="Z171" s="82" t="s">
        <v>152</v>
      </c>
      <c r="AA171" s="1" t="s">
        <v>90</v>
      </c>
      <c r="AB171" s="1" t="s">
        <v>129</v>
      </c>
      <c r="AC171" s="10"/>
      <c r="AD171" s="102"/>
      <c r="AF171" s="87" t="s">
        <v>153</v>
      </c>
      <c r="AG171" s="79" t="s">
        <v>154</v>
      </c>
      <c r="AH171" s="88">
        <v>100</v>
      </c>
      <c r="AI171" s="96" t="s">
        <v>155</v>
      </c>
      <c r="AJ171" s="87"/>
      <c r="AK171" s="88" t="s">
        <v>156</v>
      </c>
      <c r="AL171" s="88">
        <v>2</v>
      </c>
    </row>
    <row r="172" spans="1:270" s="1" customFormat="1" ht="51" x14ac:dyDescent="0.2">
      <c r="C172" s="169"/>
      <c r="D172" s="170"/>
      <c r="E172" s="1" t="s">
        <v>157</v>
      </c>
      <c r="F172" s="15" t="s">
        <v>75</v>
      </c>
      <c r="G172" s="1" t="s">
        <v>59</v>
      </c>
      <c r="H172" s="15">
        <v>2</v>
      </c>
      <c r="J172" s="1" t="s">
        <v>54</v>
      </c>
      <c r="R172" s="15"/>
      <c r="S172" s="93" t="s">
        <v>158</v>
      </c>
      <c r="T172" s="10"/>
      <c r="U172" s="93" t="s">
        <v>51</v>
      </c>
      <c r="V172" s="93" t="s">
        <v>51</v>
      </c>
      <c r="W172" s="82" t="s">
        <v>159</v>
      </c>
      <c r="X172" s="82"/>
      <c r="Y172" s="10" t="s">
        <v>51</v>
      </c>
      <c r="Z172" s="82" t="s">
        <v>159</v>
      </c>
      <c r="AA172" s="1" t="s">
        <v>75</v>
      </c>
      <c r="AB172" s="1" t="s">
        <v>59</v>
      </c>
      <c r="AC172" s="10"/>
      <c r="AD172" s="102"/>
      <c r="AF172" s="87" t="s">
        <v>160</v>
      </c>
      <c r="AG172" s="79" t="s">
        <v>161</v>
      </c>
      <c r="AH172" s="88">
        <v>50</v>
      </c>
      <c r="AI172" s="96" t="s">
        <v>162</v>
      </c>
      <c r="AJ172" s="87"/>
      <c r="AK172" s="88" t="s">
        <v>163</v>
      </c>
      <c r="AL172" s="88">
        <v>1</v>
      </c>
    </row>
    <row r="173" spans="1:270" s="1" customFormat="1" ht="38.25" x14ac:dyDescent="0.2">
      <c r="C173" s="169"/>
      <c r="D173" s="96"/>
      <c r="E173" s="1" t="s">
        <v>164</v>
      </c>
      <c r="F173" s="15" t="s">
        <v>58</v>
      </c>
      <c r="G173" s="1" t="s">
        <v>51</v>
      </c>
      <c r="H173" s="15">
        <v>3</v>
      </c>
      <c r="R173" s="15"/>
      <c r="S173" s="93" t="s">
        <v>165</v>
      </c>
      <c r="T173" s="10"/>
      <c r="U173" s="93" t="s">
        <v>166</v>
      </c>
      <c r="V173" s="93" t="s">
        <v>166</v>
      </c>
      <c r="W173" s="82" t="s">
        <v>167</v>
      </c>
      <c r="X173" s="82"/>
      <c r="Y173" s="10" t="s">
        <v>166</v>
      </c>
      <c r="Z173" s="82" t="s">
        <v>167</v>
      </c>
      <c r="AA173" s="1" t="s">
        <v>58</v>
      </c>
      <c r="AB173" s="1" t="s">
        <v>51</v>
      </c>
      <c r="AC173" s="10"/>
      <c r="AD173" s="102"/>
      <c r="AF173" s="87" t="s">
        <v>168</v>
      </c>
      <c r="AG173" s="79" t="s">
        <v>169</v>
      </c>
      <c r="AH173" s="88">
        <v>0</v>
      </c>
      <c r="AI173" s="96" t="s">
        <v>170</v>
      </c>
      <c r="AJ173" s="87"/>
      <c r="AK173" s="88" t="s">
        <v>171</v>
      </c>
      <c r="AL173" s="88">
        <v>0</v>
      </c>
    </row>
    <row r="174" spans="1:270" s="1" customFormat="1" ht="51" x14ac:dyDescent="0.2">
      <c r="C174" s="169"/>
      <c r="D174" s="96"/>
      <c r="E174" s="1" t="s">
        <v>172</v>
      </c>
      <c r="F174" s="15" t="s">
        <v>50</v>
      </c>
      <c r="G174" s="1" t="s">
        <v>76</v>
      </c>
      <c r="H174" s="15">
        <v>4</v>
      </c>
      <c r="R174" s="15"/>
      <c r="S174" s="93" t="s">
        <v>55</v>
      </c>
      <c r="T174" s="10"/>
      <c r="U174" s="93"/>
      <c r="V174" s="93"/>
      <c r="W174" s="82" t="s">
        <v>173</v>
      </c>
      <c r="X174" s="82"/>
      <c r="Y174" s="10"/>
      <c r="Z174" s="82" t="s">
        <v>173</v>
      </c>
      <c r="AA174" s="1" t="s">
        <v>50</v>
      </c>
      <c r="AB174" s="1" t="s">
        <v>76</v>
      </c>
      <c r="AC174" s="10"/>
      <c r="AD174" s="102"/>
      <c r="AF174" s="87" t="s">
        <v>174</v>
      </c>
      <c r="AG174" s="79" t="s">
        <v>175</v>
      </c>
      <c r="AH174" s="88">
        <v>50</v>
      </c>
      <c r="AI174" s="97" t="s">
        <v>162</v>
      </c>
      <c r="AJ174" s="87"/>
      <c r="AK174" s="88" t="s">
        <v>156</v>
      </c>
      <c r="AL174" s="88">
        <v>2</v>
      </c>
    </row>
    <row r="175" spans="1:270" s="1" customFormat="1" ht="51" x14ac:dyDescent="0.2">
      <c r="C175" s="169"/>
      <c r="D175" s="96"/>
      <c r="E175" s="1" t="s">
        <v>176</v>
      </c>
      <c r="F175" s="15" t="s">
        <v>147</v>
      </c>
      <c r="G175" s="1" t="s">
        <v>71</v>
      </c>
      <c r="H175" s="15">
        <v>5</v>
      </c>
      <c r="R175" s="15"/>
      <c r="S175" s="93"/>
      <c r="T175" s="10"/>
      <c r="U175" s="93"/>
      <c r="V175" s="93"/>
      <c r="W175" s="82" t="s">
        <v>177</v>
      </c>
      <c r="X175" s="82"/>
      <c r="Y175" s="10"/>
      <c r="Z175" s="82" t="s">
        <v>177</v>
      </c>
      <c r="AA175" s="1" t="s">
        <v>147</v>
      </c>
      <c r="AB175" s="1" t="s">
        <v>71</v>
      </c>
      <c r="AC175" s="10"/>
      <c r="AD175" s="102"/>
      <c r="AF175" s="87" t="s">
        <v>178</v>
      </c>
      <c r="AG175" s="79" t="s">
        <v>179</v>
      </c>
      <c r="AH175" s="88">
        <v>50</v>
      </c>
      <c r="AI175" s="97" t="s">
        <v>162</v>
      </c>
      <c r="AJ175" s="87"/>
      <c r="AK175" s="88" t="s">
        <v>156</v>
      </c>
      <c r="AL175" s="88">
        <v>1</v>
      </c>
    </row>
    <row r="176" spans="1:270" s="1" customFormat="1" ht="38.25" x14ac:dyDescent="0.2">
      <c r="C176" s="169"/>
      <c r="D176" s="96"/>
      <c r="E176" s="1" t="s">
        <v>180</v>
      </c>
      <c r="F176" s="15"/>
      <c r="H176" s="15"/>
      <c r="R176" s="15"/>
      <c r="S176" s="93"/>
      <c r="T176" s="10"/>
      <c r="U176" s="93"/>
      <c r="V176" s="93"/>
      <c r="W176" s="82" t="s">
        <v>181</v>
      </c>
      <c r="X176" s="82"/>
      <c r="Y176" s="10"/>
      <c r="Z176" s="82" t="s">
        <v>181</v>
      </c>
      <c r="AC176" s="10"/>
      <c r="AD176" s="102"/>
      <c r="AF176" s="87" t="s">
        <v>182</v>
      </c>
      <c r="AG176" s="79" t="s">
        <v>183</v>
      </c>
      <c r="AH176" s="88">
        <v>0</v>
      </c>
      <c r="AI176" s="97" t="s">
        <v>170</v>
      </c>
      <c r="AJ176" s="87"/>
      <c r="AK176" s="88" t="s">
        <v>163</v>
      </c>
      <c r="AL176" s="88">
        <v>0</v>
      </c>
    </row>
    <row r="177" spans="1:270" ht="38.25" x14ac:dyDescent="0.25">
      <c r="A177" s="1"/>
      <c r="B177" s="1"/>
      <c r="C177" s="169"/>
      <c r="D177" s="96"/>
      <c r="E177" s="1" t="s">
        <v>102</v>
      </c>
      <c r="F177" s="15"/>
      <c r="G177" s="1"/>
      <c r="H177" s="15"/>
      <c r="I177" s="1"/>
      <c r="J177" s="1"/>
      <c r="K177" s="1"/>
      <c r="L177" s="1"/>
      <c r="M177" s="1"/>
      <c r="N177" s="1"/>
      <c r="O177" s="1"/>
      <c r="P177" s="1"/>
      <c r="Q177" s="1"/>
      <c r="R177" s="15"/>
      <c r="T177" s="10"/>
      <c r="W177" s="82" t="s">
        <v>184</v>
      </c>
      <c r="X177" s="82"/>
      <c r="Z177" s="82" t="s">
        <v>184</v>
      </c>
      <c r="AA177" s="1"/>
      <c r="AB177" s="1"/>
      <c r="AC177" s="10"/>
      <c r="AD177" s="102"/>
      <c r="AE177" s="1"/>
      <c r="AF177" s="87" t="s">
        <v>185</v>
      </c>
      <c r="AG177" s="79" t="s">
        <v>186</v>
      </c>
      <c r="AH177" s="88">
        <v>0</v>
      </c>
      <c r="AI177" s="97" t="s">
        <v>170</v>
      </c>
      <c r="AJ177" s="87"/>
      <c r="AK177" s="88" t="s">
        <v>171</v>
      </c>
      <c r="AL177" s="88">
        <v>0</v>
      </c>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c r="IS177" s="1"/>
      <c r="IT177" s="1"/>
      <c r="IU177" s="1"/>
      <c r="IV177" s="1"/>
      <c r="IW177" s="1"/>
      <c r="IX177" s="1"/>
      <c r="IY177" s="1"/>
      <c r="IZ177" s="1"/>
      <c r="JA177" s="1"/>
      <c r="JB177" s="1"/>
      <c r="JC177" s="1"/>
      <c r="JD177" s="1"/>
      <c r="JE177" s="1"/>
      <c r="JF177" s="1"/>
      <c r="JG177" s="1"/>
      <c r="JH177" s="1"/>
      <c r="JI177" s="1"/>
      <c r="JJ177" s="1"/>
    </row>
    <row r="178" spans="1:270" ht="38.25" x14ac:dyDescent="0.25">
      <c r="A178" s="1"/>
      <c r="B178" s="1"/>
      <c r="C178" s="169"/>
      <c r="D178" s="96"/>
      <c r="E178" s="1" t="s">
        <v>85</v>
      </c>
      <c r="F178" s="15"/>
      <c r="G178" s="1"/>
      <c r="H178" s="15"/>
      <c r="I178" s="1"/>
      <c r="J178" s="1"/>
      <c r="K178" s="1"/>
      <c r="L178" s="1"/>
      <c r="M178" s="1"/>
      <c r="N178" s="1"/>
      <c r="O178" s="1"/>
      <c r="P178" s="1"/>
      <c r="Q178" s="1"/>
      <c r="R178" s="15"/>
      <c r="S178" s="93"/>
      <c r="T178" s="10"/>
      <c r="U178" s="93"/>
      <c r="V178" s="93"/>
      <c r="W178" s="82" t="s">
        <v>187</v>
      </c>
      <c r="X178" s="82"/>
      <c r="Y178" s="10"/>
      <c r="Z178" s="82" t="s">
        <v>187</v>
      </c>
      <c r="AA178" s="1"/>
      <c r="AB178" s="1" t="s">
        <v>188</v>
      </c>
      <c r="AC178" s="10"/>
      <c r="AD178" s="102"/>
      <c r="AE178" s="1"/>
      <c r="AF178" s="87" t="s">
        <v>189</v>
      </c>
      <c r="AG178" s="79" t="s">
        <v>190</v>
      </c>
      <c r="AH178" s="88">
        <v>0</v>
      </c>
      <c r="AI178" s="97" t="s">
        <v>170</v>
      </c>
      <c r="AJ178" s="87"/>
      <c r="AK178" s="88" t="s">
        <v>156</v>
      </c>
      <c r="AL178" s="88">
        <v>1</v>
      </c>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c r="IS178" s="1"/>
      <c r="IT178" s="1"/>
      <c r="IU178" s="1"/>
      <c r="IV178" s="1"/>
      <c r="IW178" s="1"/>
      <c r="IX178" s="1"/>
      <c r="IY178" s="1"/>
      <c r="IZ178" s="1"/>
      <c r="JA178" s="1"/>
      <c r="JB178" s="1"/>
      <c r="JC178" s="1"/>
      <c r="JD178" s="1"/>
      <c r="JE178" s="1"/>
      <c r="JF178" s="1"/>
      <c r="JG178" s="1"/>
      <c r="JH178" s="1"/>
      <c r="JI178" s="1"/>
      <c r="JJ178" s="1"/>
    </row>
    <row r="179" spans="1:270" ht="25.5" x14ac:dyDescent="0.25">
      <c r="A179" s="1"/>
      <c r="B179" s="1"/>
      <c r="C179" s="169"/>
      <c r="D179" s="96"/>
      <c r="E179" s="1" t="s">
        <v>70</v>
      </c>
      <c r="F179" s="15"/>
      <c r="G179" s="1"/>
      <c r="H179" s="15"/>
      <c r="I179" s="1"/>
      <c r="J179" s="1"/>
      <c r="K179" s="1"/>
      <c r="L179" s="1"/>
      <c r="M179" s="1"/>
      <c r="N179" s="1"/>
      <c r="O179" s="1"/>
      <c r="P179" s="1"/>
      <c r="Q179" s="1"/>
      <c r="S179" s="93"/>
      <c r="U179" s="93"/>
      <c r="V179" s="93"/>
      <c r="W179" s="82" t="s">
        <v>191</v>
      </c>
      <c r="X179" s="82"/>
      <c r="Y179" s="10"/>
      <c r="Z179" s="82" t="s">
        <v>191</v>
      </c>
      <c r="AC179" s="10"/>
      <c r="AF179" t="s">
        <v>192</v>
      </c>
      <c r="AG179" s="97" t="s">
        <v>193</v>
      </c>
      <c r="AH179" s="10">
        <v>0</v>
      </c>
      <c r="AI179" s="97" t="s">
        <v>170</v>
      </c>
      <c r="AJ179" s="10"/>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c r="IS179" s="1"/>
      <c r="IT179" s="1"/>
      <c r="IU179" s="1"/>
      <c r="IV179" s="1"/>
      <c r="IW179" s="1"/>
      <c r="IX179" s="1"/>
      <c r="IY179" s="1"/>
      <c r="IZ179" s="1"/>
      <c r="JA179" s="1"/>
      <c r="JB179" s="1"/>
      <c r="JC179" s="1"/>
      <c r="JD179" s="1"/>
      <c r="JE179" s="1"/>
      <c r="JF179" s="1"/>
      <c r="JG179" s="1"/>
      <c r="JH179" s="1"/>
      <c r="JI179" s="1"/>
      <c r="JJ179" s="1"/>
    </row>
    <row r="180" spans="1:270" x14ac:dyDescent="0.25">
      <c r="A180" s="1"/>
      <c r="B180" s="1"/>
      <c r="C180" s="169"/>
      <c r="D180" s="96"/>
      <c r="E180" s="1" t="s">
        <v>194</v>
      </c>
      <c r="F180" s="15"/>
      <c r="G180" s="1"/>
      <c r="H180" s="15"/>
      <c r="I180" s="1"/>
      <c r="J180" s="1"/>
      <c r="K180" s="1"/>
      <c r="L180" s="1"/>
      <c r="M180" s="1"/>
      <c r="N180" s="1"/>
      <c r="O180" s="1"/>
      <c r="P180" s="1"/>
      <c r="Q180" s="1"/>
      <c r="S180" s="93"/>
      <c r="U180" s="93"/>
      <c r="V180" s="93"/>
      <c r="W180" s="10"/>
      <c r="X180" s="10"/>
      <c r="Y180" s="10"/>
      <c r="Z180" s="10"/>
      <c r="AC180" s="10"/>
      <c r="AG180" s="97"/>
      <c r="AH180" s="10"/>
      <c r="AI180" s="1"/>
      <c r="AJ180" s="10"/>
      <c r="AK180" s="1"/>
      <c r="AL180" s="10"/>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c r="IS180" s="1"/>
      <c r="IT180" s="1"/>
      <c r="IU180" s="1"/>
      <c r="IV180" s="1"/>
      <c r="IW180" s="1"/>
      <c r="IX180" s="1"/>
      <c r="IY180" s="1"/>
      <c r="IZ180" s="1"/>
      <c r="JA180" s="1"/>
      <c r="JB180" s="1"/>
      <c r="JC180" s="1"/>
      <c r="JD180" s="1"/>
      <c r="JE180" s="1"/>
      <c r="JF180" s="1"/>
      <c r="JG180" s="1"/>
      <c r="JH180" s="1"/>
      <c r="JI180" s="1"/>
      <c r="JJ180" s="1"/>
    </row>
    <row r="181" spans="1:270" x14ac:dyDescent="0.25">
      <c r="A181" s="1"/>
      <c r="B181" s="1"/>
      <c r="C181" s="169"/>
      <c r="D181" s="96"/>
      <c r="F181" s="15"/>
      <c r="G181" s="1"/>
      <c r="H181" s="15"/>
      <c r="I181" s="1"/>
      <c r="J181" s="1"/>
      <c r="K181" s="1"/>
      <c r="L181" s="1"/>
      <c r="M181" s="1"/>
      <c r="N181" s="1"/>
      <c r="O181" s="1"/>
      <c r="P181" s="1"/>
      <c r="Q181" s="1"/>
      <c r="S181" s="93"/>
      <c r="U181" s="93"/>
      <c r="V181" s="93"/>
      <c r="W181" s="10"/>
      <c r="X181" s="10"/>
      <c r="Y181" s="10"/>
      <c r="Z181" s="10"/>
      <c r="AC181" s="10"/>
      <c r="AG181" s="97"/>
      <c r="AH181" s="10"/>
      <c r="AI181" s="1"/>
      <c r="AJ181" s="10"/>
      <c r="AK181" s="1"/>
      <c r="AL181" s="10"/>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c r="IS181" s="1"/>
      <c r="IT181" s="1"/>
      <c r="IU181" s="1"/>
      <c r="IV181" s="1"/>
      <c r="IW181" s="1"/>
      <c r="IX181" s="1"/>
      <c r="IY181" s="1"/>
      <c r="IZ181" s="1"/>
      <c r="JA181" s="1"/>
      <c r="JB181" s="1"/>
      <c r="JC181" s="1"/>
      <c r="JD181" s="1"/>
      <c r="JE181" s="1"/>
      <c r="JF181" s="1"/>
      <c r="JG181" s="1"/>
      <c r="JH181" s="1"/>
      <c r="JI181" s="1"/>
      <c r="JJ181" s="1"/>
    </row>
    <row r="182" spans="1:270" x14ac:dyDescent="0.25">
      <c r="A182" s="1"/>
      <c r="B182" s="1"/>
      <c r="C182" s="169"/>
      <c r="D182" s="96"/>
      <c r="F182" s="15"/>
      <c r="G182" s="1"/>
      <c r="H182" s="15"/>
      <c r="I182" s="1"/>
      <c r="J182" s="1"/>
      <c r="K182" s="1"/>
      <c r="L182" s="1"/>
      <c r="M182" s="1"/>
      <c r="N182" s="1"/>
      <c r="O182" s="1"/>
      <c r="P182" s="1"/>
      <c r="Q182" s="1"/>
      <c r="S182" s="93"/>
      <c r="U182" s="93"/>
      <c r="V182" s="93"/>
      <c r="W182" s="10"/>
      <c r="X182" s="10"/>
      <c r="Y182" s="10"/>
      <c r="Z182" s="10"/>
      <c r="AC182" s="10"/>
      <c r="AG182" s="97"/>
      <c r="AH182" s="10"/>
      <c r="AI182" s="1"/>
      <c r="AJ182" s="10"/>
      <c r="AK182" s="1"/>
      <c r="AL182" s="10"/>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c r="IR182" s="1"/>
      <c r="IS182" s="1"/>
      <c r="IT182" s="1"/>
      <c r="IU182" s="1"/>
      <c r="IV182" s="1"/>
      <c r="IW182" s="1"/>
      <c r="IX182" s="1"/>
      <c r="IY182" s="1"/>
      <c r="IZ182" s="1"/>
      <c r="JA182" s="1"/>
      <c r="JB182" s="1"/>
      <c r="JC182" s="1"/>
      <c r="JD182" s="1"/>
      <c r="JE182" s="1"/>
      <c r="JF182" s="1"/>
      <c r="JG182" s="1"/>
      <c r="JH182" s="1"/>
      <c r="JI182" s="1"/>
      <c r="JJ182" s="1"/>
    </row>
    <row r="183" spans="1:270" x14ac:dyDescent="0.25">
      <c r="E183" s="1"/>
      <c r="I183" s="1"/>
      <c r="J183" s="1"/>
      <c r="K183" s="1"/>
      <c r="M183" s="1"/>
      <c r="N183" s="1"/>
      <c r="O183" s="1"/>
    </row>
    <row r="184" spans="1:270" x14ac:dyDescent="0.25">
      <c r="E184" s="1"/>
      <c r="I184" s="1"/>
      <c r="J184" s="1"/>
      <c r="K184" s="1"/>
      <c r="M184" s="1"/>
      <c r="N184" s="1"/>
      <c r="O184" s="1"/>
    </row>
    <row r="185" spans="1:270" x14ac:dyDescent="0.25">
      <c r="I185" s="1"/>
      <c r="J185" s="1"/>
      <c r="K185" s="1"/>
      <c r="M185" s="1"/>
      <c r="N185" s="1"/>
      <c r="O185" s="1"/>
    </row>
    <row r="186" spans="1:270" x14ac:dyDescent="0.25">
      <c r="R186" s="15"/>
    </row>
    <row r="187" spans="1:270" x14ac:dyDescent="0.25">
      <c r="R187" s="15"/>
    </row>
    <row r="188" spans="1:270" x14ac:dyDescent="0.25">
      <c r="R188" s="15"/>
    </row>
  </sheetData>
  <sheetProtection formatRows="0" insertColumns="0" insertRows="0" insertHyperlinks="0" selectLockedCells="1" sort="0" autoFilter="0" pivotTables="0" selectUnlockedCells="1"/>
  <mergeCells count="194">
    <mergeCell ref="X11:X12"/>
    <mergeCell ref="Y11:Y12"/>
    <mergeCell ref="Z11:Z12"/>
    <mergeCell ref="R7:R8"/>
    <mergeCell ref="R9:R10"/>
    <mergeCell ref="R11:R12"/>
    <mergeCell ref="S7:S8"/>
    <mergeCell ref="S9:S10"/>
    <mergeCell ref="S11:S12"/>
    <mergeCell ref="AL17:AL18"/>
    <mergeCell ref="AL11:AL12"/>
    <mergeCell ref="AL13:AL14"/>
    <mergeCell ref="AL15:AL16"/>
    <mergeCell ref="AJ11:AJ12"/>
    <mergeCell ref="AH11:AH12"/>
    <mergeCell ref="AH13:AH14"/>
    <mergeCell ref="AJ13:AJ14"/>
    <mergeCell ref="AH15:AH16"/>
    <mergeCell ref="AJ15:AJ16"/>
    <mergeCell ref="Z13:Z14"/>
    <mergeCell ref="X15:X16"/>
    <mergeCell ref="Y15:Y16"/>
    <mergeCell ref="Z15:Z16"/>
    <mergeCell ref="AA15:AA16"/>
    <mergeCell ref="AB15:AB16"/>
    <mergeCell ref="AC15:AC16"/>
    <mergeCell ref="A19:E19"/>
    <mergeCell ref="AJ17:AJ18"/>
    <mergeCell ref="AH17:AH18"/>
    <mergeCell ref="Z17:Z18"/>
    <mergeCell ref="AA17:AA18"/>
    <mergeCell ref="AB17:AB18"/>
    <mergeCell ref="AC17:AC18"/>
    <mergeCell ref="R13:R14"/>
    <mergeCell ref="R15:R16"/>
    <mergeCell ref="R17:R18"/>
    <mergeCell ref="S13:S14"/>
    <mergeCell ref="S15:S16"/>
    <mergeCell ref="S17:S18"/>
    <mergeCell ref="O13:O14"/>
    <mergeCell ref="C15:C16"/>
    <mergeCell ref="D15:D16"/>
    <mergeCell ref="E15:E16"/>
    <mergeCell ref="C13:C14"/>
    <mergeCell ref="D13:D14"/>
    <mergeCell ref="E13:E14"/>
    <mergeCell ref="F13:F14"/>
    <mergeCell ref="G13:G14"/>
    <mergeCell ref="H13:H14"/>
    <mergeCell ref="J13:J14"/>
    <mergeCell ref="K13:K14"/>
    <mergeCell ref="H7:H8"/>
    <mergeCell ref="C17:C18"/>
    <mergeCell ref="B7:B18"/>
    <mergeCell ref="A7:A18"/>
    <mergeCell ref="X17:X18"/>
    <mergeCell ref="Y17:Y18"/>
    <mergeCell ref="F15:F16"/>
    <mergeCell ref="G15:G16"/>
    <mergeCell ref="H15:H16"/>
    <mergeCell ref="I15:I16"/>
    <mergeCell ref="J15:J16"/>
    <mergeCell ref="K15:K16"/>
    <mergeCell ref="L15:L16"/>
    <mergeCell ref="M15:M16"/>
    <mergeCell ref="N15:N16"/>
    <mergeCell ref="O15:O16"/>
    <mergeCell ref="Q15:Q16"/>
    <mergeCell ref="X13:X14"/>
    <mergeCell ref="Y13:Y14"/>
    <mergeCell ref="C11:C12"/>
    <mergeCell ref="D11:D12"/>
    <mergeCell ref="L13:L14"/>
    <mergeCell ref="M13:M14"/>
    <mergeCell ref="N13:N14"/>
    <mergeCell ref="D7:D8"/>
    <mergeCell ref="A1:B4"/>
    <mergeCell ref="AG5:AG6"/>
    <mergeCell ref="M5:O5"/>
    <mergeCell ref="U5:U6"/>
    <mergeCell ref="W5:W6"/>
    <mergeCell ref="V5:V6"/>
    <mergeCell ref="AE5:AE6"/>
    <mergeCell ref="AF5:AF6"/>
    <mergeCell ref="X5:X6"/>
    <mergeCell ref="F5:H5"/>
    <mergeCell ref="I5:L5"/>
    <mergeCell ref="A5:E5"/>
    <mergeCell ref="P5:P6"/>
    <mergeCell ref="Q5:Q6"/>
    <mergeCell ref="S5:S6"/>
    <mergeCell ref="AL7:AL8"/>
    <mergeCell ref="AL9:AL10"/>
    <mergeCell ref="C7:C8"/>
    <mergeCell ref="AL5:AM5"/>
    <mergeCell ref="R5:R6"/>
    <mergeCell ref="Z5:Z6"/>
    <mergeCell ref="C1:AK4"/>
    <mergeCell ref="AL1:AM1"/>
    <mergeCell ref="AL2:AM2"/>
    <mergeCell ref="AL3:AM3"/>
    <mergeCell ref="AL4:AM4"/>
    <mergeCell ref="T5:T6"/>
    <mergeCell ref="Y5:Y6"/>
    <mergeCell ref="AA5:AC5"/>
    <mergeCell ref="AH5:AI5"/>
    <mergeCell ref="AJ5:AK5"/>
    <mergeCell ref="AD5:AD6"/>
    <mergeCell ref="J7:J8"/>
    <mergeCell ref="K7:K8"/>
    <mergeCell ref="L7:L8"/>
    <mergeCell ref="M7:M8"/>
    <mergeCell ref="E7:E8"/>
    <mergeCell ref="F7:F8"/>
    <mergeCell ref="G7:G8"/>
    <mergeCell ref="U22:AL22"/>
    <mergeCell ref="U19:AD19"/>
    <mergeCell ref="O9:O10"/>
    <mergeCell ref="A20:E20"/>
    <mergeCell ref="D9:D10"/>
    <mergeCell ref="C9:C10"/>
    <mergeCell ref="E9:E10"/>
    <mergeCell ref="F9:F10"/>
    <mergeCell ref="G9:G10"/>
    <mergeCell ref="H9:H10"/>
    <mergeCell ref="X9:X10"/>
    <mergeCell ref="I19:P19"/>
    <mergeCell ref="Q9:Q10"/>
    <mergeCell ref="N9:N10"/>
    <mergeCell ref="I9:I10"/>
    <mergeCell ref="J9:J10"/>
    <mergeCell ref="K9:K10"/>
    <mergeCell ref="F22:S22"/>
    <mergeCell ref="A22:D22"/>
    <mergeCell ref="L9:L10"/>
    <mergeCell ref="M9:M10"/>
    <mergeCell ref="H17:H18"/>
    <mergeCell ref="O17:O18"/>
    <mergeCell ref="Q17:Q18"/>
    <mergeCell ref="O7:O8"/>
    <mergeCell ref="AH7:AH8"/>
    <mergeCell ref="AH9:AH10"/>
    <mergeCell ref="AJ7:AJ8"/>
    <mergeCell ref="AJ9:AJ10"/>
    <mergeCell ref="I7:I8"/>
    <mergeCell ref="AC7:AC8"/>
    <mergeCell ref="AA9:AA10"/>
    <mergeCell ref="AB9:AB10"/>
    <mergeCell ref="AC9:AC10"/>
    <mergeCell ref="Y9:Y10"/>
    <mergeCell ref="Z9:Z10"/>
    <mergeCell ref="X7:X8"/>
    <mergeCell ref="AA7:AA8"/>
    <mergeCell ref="AB7:AB8"/>
    <mergeCell ref="Y7:Y8"/>
    <mergeCell ref="Z7:Z8"/>
    <mergeCell ref="N7:N8"/>
    <mergeCell ref="Q7:Q8"/>
    <mergeCell ref="AG7:AG8"/>
    <mergeCell ref="AG9:AG10"/>
    <mergeCell ref="E17:E18"/>
    <mergeCell ref="D17:D18"/>
    <mergeCell ref="Q13:Q14"/>
    <mergeCell ref="E11:E12"/>
    <mergeCell ref="F11:F12"/>
    <mergeCell ref="G11:G12"/>
    <mergeCell ref="H11:H12"/>
    <mergeCell ref="I11:I12"/>
    <mergeCell ref="J11:J12"/>
    <mergeCell ref="K11:K12"/>
    <mergeCell ref="L11:L12"/>
    <mergeCell ref="M11:M12"/>
    <mergeCell ref="I13:I14"/>
    <mergeCell ref="G17:G18"/>
    <mergeCell ref="F17:F18"/>
    <mergeCell ref="I17:I18"/>
    <mergeCell ref="J17:J18"/>
    <mergeCell ref="K17:K18"/>
    <mergeCell ref="L17:L18"/>
    <mergeCell ref="M17:M18"/>
    <mergeCell ref="N17:N18"/>
    <mergeCell ref="N11:N12"/>
    <mergeCell ref="O11:O12"/>
    <mergeCell ref="Q11:Q12"/>
    <mergeCell ref="AG11:AG12"/>
    <mergeCell ref="AG13:AG14"/>
    <mergeCell ref="AG15:AG16"/>
    <mergeCell ref="AG17:AG18"/>
    <mergeCell ref="AA11:AA12"/>
    <mergeCell ref="AB11:AB12"/>
    <mergeCell ref="AA13:AA14"/>
    <mergeCell ref="AB13:AB14"/>
    <mergeCell ref="AC13:AC14"/>
    <mergeCell ref="AC11:AC12"/>
  </mergeCells>
  <phoneticPr fontId="12" type="noConversion"/>
  <conditionalFormatting sqref="K183">
    <cfRule type="cellIs" dxfId="148" priority="490" stopIfTrue="1" operator="between">
      <formula>30</formula>
      <formula>40</formula>
    </cfRule>
  </conditionalFormatting>
  <conditionalFormatting sqref="N183">
    <cfRule type="cellIs" dxfId="147" priority="458" stopIfTrue="1" operator="between">
      <formula>30</formula>
      <formula>40</formula>
    </cfRule>
  </conditionalFormatting>
  <conditionalFormatting sqref="G23:G167 G19:G21 G17 G9:G11">
    <cfRule type="cellIs" dxfId="146" priority="545" stopIfTrue="1" operator="equal">
      <formula>$G$173</formula>
    </cfRule>
    <cfRule type="cellIs" dxfId="145" priority="546" stopIfTrue="1" operator="equal">
      <formula>$G$172</formula>
    </cfRule>
    <cfRule type="cellIs" dxfId="144" priority="547" stopIfTrue="1" operator="equal">
      <formula>$G$171</formula>
    </cfRule>
  </conditionalFormatting>
  <conditionalFormatting sqref="F23:F167 F19:F21 F15">
    <cfRule type="cellIs" dxfId="143" priority="548" stopIfTrue="1" operator="equal">
      <formula>$F$173</formula>
    </cfRule>
    <cfRule type="cellIs" dxfId="142" priority="549" stopIfTrue="1" operator="equal">
      <formula>$F$172</formula>
    </cfRule>
    <cfRule type="cellIs" dxfId="141" priority="550" stopIfTrue="1" operator="equal">
      <formula>$F$171</formula>
    </cfRule>
  </conditionalFormatting>
  <conditionalFormatting sqref="N184">
    <cfRule type="cellIs" dxfId="140" priority="418" stopIfTrue="1" operator="between">
      <formula>30</formula>
      <formula>40</formula>
    </cfRule>
  </conditionalFormatting>
  <conditionalFormatting sqref="N185">
    <cfRule type="cellIs" dxfId="139" priority="417" stopIfTrue="1" operator="between">
      <formula>30</formula>
      <formula>40</formula>
    </cfRule>
  </conditionalFormatting>
  <conditionalFormatting sqref="K184">
    <cfRule type="cellIs" dxfId="138" priority="416" stopIfTrue="1" operator="between">
      <formula>30</formula>
      <formula>40</formula>
    </cfRule>
  </conditionalFormatting>
  <conditionalFormatting sqref="K185">
    <cfRule type="cellIs" dxfId="137" priority="415" stopIfTrue="1" operator="between">
      <formula>30</formula>
      <formula>40</formula>
    </cfRule>
  </conditionalFormatting>
  <conditionalFormatting sqref="AA23:AA167 AA19:AA21">
    <cfRule type="cellIs" dxfId="136" priority="202" stopIfTrue="1" operator="equal">
      <formula>#REF!</formula>
    </cfRule>
    <cfRule type="cellIs" dxfId="135" priority="203" operator="equal">
      <formula>#REF!</formula>
    </cfRule>
    <cfRule type="cellIs" dxfId="134" priority="204" operator="equal">
      <formula>#REF!</formula>
    </cfRule>
  </conditionalFormatting>
  <conditionalFormatting sqref="AB19:AB21 AB23:AB167">
    <cfRule type="cellIs" dxfId="133" priority="205" stopIfTrue="1" operator="equal">
      <formula>#REF!</formula>
    </cfRule>
    <cfRule type="cellIs" dxfId="132" priority="206" stopIfTrue="1" operator="equal">
      <formula>#REF!</formula>
    </cfRule>
    <cfRule type="cellIs" dxfId="131" priority="207" stopIfTrue="1" operator="equal">
      <formula>#REF!</formula>
    </cfRule>
  </conditionalFormatting>
  <conditionalFormatting sqref="AB7">
    <cfRule type="cellIs" dxfId="130" priority="186" stopIfTrue="1" operator="equal">
      <formula>$G$171</formula>
    </cfRule>
  </conditionalFormatting>
  <conditionalFormatting sqref="AA7">
    <cfRule type="cellIs" dxfId="129" priority="189" stopIfTrue="1" operator="equal">
      <formula>$F$171</formula>
    </cfRule>
  </conditionalFormatting>
  <conditionalFormatting sqref="F7:F8">
    <cfRule type="cellIs" dxfId="128" priority="166" stopIfTrue="1" operator="equal">
      <formula>$F$173</formula>
    </cfRule>
    <cfRule type="cellIs" dxfId="127" priority="167" stopIfTrue="1" operator="equal">
      <formula>$F$172</formula>
    </cfRule>
    <cfRule type="cellIs" dxfId="126" priority="168" stopIfTrue="1" operator="equal">
      <formula>$F$171</formula>
    </cfRule>
  </conditionalFormatting>
  <conditionalFormatting sqref="H17 H15 H13 H7:H11 AC7:AC10">
    <cfRule type="cellIs" dxfId="125" priority="146" operator="equal">
      <formula>"BAJO"</formula>
    </cfRule>
    <cfRule type="cellIs" dxfId="124" priority="147" operator="equal">
      <formula>"MODERADO"</formula>
    </cfRule>
    <cfRule type="cellIs" dxfId="123" priority="148" operator="equal">
      <formula>"ALTO"</formula>
    </cfRule>
    <cfRule type="cellIs" dxfId="122" priority="149" operator="equal">
      <formula>"EXTREMO"</formula>
    </cfRule>
  </conditionalFormatting>
  <conditionalFormatting sqref="F15 F7:F8">
    <cfRule type="cellIs" dxfId="121" priority="792" operator="equal">
      <formula>$F$174</formula>
    </cfRule>
    <cfRule type="cellIs" dxfId="120" priority="793" stopIfTrue="1" operator="equal">
      <formula>$F$173</formula>
    </cfRule>
    <cfRule type="cellIs" dxfId="119" priority="794" stopIfTrue="1" operator="equal">
      <formula>$F$172</formula>
    </cfRule>
    <cfRule type="cellIs" dxfId="118" priority="795" stopIfTrue="1" operator="equal">
      <formula>$F$171</formula>
    </cfRule>
  </conditionalFormatting>
  <conditionalFormatting sqref="G17 G9:G11">
    <cfRule type="cellIs" dxfId="117" priority="800" stopIfTrue="1" operator="equal">
      <formula>$G$175</formula>
    </cfRule>
    <cfRule type="cellIs" dxfId="116" priority="801" stopIfTrue="1" operator="equal">
      <formula>$G$172</formula>
    </cfRule>
    <cfRule type="cellIs" dxfId="115" priority="802" stopIfTrue="1" operator="equal">
      <formula>$G$171</formula>
    </cfRule>
    <cfRule type="cellIs" dxfId="114" priority="803" stopIfTrue="1" operator="equal">
      <formula>$G$174</formula>
    </cfRule>
    <cfRule type="cellIs" dxfId="113" priority="804" stopIfTrue="1" operator="equal">
      <formula>$G$173</formula>
    </cfRule>
  </conditionalFormatting>
  <conditionalFormatting sqref="AA17">
    <cfRule type="cellIs" dxfId="112" priority="126" stopIfTrue="1" operator="equal">
      <formula>$F$173</formula>
    </cfRule>
    <cfRule type="cellIs" dxfId="111" priority="127" stopIfTrue="1" operator="equal">
      <formula>$F$172</formula>
    </cfRule>
    <cfRule type="cellIs" dxfId="110" priority="128" stopIfTrue="1" operator="equal">
      <formula>$F$171</formula>
    </cfRule>
  </conditionalFormatting>
  <conditionalFormatting sqref="AA17:AA18 AA7:AA10">
    <cfRule type="cellIs" dxfId="109" priority="129" stopIfTrue="1" operator="equal">
      <formula>$AA$175</formula>
    </cfRule>
    <cfRule type="cellIs" dxfId="108" priority="130" stopIfTrue="1" operator="equal">
      <formula>$AA$172</formula>
    </cfRule>
    <cfRule type="cellIs" dxfId="107" priority="131" stopIfTrue="1" operator="equal">
      <formula>$AA$171</formula>
    </cfRule>
    <cfRule type="cellIs" dxfId="106" priority="132" stopIfTrue="1" operator="equal">
      <formula>$AA$174</formula>
    </cfRule>
    <cfRule type="cellIs" dxfId="105" priority="133" stopIfTrue="1" operator="equal">
      <formula>$AA$173</formula>
    </cfRule>
  </conditionalFormatting>
  <conditionalFormatting sqref="AB17">
    <cfRule type="cellIs" dxfId="104" priority="118" stopIfTrue="1" operator="equal">
      <formula>$G$173</formula>
    </cfRule>
    <cfRule type="cellIs" dxfId="103" priority="119" stopIfTrue="1" operator="equal">
      <formula>$G$172</formula>
    </cfRule>
    <cfRule type="cellIs" dxfId="102" priority="120" stopIfTrue="1" operator="equal">
      <formula>$G$171</formula>
    </cfRule>
  </conditionalFormatting>
  <conditionalFormatting sqref="AB17:AB18 AB7:AB10">
    <cfRule type="cellIs" dxfId="101" priority="121" stopIfTrue="1" operator="equal">
      <formula>$AB$175</formula>
    </cfRule>
    <cfRule type="cellIs" dxfId="100" priority="122" stopIfTrue="1" operator="equal">
      <formula>$AB$172</formula>
    </cfRule>
    <cfRule type="cellIs" dxfId="99" priority="123" stopIfTrue="1" operator="equal">
      <formula>$AB$171</formula>
    </cfRule>
    <cfRule type="cellIs" dxfId="98" priority="124" stopIfTrue="1" operator="equal">
      <formula>$AB$174</formula>
    </cfRule>
    <cfRule type="cellIs" dxfId="97" priority="125" stopIfTrue="1" operator="equal">
      <formula>$AB$173</formula>
    </cfRule>
  </conditionalFormatting>
  <conditionalFormatting sqref="AC17:AC18">
    <cfRule type="cellIs" dxfId="96" priority="114" operator="equal">
      <formula>"BAJO"</formula>
    </cfRule>
    <cfRule type="cellIs" dxfId="95" priority="115" operator="equal">
      <formula>"MODERADO"</formula>
    </cfRule>
    <cfRule type="cellIs" dxfId="94" priority="116" operator="equal">
      <formula>"ALTO"</formula>
    </cfRule>
    <cfRule type="cellIs" dxfId="93" priority="117" operator="equal">
      <formula>"EXTREMO"</formula>
    </cfRule>
  </conditionalFormatting>
  <conditionalFormatting sqref="AA13">
    <cfRule type="cellIs" dxfId="92" priority="101" stopIfTrue="1" operator="equal">
      <formula>$F$173</formula>
    </cfRule>
    <cfRule type="cellIs" dxfId="91" priority="102" stopIfTrue="1" operator="equal">
      <formula>$F$172</formula>
    </cfRule>
    <cfRule type="cellIs" dxfId="90" priority="103" stopIfTrue="1" operator="equal">
      <formula>$F$171</formula>
    </cfRule>
  </conditionalFormatting>
  <conditionalFormatting sqref="AC13:AC14">
    <cfRule type="cellIs" dxfId="89" priority="94" operator="equal">
      <formula>"BAJO"</formula>
    </cfRule>
    <cfRule type="cellIs" dxfId="88" priority="95" operator="equal">
      <formula>"MODERADO"</formula>
    </cfRule>
    <cfRule type="cellIs" dxfId="87" priority="96" operator="equal">
      <formula>"ALTO"</formula>
    </cfRule>
    <cfRule type="cellIs" dxfId="86" priority="97" operator="equal">
      <formula>"EXTREMO"</formula>
    </cfRule>
  </conditionalFormatting>
  <conditionalFormatting sqref="AA13:AA14">
    <cfRule type="cellIs" dxfId="85" priority="104" stopIfTrue="1" operator="equal">
      <formula>$AA$175</formula>
    </cfRule>
    <cfRule type="cellIs" dxfId="84" priority="105" stopIfTrue="1" operator="equal">
      <formula>$AA$172</formula>
    </cfRule>
    <cfRule type="cellIs" dxfId="83" priority="106" stopIfTrue="1" operator="equal">
      <formula>$AA$171</formula>
    </cfRule>
    <cfRule type="cellIs" dxfId="82" priority="107" stopIfTrue="1" operator="equal">
      <formula>$AA$174</formula>
    </cfRule>
    <cfRule type="cellIs" dxfId="81" priority="108" stopIfTrue="1" operator="equal">
      <formula>$AA$173</formula>
    </cfRule>
  </conditionalFormatting>
  <conditionalFormatting sqref="AC11:AC12">
    <cfRule type="cellIs" dxfId="80" priority="80" operator="equal">
      <formula>"BAJO"</formula>
    </cfRule>
    <cfRule type="cellIs" dxfId="79" priority="81" operator="equal">
      <formula>"MODERADO"</formula>
    </cfRule>
    <cfRule type="cellIs" dxfId="78" priority="82" operator="equal">
      <formula>"ALTO"</formula>
    </cfRule>
    <cfRule type="cellIs" dxfId="77" priority="83" operator="equal">
      <formula>"EXTREMO"</formula>
    </cfRule>
  </conditionalFormatting>
  <conditionalFormatting sqref="AA11:AA12">
    <cfRule type="cellIs" dxfId="76" priority="84" stopIfTrue="1" operator="equal">
      <formula>$AA$175</formula>
    </cfRule>
    <cfRule type="cellIs" dxfId="75" priority="85" stopIfTrue="1" operator="equal">
      <formula>$AA$172</formula>
    </cfRule>
    <cfRule type="cellIs" dxfId="74" priority="86" stopIfTrue="1" operator="equal">
      <formula>$AA$171</formula>
    </cfRule>
    <cfRule type="cellIs" dxfId="73" priority="87" stopIfTrue="1" operator="equal">
      <formula>$AA$174</formula>
    </cfRule>
    <cfRule type="cellIs" dxfId="72" priority="88" stopIfTrue="1" operator="equal">
      <formula>$AA$173</formula>
    </cfRule>
  </conditionalFormatting>
  <conditionalFormatting sqref="AB11:AB12">
    <cfRule type="cellIs" dxfId="71" priority="89" stopIfTrue="1" operator="equal">
      <formula>$AB$175</formula>
    </cfRule>
    <cfRule type="cellIs" dxfId="70" priority="90" stopIfTrue="1" operator="equal">
      <formula>$AB$172</formula>
    </cfRule>
    <cfRule type="cellIs" dxfId="69" priority="91" stopIfTrue="1" operator="equal">
      <formula>$AB$171</formula>
    </cfRule>
    <cfRule type="cellIs" dxfId="68" priority="92" stopIfTrue="1" operator="equal">
      <formula>$AB$174</formula>
    </cfRule>
    <cfRule type="cellIs" dxfId="67" priority="93" stopIfTrue="1" operator="equal">
      <formula>$AB$173</formula>
    </cfRule>
  </conditionalFormatting>
  <conditionalFormatting sqref="AB15">
    <cfRule type="cellIs" dxfId="66" priority="64" stopIfTrue="1" operator="equal">
      <formula>$G$173</formula>
    </cfRule>
    <cfRule type="cellIs" dxfId="65" priority="65" stopIfTrue="1" operator="equal">
      <formula>$G$172</formula>
    </cfRule>
    <cfRule type="cellIs" dxfId="64" priority="66" stopIfTrue="1" operator="equal">
      <formula>$G$171</formula>
    </cfRule>
  </conditionalFormatting>
  <conditionalFormatting sqref="AA15">
    <cfRule type="cellIs" dxfId="63" priority="67" stopIfTrue="1" operator="equal">
      <formula>$F$173</formula>
    </cfRule>
    <cfRule type="cellIs" dxfId="62" priority="68" stopIfTrue="1" operator="equal">
      <formula>$F$172</formula>
    </cfRule>
    <cfRule type="cellIs" dxfId="61" priority="69" stopIfTrue="1" operator="equal">
      <formula>$F$171</formula>
    </cfRule>
  </conditionalFormatting>
  <conditionalFormatting sqref="AC15:AC16">
    <cfRule type="cellIs" dxfId="60" priority="60" operator="equal">
      <formula>"BAJO"</formula>
    </cfRule>
    <cfRule type="cellIs" dxfId="59" priority="61" operator="equal">
      <formula>"MODERADO"</formula>
    </cfRule>
    <cfRule type="cellIs" dxfId="58" priority="62" operator="equal">
      <formula>"ALTO"</formula>
    </cfRule>
    <cfRule type="cellIs" dxfId="57" priority="63" operator="equal">
      <formula>"EXTREMO"</formula>
    </cfRule>
  </conditionalFormatting>
  <conditionalFormatting sqref="AA15:AA16">
    <cfRule type="cellIs" dxfId="56" priority="70" stopIfTrue="1" operator="equal">
      <formula>$AA$175</formula>
    </cfRule>
    <cfRule type="cellIs" dxfId="55" priority="71" stopIfTrue="1" operator="equal">
      <formula>$AA$172</formula>
    </cfRule>
    <cfRule type="cellIs" dxfId="54" priority="72" stopIfTrue="1" operator="equal">
      <formula>$AA$171</formula>
    </cfRule>
    <cfRule type="cellIs" dxfId="53" priority="73" stopIfTrue="1" operator="equal">
      <formula>$AA$174</formula>
    </cfRule>
    <cfRule type="cellIs" dxfId="52" priority="74" stopIfTrue="1" operator="equal">
      <formula>$AA$173</formula>
    </cfRule>
  </conditionalFormatting>
  <conditionalFormatting sqref="AB15:AB16">
    <cfRule type="cellIs" dxfId="51" priority="75" stopIfTrue="1" operator="equal">
      <formula>$AB$175</formula>
    </cfRule>
    <cfRule type="cellIs" dxfId="50" priority="76" stopIfTrue="1" operator="equal">
      <formula>$AB$172</formula>
    </cfRule>
    <cfRule type="cellIs" dxfId="49" priority="77" stopIfTrue="1" operator="equal">
      <formula>$AB$171</formula>
    </cfRule>
    <cfRule type="cellIs" dxfId="48" priority="78" stopIfTrue="1" operator="equal">
      <formula>$AB$174</formula>
    </cfRule>
    <cfRule type="cellIs" dxfId="47" priority="79" stopIfTrue="1" operator="equal">
      <formula>$AB$173</formula>
    </cfRule>
  </conditionalFormatting>
  <conditionalFormatting sqref="F9">
    <cfRule type="cellIs" dxfId="46" priority="54" stopIfTrue="1" operator="equal">
      <formula>$F$171</formula>
    </cfRule>
  </conditionalFormatting>
  <conditionalFormatting sqref="F9:F10">
    <cfRule type="cellIs" dxfId="45" priority="55" stopIfTrue="1" operator="equal">
      <formula>$AA$175</formula>
    </cfRule>
    <cfRule type="cellIs" dxfId="44" priority="56" stopIfTrue="1" operator="equal">
      <formula>$AA$172</formula>
    </cfRule>
    <cfRule type="cellIs" dxfId="43" priority="57" stopIfTrue="1" operator="equal">
      <formula>$AA$171</formula>
    </cfRule>
    <cfRule type="cellIs" dxfId="42" priority="58" stopIfTrue="1" operator="equal">
      <formula>$AA$174</formula>
    </cfRule>
    <cfRule type="cellIs" dxfId="41" priority="59" stopIfTrue="1" operator="equal">
      <formula>$AA$173</formula>
    </cfRule>
  </conditionalFormatting>
  <conditionalFormatting sqref="F13">
    <cfRule type="cellIs" dxfId="40" priority="48" stopIfTrue="1" operator="equal">
      <formula>$F$171</formula>
    </cfRule>
  </conditionalFormatting>
  <conditionalFormatting sqref="F13:F14">
    <cfRule type="cellIs" dxfId="39" priority="49" stopIfTrue="1" operator="equal">
      <formula>$AA$175</formula>
    </cfRule>
    <cfRule type="cellIs" dxfId="38" priority="50" stopIfTrue="1" operator="equal">
      <formula>$AA$172</formula>
    </cfRule>
    <cfRule type="cellIs" dxfId="37" priority="51" stopIfTrue="1" operator="equal">
      <formula>$AA$171</formula>
    </cfRule>
    <cfRule type="cellIs" dxfId="36" priority="52" stopIfTrue="1" operator="equal">
      <formula>$AA$174</formula>
    </cfRule>
    <cfRule type="cellIs" dxfId="35" priority="53" stopIfTrue="1" operator="equal">
      <formula>$AA$173</formula>
    </cfRule>
  </conditionalFormatting>
  <conditionalFormatting sqref="G13:G14">
    <cfRule type="cellIs" dxfId="34" priority="43" stopIfTrue="1" operator="equal">
      <formula>$AB$175</formula>
    </cfRule>
    <cfRule type="cellIs" dxfId="33" priority="44" stopIfTrue="1" operator="equal">
      <formula>$AB$172</formula>
    </cfRule>
    <cfRule type="cellIs" dxfId="32" priority="45" stopIfTrue="1" operator="equal">
      <formula>$AB$171</formula>
    </cfRule>
    <cfRule type="cellIs" dxfId="31" priority="46" stopIfTrue="1" operator="equal">
      <formula>$AB$174</formula>
    </cfRule>
    <cfRule type="cellIs" dxfId="30" priority="47" stopIfTrue="1" operator="equal">
      <formula>$AB$173</formula>
    </cfRule>
  </conditionalFormatting>
  <conditionalFormatting sqref="G15:G16">
    <cfRule type="cellIs" dxfId="29" priority="38" stopIfTrue="1" operator="equal">
      <formula>$AB$175</formula>
    </cfRule>
    <cfRule type="cellIs" dxfId="28" priority="39" stopIfTrue="1" operator="equal">
      <formula>$AB$172</formula>
    </cfRule>
    <cfRule type="cellIs" dxfId="27" priority="40" stopIfTrue="1" operator="equal">
      <formula>$AB$171</formula>
    </cfRule>
    <cfRule type="cellIs" dxfId="26" priority="41" stopIfTrue="1" operator="equal">
      <formula>$AB$174</formula>
    </cfRule>
    <cfRule type="cellIs" dxfId="25" priority="42" stopIfTrue="1" operator="equal">
      <formula>$AB$173</formula>
    </cfRule>
  </conditionalFormatting>
  <conditionalFormatting sqref="G7">
    <cfRule type="cellIs" dxfId="24" priority="25" stopIfTrue="1" operator="equal">
      <formula>$G$171</formula>
    </cfRule>
  </conditionalFormatting>
  <conditionalFormatting sqref="G7:G8">
    <cfRule type="cellIs" dxfId="23" priority="26" stopIfTrue="1" operator="equal">
      <formula>$AB$175</formula>
    </cfRule>
    <cfRule type="cellIs" dxfId="22" priority="27" stopIfTrue="1" operator="equal">
      <formula>$AB$172</formula>
    </cfRule>
    <cfRule type="cellIs" dxfId="21" priority="28" stopIfTrue="1" operator="equal">
      <formula>$AB$171</formula>
    </cfRule>
    <cfRule type="cellIs" dxfId="20" priority="29" stopIfTrue="1" operator="equal">
      <formula>$AB$174</formula>
    </cfRule>
    <cfRule type="cellIs" dxfId="19" priority="30" stopIfTrue="1" operator="equal">
      <formula>$AB$173</formula>
    </cfRule>
  </conditionalFormatting>
  <conditionalFormatting sqref="F11">
    <cfRule type="cellIs" dxfId="18" priority="13" stopIfTrue="1" operator="equal">
      <formula>$F$171</formula>
    </cfRule>
  </conditionalFormatting>
  <conditionalFormatting sqref="F11:F12">
    <cfRule type="cellIs" dxfId="17" priority="14" stopIfTrue="1" operator="equal">
      <formula>$AA$175</formula>
    </cfRule>
    <cfRule type="cellIs" dxfId="16" priority="15" stopIfTrue="1" operator="equal">
      <formula>$AA$172</formula>
    </cfRule>
    <cfRule type="cellIs" dxfId="15" priority="16" stopIfTrue="1" operator="equal">
      <formula>$AA$171</formula>
    </cfRule>
    <cfRule type="cellIs" dxfId="14" priority="17" stopIfTrue="1" operator="equal">
      <formula>$AA$174</formula>
    </cfRule>
    <cfRule type="cellIs" dxfId="13" priority="18" stopIfTrue="1" operator="equal">
      <formula>$AA$173</formula>
    </cfRule>
  </conditionalFormatting>
  <conditionalFormatting sqref="F17">
    <cfRule type="cellIs" dxfId="12" priority="7" stopIfTrue="1" operator="equal">
      <formula>$F$171</formula>
    </cfRule>
  </conditionalFormatting>
  <conditionalFormatting sqref="F17:F18">
    <cfRule type="cellIs" dxfId="11" priority="8" stopIfTrue="1" operator="equal">
      <formula>$AA$175</formula>
    </cfRule>
    <cfRule type="cellIs" dxfId="10" priority="9" stopIfTrue="1" operator="equal">
      <formula>$AA$172</formula>
    </cfRule>
    <cfRule type="cellIs" dxfId="9" priority="10" stopIfTrue="1" operator="equal">
      <formula>$AA$171</formula>
    </cfRule>
    <cfRule type="cellIs" dxfId="8" priority="11" stopIfTrue="1" operator="equal">
      <formula>$AA$174</formula>
    </cfRule>
    <cfRule type="cellIs" dxfId="7" priority="12" stopIfTrue="1" operator="equal">
      <formula>$AA$173</formula>
    </cfRule>
  </conditionalFormatting>
  <conditionalFormatting sqref="AB13">
    <cfRule type="cellIs" dxfId="6" priority="1" stopIfTrue="1" operator="equal">
      <formula>$G$171</formula>
    </cfRule>
  </conditionalFormatting>
  <conditionalFormatting sqref="AB13:AB14">
    <cfRule type="cellIs" dxfId="5" priority="2" stopIfTrue="1" operator="equal">
      <formula>$AB$175</formula>
    </cfRule>
    <cfRule type="cellIs" dxfId="4" priority="3" stopIfTrue="1" operator="equal">
      <formula>$AB$172</formula>
    </cfRule>
    <cfRule type="cellIs" dxfId="3" priority="4" stopIfTrue="1" operator="equal">
      <formula>$AB$171</formula>
    </cfRule>
    <cfRule type="cellIs" dxfId="2" priority="5" stopIfTrue="1" operator="equal">
      <formula>$AB$174</formula>
    </cfRule>
    <cfRule type="cellIs" dxfId="1" priority="6" stopIfTrue="1" operator="equal">
      <formula>$AB$173</formula>
    </cfRule>
  </conditionalFormatting>
  <dataValidations count="13">
    <dataValidation type="list" allowBlank="1" showInputMessage="1" showErrorMessage="1" sqref="AL21 AH21 AH23:AH167 AL23:AL167 AJ23:AJ167 S21 AJ21 U21:Z21 U23:Z167 S23:S167" xr:uid="{00000000-0002-0000-0000-000000000000}">
      <formula1>$AH$171:$AH$178</formula1>
    </dataValidation>
    <dataValidation type="list" allowBlank="1" showInputMessage="1" showErrorMessage="1" sqref="F21 F17 F7:F9 AA11 AA15 AA13 AA7 F13 AA9 F23:F167 AA17 F15 F11" xr:uid="{00000000-0002-0000-0000-000001000000}">
      <formula1>$F$171:$F$175</formula1>
    </dataValidation>
    <dataValidation type="list" allowBlank="1" showInputMessage="1" showErrorMessage="1" sqref="G21 AB13 G7 AB11 AB15 G9:G11 AB7 G15 AB9 G23:G167 AB17 G13 G17" xr:uid="{00000000-0002-0000-0000-000002000000}">
      <formula1>$G$171:$G$175</formula1>
    </dataValidation>
    <dataValidation type="list" allowBlank="1" showInputMessage="1" showErrorMessage="1" sqref="R21 R17 R15 R13 R11 R9 R7 R23:R167" xr:uid="{00000000-0002-0000-0000-000003000000}">
      <formula1>$J$171:$J$172</formula1>
    </dataValidation>
    <dataValidation type="list" allowBlank="1" showInputMessage="1" showErrorMessage="1" sqref="E21 AA21:AB21 AA23:AB167 E23:E144" xr:uid="{00000000-0002-0000-0000-000004000000}">
      <formula1>#REF!</formula1>
    </dataValidation>
    <dataValidation type="list" allowBlank="1" showInputMessage="1" showErrorMessage="1" sqref="S7 S17 S15 S13 S11 S9" xr:uid="{00000000-0002-0000-0000-000005000000}">
      <formula1>$S$171:$S$174</formula1>
    </dataValidation>
    <dataValidation type="list" allowBlank="1" showInputMessage="1" showErrorMessage="1" sqref="E13 E7:E11 E15 E17" xr:uid="{00000000-0002-0000-0000-000006000000}">
      <formula1>$E$171:$E$180</formula1>
    </dataValidation>
    <dataValidation type="list" allowBlank="1" showInputMessage="1" showErrorMessage="1" sqref="AJ17 AH15 AH13 AH7:AH11 AH17 AJ15 AL17 AJ7:AJ11 AL15 AL13 AL7:AL11 AJ13" xr:uid="{00000000-0002-0000-0000-000007000000}">
      <formula1>$Y$171:$Y$173</formula1>
    </dataValidation>
    <dataValidation type="list" allowBlank="1" showInputMessage="1" showErrorMessage="1" sqref="X17 X15 X13 X7:X11" xr:uid="{00000000-0002-0000-0000-000008000000}">
      <formula1>"FUERTE,MODERADO,DÉBIL"</formula1>
    </dataValidation>
    <dataValidation type="list" allowBlank="1" showInputMessage="1" showErrorMessage="1" sqref="Y17 Y15 Y13 Y7:Y11" xr:uid="{00000000-0002-0000-0000-000009000000}">
      <formula1>"DIRECTAMENTE,NO DISMINUYE"</formula1>
    </dataValidation>
    <dataValidation type="list" allowBlank="1" showInputMessage="1" showErrorMessage="1" sqref="Z17 Z15 Z13 Z7:Z11" xr:uid="{00000000-0002-0000-0000-00000A000000}">
      <formula1>"DIRECTAMENTE,INDIRECTAMENTE,NO DISMINUYE"</formula1>
    </dataValidation>
    <dataValidation type="list" allowBlank="1" showInputMessage="1" showErrorMessage="1" sqref="U7:U18" xr:uid="{00000000-0002-0000-0000-00000B000000}">
      <formula1>$U$171:$U$173</formula1>
    </dataValidation>
    <dataValidation type="list" allowBlank="1" showInputMessage="1" showErrorMessage="1" sqref="V7:V18" xr:uid="{00000000-0002-0000-0000-00000C000000}">
      <formula1>$V$171:$V$173</formula1>
    </dataValidation>
  </dataValidations>
  <hyperlinks>
    <hyperlink ref="AI9" r:id="rId1" display="2. EPP/1. SOLICITUD EPP" xr:uid="{00000000-0004-0000-0000-000000000000}"/>
    <hyperlink ref="AI13" r:id="rId2" display="Se evidencian informes de gestión descargados de MANTUM de:Talleres y LaboratoriosInfraestructura eléctrica" xr:uid="{00000000-0004-0000-0000-000001000000}"/>
    <hyperlink ref="AI14" r:id="rId3" display="Se evidencian planes de mantenimiento descargados de MANTUM de:Talleres y LaboratoriosInfraestructura eléctrica" xr:uid="{00000000-0004-0000-0000-000002000000}"/>
    <hyperlink ref="AI15" r:id="rId4" display="Se evidencian planes de mantenimiento descargados de MANTUM de:Talleres y LaboratoriosInfraestructura eléctricaPlanta física" xr:uid="{00000000-0004-0000-0000-000003000000}"/>
    <hyperlink ref="AI16" r:id="rId5" location="/school/files/General?threadId=19%3A69bcb36d8fa2489a9df29e29cc88caa8%40thread.tacv2&amp;ctx=channel&amp;context=2.%2520DISE%25C3%2591OS%2520EL%25C3%2589CTRICOS&amp;rootfolder=%252Fsites%252FMAPADDERIESGO%252FShared%2520Documents%252FGeneral%252F5.%2520INCENDIOS%252F2.%2520DISE%25C3%2591OS%2520EL%25C3%2589CTRICOS" display="Se evidencian Diagramas Unifilares y de cargas actualizados" xr:uid="{00000000-0004-0000-0000-000004000000}"/>
    <hyperlink ref="AI10" r:id="rId6" location="/school/files/General?threadId=19%3A69bcb36d8fa2489a9df29e29cc88caa8%40thread.tacv2&amp;ctx=channel&amp;context=2.%2520TRABAJO%2520SEGURO&amp;rootfolder=%252Fsites%252FMAPADDERIESGO%252FShared%2520Documents%252FGeneral%252F2.%2520EPP%252F2.%2520TRABAJO%2520SEGURO" display="Se evidencian: Certificados de trabajo en alturas_x000a_PAPSO_x000a_Documentación de trabajo seguro en alturas" xr:uid="{00000000-0004-0000-0000-000005000000}"/>
    <hyperlink ref="AI12" r:id="rId7" location="/school/files/General?threadId=19%3A69bcb36d8fa2489a9df29e29cc88caa8%40thread.tacv2&amp;ctx=channel&amp;context=2.%2520CLASIFICACI%25C3%2593N%2520RESIDUOS&amp;rootfolder=%252Fsites%252FMAPADDERIESGO%252FShared%2520Documents%252FGeneral%252F1.%2520RESIDUOS%252F2.%2520CLASIFICACI%25C3%2593N%2520RESIDUOS" display="Se evidencia la ejecución del proyecto de intervención de centros de cableado. Inicio de la remodelación del cuarto de monitoreo el 26 de abril " xr:uid="{00000000-0004-0000-0000-000006000000}"/>
    <hyperlink ref="AI7" r:id="rId8" location="/school/files/General?threadId=19%3A69bcb36d8fa2489a9df29e29cc88caa8%40thread.tacv2&amp;ctx=channel&amp;context=1.%2520REINDUCCI%25C3%2593N%2520PROCEDIMIENTO&amp;rootfolder=%252Fsites%252FMAPADDERIESGO%252FShared%2520Documents%252FGeneral%252F1.%2520RESIDUOS%252F1.%2520REINDUCCI%25C3%2593N%2520PROCEDIMIENTO" display="Se asistió a reinducción de manejo de residuos que fue presentada por Gestión Ambiental" xr:uid="{00000000-0004-0000-0000-000007000000}"/>
    <hyperlink ref="AI17" r:id="rId9" location="/school/files/General?threadId=19%3A69bcb36d8fa2489a9df29e29cc88caa8%40thread.tacv2&amp;ctx=channel&amp;context=1.%2520FORMATOS%2520DE%2520INVENTARIOS&amp;rootfolder=%252Fsites%252FMAPADDERIESGO%252FShared%2520Documents%252FGeneral%252F6.%2520BIENES%252F1.%2520FORMATOS%2520DE%2520INVENTARIOS" xr:uid="{00000000-0004-0000-0000-000008000000}"/>
    <hyperlink ref="AI18" r:id="rId10" location="/school/files/General?threadId=19%3A69bcb36d8fa2489a9df29e29cc88caa8%40thread.tacv2&amp;ctx=channel&amp;context=2.%2520PLACAS%2520DE%2520ACTIVOS&amp;rootfolder=%252Fsites%252FMAPADDERIESGO%252FShared%2520Documents%252FGeneral%252F6.%2520BIENES%252F2.%2520PLACAS%2520DE%2520ACTIVOS" xr:uid="{00000000-0004-0000-0000-000009000000}"/>
  </hyperlinks>
  <pageMargins left="0" right="0" top="0.74803149606299213" bottom="0.74803149606299213" header="0.31496062992125984" footer="0.31496062992125984"/>
  <pageSetup paperSize="300" scale="31" orientation="landscape" verticalDpi="4294967292" r:id="rId11"/>
  <drawing r:id="rId12"/>
  <extLst>
    <ext xmlns:x14="http://schemas.microsoft.com/office/spreadsheetml/2009/9/main" uri="{78C0D931-6437-407d-A8EE-F0AAD7539E65}">
      <x14:conditionalFormattings>
        <x14:conditionalFormatting xmlns:xm="http://schemas.microsoft.com/office/excel/2006/main">
          <x14:cfRule type="containsText" priority="810" operator="containsText" id="{7409C311-EEBB-4B57-823D-DBF9E60212B7}">
            <xm:f>NOT(ISERROR(SEARCH($F$175,F7)))</xm:f>
            <xm:f>$F$175</xm:f>
            <x14:dxf>
              <fill>
                <patternFill>
                  <bgColor rgb="FFFF0000"/>
                </patternFill>
              </fill>
            </x14:dxf>
          </x14:cfRule>
          <xm:sqref>F15 F7:F8</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3"/>
  <sheetViews>
    <sheetView workbookViewId="0">
      <selection activeCell="E7" sqref="E7"/>
    </sheetView>
  </sheetViews>
  <sheetFormatPr baseColWidth="10" defaultColWidth="10.7109375" defaultRowHeight="15" x14ac:dyDescent="0.25"/>
  <cols>
    <col min="1" max="1" width="22.7109375" customWidth="1"/>
    <col min="2" max="2" width="34.140625" customWidth="1"/>
    <col min="3" max="3" width="20.28515625" customWidth="1"/>
    <col min="4" max="4" width="24.140625" customWidth="1"/>
    <col min="5" max="5" width="24" customWidth="1"/>
  </cols>
  <sheetData>
    <row r="1" spans="1:5" x14ac:dyDescent="0.25">
      <c r="A1" s="312" t="s">
        <v>44</v>
      </c>
      <c r="B1" s="312"/>
      <c r="C1" s="312"/>
      <c r="D1" s="312"/>
    </row>
    <row r="2" spans="1:5" ht="66.75" customHeight="1" x14ac:dyDescent="0.25">
      <c r="A2" s="78" t="s">
        <v>456</v>
      </c>
      <c r="B2" s="78" t="s">
        <v>19</v>
      </c>
      <c r="C2" s="78" t="s">
        <v>457</v>
      </c>
      <c r="D2" s="78" t="s">
        <v>20</v>
      </c>
      <c r="E2" s="78" t="s">
        <v>458</v>
      </c>
    </row>
    <row r="3" spans="1:5" x14ac:dyDescent="0.25">
      <c r="A3" s="87" t="s">
        <v>64</v>
      </c>
      <c r="B3" s="88" t="s">
        <v>156</v>
      </c>
      <c r="C3" s="88">
        <v>2</v>
      </c>
      <c r="D3" s="88" t="s">
        <v>156</v>
      </c>
      <c r="E3" s="88">
        <v>2</v>
      </c>
    </row>
    <row r="4" spans="1:5" x14ac:dyDescent="0.25">
      <c r="A4" s="87" t="s">
        <v>64</v>
      </c>
      <c r="B4" s="88" t="s">
        <v>156</v>
      </c>
      <c r="C4" s="88">
        <v>2</v>
      </c>
      <c r="D4" s="88" t="s">
        <v>163</v>
      </c>
      <c r="E4" s="88">
        <v>1</v>
      </c>
    </row>
    <row r="5" spans="1:5" x14ac:dyDescent="0.25">
      <c r="A5" s="87" t="s">
        <v>64</v>
      </c>
      <c r="B5" s="88" t="s">
        <v>156</v>
      </c>
      <c r="C5" s="88">
        <v>2</v>
      </c>
      <c r="D5" s="88" t="s">
        <v>171</v>
      </c>
      <c r="E5" s="88">
        <v>0</v>
      </c>
    </row>
    <row r="6" spans="1:5" x14ac:dyDescent="0.25">
      <c r="A6" s="87" t="s">
        <v>64</v>
      </c>
      <c r="B6" s="88" t="s">
        <v>171</v>
      </c>
      <c r="C6" s="88">
        <v>0</v>
      </c>
      <c r="D6" s="88" t="s">
        <v>156</v>
      </c>
      <c r="E6" s="88">
        <v>2</v>
      </c>
    </row>
    <row r="7" spans="1:5" x14ac:dyDescent="0.25">
      <c r="A7" s="87" t="s">
        <v>51</v>
      </c>
      <c r="B7" s="88" t="s">
        <v>156</v>
      </c>
      <c r="C7" s="88">
        <v>1</v>
      </c>
      <c r="D7" s="88" t="s">
        <v>156</v>
      </c>
      <c r="E7" s="88">
        <v>1</v>
      </c>
    </row>
    <row r="8" spans="1:5" x14ac:dyDescent="0.25">
      <c r="A8" s="87" t="s">
        <v>51</v>
      </c>
      <c r="B8" s="88" t="s">
        <v>156</v>
      </c>
      <c r="C8" s="88">
        <v>1</v>
      </c>
      <c r="D8" s="88" t="s">
        <v>163</v>
      </c>
      <c r="E8" s="88">
        <v>0</v>
      </c>
    </row>
    <row r="9" spans="1:5" x14ac:dyDescent="0.25">
      <c r="A9" s="87" t="s">
        <v>51</v>
      </c>
      <c r="B9" s="88" t="s">
        <v>156</v>
      </c>
      <c r="C9" s="88">
        <v>1</v>
      </c>
      <c r="D9" s="88" t="s">
        <v>171</v>
      </c>
      <c r="E9" s="88">
        <v>0</v>
      </c>
    </row>
    <row r="10" spans="1:5" x14ac:dyDescent="0.25">
      <c r="A10" s="87" t="s">
        <v>51</v>
      </c>
      <c r="B10" s="88" t="s">
        <v>171</v>
      </c>
      <c r="C10" s="88">
        <v>0</v>
      </c>
      <c r="D10" s="88" t="s">
        <v>156</v>
      </c>
      <c r="E10" s="88">
        <v>1</v>
      </c>
    </row>
    <row r="13" spans="1:5" x14ac:dyDescent="0.25">
      <c r="C13" s="94"/>
    </row>
  </sheetData>
  <mergeCells count="1">
    <mergeCell ref="A1:D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B13" sqref="B13"/>
    </sheetView>
  </sheetViews>
  <sheetFormatPr baseColWidth="10" defaultColWidth="10.7109375" defaultRowHeight="15" x14ac:dyDescent="0.25"/>
  <cols>
    <col min="1" max="1" width="57" customWidth="1"/>
    <col min="2" max="2" width="61.7109375" customWidth="1"/>
    <col min="3" max="3" width="29.42578125" customWidth="1"/>
  </cols>
  <sheetData>
    <row r="1" spans="1:2" x14ac:dyDescent="0.25">
      <c r="A1" s="264" t="s">
        <v>195</v>
      </c>
      <c r="B1" s="264"/>
    </row>
    <row r="2" spans="1:2" ht="45" customHeight="1" x14ac:dyDescent="0.25">
      <c r="A2" s="89" t="s">
        <v>196</v>
      </c>
      <c r="B2" s="90" t="s">
        <v>197</v>
      </c>
    </row>
    <row r="3" spans="1:2" ht="39" customHeight="1" x14ac:dyDescent="0.25">
      <c r="A3" s="90" t="s">
        <v>198</v>
      </c>
      <c r="B3" s="89" t="s">
        <v>199</v>
      </c>
    </row>
    <row r="4" spans="1:2" ht="69.75" customHeight="1" x14ac:dyDescent="0.25">
      <c r="A4" s="89" t="s">
        <v>200</v>
      </c>
      <c r="B4" s="90" t="s">
        <v>201</v>
      </c>
    </row>
    <row r="5" spans="1:2" ht="43.5" customHeight="1" x14ac:dyDescent="0.25">
      <c r="A5" s="90" t="s">
        <v>202</v>
      </c>
      <c r="B5" s="89" t="s">
        <v>203</v>
      </c>
    </row>
    <row r="6" spans="1:2" ht="68.25" customHeight="1" x14ac:dyDescent="0.25">
      <c r="A6" s="89" t="s">
        <v>204</v>
      </c>
      <c r="B6" s="90" t="s">
        <v>205</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8"/>
  <sheetViews>
    <sheetView workbookViewId="0">
      <selection activeCell="H30" sqref="H30"/>
    </sheetView>
  </sheetViews>
  <sheetFormatPr baseColWidth="10" defaultColWidth="10.7109375" defaultRowHeight="15" x14ac:dyDescent="0.25"/>
  <cols>
    <col min="1" max="1" width="9.140625" customWidth="1"/>
    <col min="2" max="2" width="19.28515625" customWidth="1"/>
    <col min="3" max="3" width="61.7109375" customWidth="1"/>
    <col min="4" max="4" width="60.42578125" customWidth="1"/>
    <col min="6" max="6" width="14.42578125" customWidth="1"/>
    <col min="7" max="7" width="67.28515625" customWidth="1"/>
    <col min="8" max="8" width="10.7109375" style="39"/>
  </cols>
  <sheetData>
    <row r="1" spans="1:9" ht="15.75" thickBot="1" x14ac:dyDescent="0.3">
      <c r="A1" s="13" t="s">
        <v>206</v>
      </c>
    </row>
    <row r="2" spans="1:9" ht="15.75" thickBot="1" x14ac:dyDescent="0.3">
      <c r="A2" s="24" t="s">
        <v>207</v>
      </c>
      <c r="B2" s="25" t="s">
        <v>208</v>
      </c>
      <c r="C2" s="26" t="s">
        <v>209</v>
      </c>
      <c r="D2" s="26" t="s">
        <v>210</v>
      </c>
    </row>
    <row r="3" spans="1:9" ht="40.5" customHeight="1" thickBot="1" x14ac:dyDescent="0.3">
      <c r="A3" s="27">
        <v>1</v>
      </c>
      <c r="B3" s="28" t="s">
        <v>211</v>
      </c>
      <c r="C3" s="29" t="s">
        <v>212</v>
      </c>
      <c r="D3" s="29" t="s">
        <v>213</v>
      </c>
    </row>
    <row r="4" spans="1:9" ht="40.5" customHeight="1" thickBot="1" x14ac:dyDescent="0.3">
      <c r="A4" s="27">
        <v>2</v>
      </c>
      <c r="B4" s="30" t="s">
        <v>214</v>
      </c>
      <c r="C4" s="29" t="s">
        <v>215</v>
      </c>
      <c r="D4" s="29" t="s">
        <v>216</v>
      </c>
    </row>
    <row r="5" spans="1:9" ht="40.5" customHeight="1" thickBot="1" x14ac:dyDescent="0.3">
      <c r="A5" s="27">
        <v>3</v>
      </c>
      <c r="B5" s="31" t="s">
        <v>217</v>
      </c>
      <c r="C5" s="29" t="s">
        <v>215</v>
      </c>
      <c r="D5" s="29" t="s">
        <v>218</v>
      </c>
    </row>
    <row r="6" spans="1:9" ht="40.5" customHeight="1" thickBot="1" x14ac:dyDescent="0.3">
      <c r="A6" s="27">
        <v>4</v>
      </c>
      <c r="B6" s="32" t="s">
        <v>219</v>
      </c>
      <c r="C6" s="29" t="s">
        <v>220</v>
      </c>
      <c r="D6" s="29" t="s">
        <v>221</v>
      </c>
    </row>
    <row r="7" spans="1:9" ht="40.5" customHeight="1" thickBot="1" x14ac:dyDescent="0.3">
      <c r="A7" s="27">
        <v>5</v>
      </c>
      <c r="B7" s="33" t="s">
        <v>222</v>
      </c>
      <c r="C7" s="29" t="s">
        <v>223</v>
      </c>
      <c r="D7" s="29" t="s">
        <v>224</v>
      </c>
    </row>
    <row r="8" spans="1:9" x14ac:dyDescent="0.25">
      <c r="F8" s="13"/>
    </row>
    <row r="9" spans="1:9" ht="15.75" customHeight="1" thickBot="1" x14ac:dyDescent="0.3">
      <c r="A9" s="13" t="s">
        <v>225</v>
      </c>
      <c r="F9" s="13" t="s">
        <v>226</v>
      </c>
    </row>
    <row r="10" spans="1:9" ht="15.75" customHeight="1" thickBot="1" x14ac:dyDescent="0.3">
      <c r="A10" s="24" t="s">
        <v>207</v>
      </c>
      <c r="B10" s="25" t="s">
        <v>208</v>
      </c>
      <c r="C10" s="26" t="s">
        <v>227</v>
      </c>
      <c r="D10" s="26" t="s">
        <v>228</v>
      </c>
      <c r="F10" s="267" t="s">
        <v>229</v>
      </c>
      <c r="G10" s="268"/>
      <c r="H10" s="267" t="s">
        <v>230</v>
      </c>
      <c r="I10" s="268"/>
    </row>
    <row r="11" spans="1:9" ht="18" customHeight="1" x14ac:dyDescent="0.25">
      <c r="A11" s="269">
        <v>1</v>
      </c>
      <c r="B11" s="282" t="s">
        <v>231</v>
      </c>
      <c r="C11" s="34" t="s">
        <v>232</v>
      </c>
      <c r="D11" s="34" t="s">
        <v>233</v>
      </c>
      <c r="F11" s="42" t="s">
        <v>234</v>
      </c>
      <c r="G11" s="41" t="s">
        <v>235</v>
      </c>
      <c r="H11" s="42" t="s">
        <v>236</v>
      </c>
      <c r="I11" s="42" t="s">
        <v>237</v>
      </c>
    </row>
    <row r="12" spans="1:9" ht="18" customHeight="1" x14ac:dyDescent="0.25">
      <c r="A12" s="270"/>
      <c r="B12" s="283"/>
      <c r="C12" s="34" t="s">
        <v>238</v>
      </c>
      <c r="D12" s="34" t="s">
        <v>239</v>
      </c>
      <c r="F12" s="43">
        <v>1</v>
      </c>
      <c r="G12" s="44" t="s">
        <v>240</v>
      </c>
      <c r="H12" s="72">
        <v>1</v>
      </c>
      <c r="I12" s="40"/>
    </row>
    <row r="13" spans="1:9" ht="27" customHeight="1" x14ac:dyDescent="0.25">
      <c r="A13" s="270"/>
      <c r="B13" s="283"/>
      <c r="C13" s="34" t="s">
        <v>241</v>
      </c>
      <c r="D13" s="34" t="s">
        <v>242</v>
      </c>
      <c r="F13" s="43">
        <v>2</v>
      </c>
      <c r="G13" s="44" t="s">
        <v>243</v>
      </c>
      <c r="H13" s="72">
        <v>1</v>
      </c>
      <c r="I13" s="40"/>
    </row>
    <row r="14" spans="1:9" ht="36.75" customHeight="1" x14ac:dyDescent="0.25">
      <c r="A14" s="270"/>
      <c r="B14" s="283"/>
      <c r="C14" s="34" t="s">
        <v>244</v>
      </c>
      <c r="D14" s="34" t="s">
        <v>245</v>
      </c>
      <c r="F14" s="43">
        <v>3</v>
      </c>
      <c r="G14" s="44" t="s">
        <v>246</v>
      </c>
      <c r="H14" s="72">
        <v>1</v>
      </c>
      <c r="I14" s="40"/>
    </row>
    <row r="15" spans="1:9" ht="18" customHeight="1" x14ac:dyDescent="0.25">
      <c r="A15" s="270"/>
      <c r="B15" s="283"/>
      <c r="C15" s="34" t="s">
        <v>247</v>
      </c>
      <c r="D15" s="34" t="s">
        <v>248</v>
      </c>
      <c r="F15" s="43">
        <v>4</v>
      </c>
      <c r="G15" s="44" t="s">
        <v>249</v>
      </c>
      <c r="H15" s="72">
        <v>1</v>
      </c>
      <c r="I15" s="40"/>
    </row>
    <row r="16" spans="1:9" ht="18" customHeight="1" thickBot="1" x14ac:dyDescent="0.3">
      <c r="A16" s="281"/>
      <c r="B16" s="284"/>
      <c r="C16" s="35" t="s">
        <v>250</v>
      </c>
      <c r="D16" s="35" t="s">
        <v>251</v>
      </c>
      <c r="F16" s="43">
        <v>5</v>
      </c>
      <c r="G16" s="44" t="s">
        <v>252</v>
      </c>
      <c r="H16" s="72">
        <v>1</v>
      </c>
      <c r="I16" s="40"/>
    </row>
    <row r="17" spans="1:9" ht="18" customHeight="1" x14ac:dyDescent="0.25">
      <c r="A17" s="285">
        <v>2</v>
      </c>
      <c r="B17" s="286" t="s">
        <v>253</v>
      </c>
      <c r="C17" s="34" t="s">
        <v>254</v>
      </c>
      <c r="D17" s="34" t="s">
        <v>255</v>
      </c>
      <c r="F17" s="43">
        <v>6</v>
      </c>
      <c r="G17" s="44" t="s">
        <v>256</v>
      </c>
      <c r="H17" s="72"/>
      <c r="I17" s="40"/>
    </row>
    <row r="18" spans="1:9" ht="30.75" customHeight="1" x14ac:dyDescent="0.25">
      <c r="A18" s="270"/>
      <c r="B18" s="287"/>
      <c r="C18" s="34" t="s">
        <v>257</v>
      </c>
      <c r="D18" s="34" t="s">
        <v>258</v>
      </c>
      <c r="F18" s="45">
        <v>7</v>
      </c>
      <c r="G18" s="46" t="s">
        <v>259</v>
      </c>
      <c r="H18" s="73">
        <v>1</v>
      </c>
      <c r="I18" s="47"/>
    </row>
    <row r="19" spans="1:9" ht="24.75" customHeight="1" x14ac:dyDescent="0.25">
      <c r="A19" s="270"/>
      <c r="B19" s="287"/>
      <c r="C19" s="34" t="s">
        <v>260</v>
      </c>
      <c r="D19" s="34" t="s">
        <v>261</v>
      </c>
      <c r="F19" s="43">
        <v>8</v>
      </c>
      <c r="G19" s="180" t="s">
        <v>262</v>
      </c>
      <c r="H19" s="43">
        <v>1</v>
      </c>
      <c r="I19" s="43"/>
    </row>
    <row r="20" spans="1:9" ht="42" customHeight="1" x14ac:dyDescent="0.25">
      <c r="A20" s="270"/>
      <c r="B20" s="287"/>
      <c r="C20" s="34" t="s">
        <v>263</v>
      </c>
      <c r="D20" s="34" t="s">
        <v>264</v>
      </c>
      <c r="F20" s="43">
        <v>9</v>
      </c>
      <c r="G20" s="44" t="s">
        <v>265</v>
      </c>
      <c r="H20" s="43"/>
      <c r="I20" s="43"/>
    </row>
    <row r="21" spans="1:9" ht="18" customHeight="1" x14ac:dyDescent="0.25">
      <c r="A21" s="270"/>
      <c r="B21" s="287"/>
      <c r="C21" s="34" t="s">
        <v>266</v>
      </c>
      <c r="D21" s="34" t="s">
        <v>267</v>
      </c>
      <c r="F21" s="43">
        <v>10</v>
      </c>
      <c r="G21" s="44" t="s">
        <v>268</v>
      </c>
      <c r="H21" s="43">
        <v>1</v>
      </c>
      <c r="I21" s="43"/>
    </row>
    <row r="22" spans="1:9" ht="18" customHeight="1" thickBot="1" x14ac:dyDescent="0.3">
      <c r="A22" s="281"/>
      <c r="B22" s="288"/>
      <c r="C22" s="35" t="s">
        <v>250</v>
      </c>
      <c r="D22" s="35" t="s">
        <v>269</v>
      </c>
      <c r="F22" s="43">
        <v>11</v>
      </c>
      <c r="G22" s="44" t="s">
        <v>270</v>
      </c>
      <c r="H22" s="43">
        <v>1</v>
      </c>
      <c r="I22" s="43"/>
    </row>
    <row r="23" spans="1:9" ht="18" customHeight="1" x14ac:dyDescent="0.25">
      <c r="A23" s="285">
        <v>3</v>
      </c>
      <c r="B23" s="289" t="s">
        <v>271</v>
      </c>
      <c r="C23" s="36" t="s">
        <v>272</v>
      </c>
      <c r="D23" s="36" t="s">
        <v>273</v>
      </c>
      <c r="F23" s="43">
        <v>12</v>
      </c>
      <c r="G23" s="44" t="s">
        <v>274</v>
      </c>
      <c r="H23" s="43">
        <v>1</v>
      </c>
      <c r="I23" s="43"/>
    </row>
    <row r="24" spans="1:9" ht="36" customHeight="1" x14ac:dyDescent="0.25">
      <c r="A24" s="270"/>
      <c r="B24" s="290"/>
      <c r="C24" s="34" t="s">
        <v>275</v>
      </c>
      <c r="D24" s="34" t="s">
        <v>276</v>
      </c>
      <c r="F24" s="43">
        <v>13</v>
      </c>
      <c r="G24" s="44" t="s">
        <v>277</v>
      </c>
      <c r="H24" s="43">
        <v>1</v>
      </c>
      <c r="I24" s="43"/>
    </row>
    <row r="25" spans="1:9" ht="26.25" customHeight="1" x14ac:dyDescent="0.25">
      <c r="A25" s="270"/>
      <c r="B25" s="290"/>
      <c r="C25" s="34" t="s">
        <v>278</v>
      </c>
      <c r="D25" s="34" t="s">
        <v>279</v>
      </c>
      <c r="F25" s="43">
        <v>14</v>
      </c>
      <c r="G25" s="44" t="s">
        <v>280</v>
      </c>
      <c r="H25" s="43">
        <v>1</v>
      </c>
      <c r="I25" s="43"/>
    </row>
    <row r="26" spans="1:9" ht="25.5" customHeight="1" x14ac:dyDescent="0.25">
      <c r="A26" s="270"/>
      <c r="B26" s="290"/>
      <c r="C26" s="34" t="s">
        <v>281</v>
      </c>
      <c r="D26" s="34" t="s">
        <v>282</v>
      </c>
      <c r="F26" s="43">
        <v>15</v>
      </c>
      <c r="G26" s="44" t="s">
        <v>283</v>
      </c>
      <c r="H26" s="43"/>
      <c r="I26" s="43"/>
    </row>
    <row r="27" spans="1:9" ht="28.5" customHeight="1" x14ac:dyDescent="0.25">
      <c r="A27" s="270"/>
      <c r="B27" s="290"/>
      <c r="C27" s="34" t="s">
        <v>284</v>
      </c>
      <c r="D27" s="34" t="s">
        <v>285</v>
      </c>
      <c r="F27" s="43">
        <v>16</v>
      </c>
      <c r="G27" s="44" t="s">
        <v>286</v>
      </c>
      <c r="H27" s="43"/>
      <c r="I27" s="43"/>
    </row>
    <row r="28" spans="1:9" ht="24.75" customHeight="1" x14ac:dyDescent="0.25">
      <c r="A28" s="270"/>
      <c r="B28" s="290"/>
      <c r="C28" s="34" t="s">
        <v>287</v>
      </c>
      <c r="D28" s="34" t="s">
        <v>288</v>
      </c>
      <c r="F28" s="43">
        <v>17</v>
      </c>
      <c r="G28" s="44" t="s">
        <v>289</v>
      </c>
      <c r="H28" s="43"/>
      <c r="I28" s="43"/>
    </row>
    <row r="29" spans="1:9" ht="27.75" customHeight="1" x14ac:dyDescent="0.25">
      <c r="A29" s="270"/>
      <c r="B29" s="290"/>
      <c r="C29" s="37"/>
      <c r="D29" s="34" t="s">
        <v>290</v>
      </c>
      <c r="F29" s="43">
        <v>18</v>
      </c>
      <c r="G29" s="44" t="s">
        <v>291</v>
      </c>
      <c r="H29" s="43"/>
      <c r="I29" s="43"/>
    </row>
    <row r="30" spans="1:9" ht="24.75" customHeight="1" x14ac:dyDescent="0.25">
      <c r="A30" s="270"/>
      <c r="B30" s="290"/>
      <c r="C30" s="37"/>
      <c r="D30" s="34" t="s">
        <v>292</v>
      </c>
      <c r="F30" s="43">
        <v>19</v>
      </c>
      <c r="G30" s="44" t="s">
        <v>293</v>
      </c>
      <c r="H30" s="43"/>
      <c r="I30" s="43"/>
    </row>
    <row r="31" spans="1:9" ht="31.5" customHeight="1" thickBot="1" x14ac:dyDescent="0.3">
      <c r="A31" s="271"/>
      <c r="B31" s="291"/>
      <c r="C31" s="38"/>
      <c r="D31" s="35" t="s">
        <v>294</v>
      </c>
      <c r="F31" s="48" t="s">
        <v>295</v>
      </c>
      <c r="G31" s="48"/>
      <c r="H31" s="48">
        <f>SUM(H12:H30)</f>
        <v>12</v>
      </c>
      <c r="I31" s="48"/>
    </row>
    <row r="32" spans="1:9" ht="25.5" x14ac:dyDescent="0.25">
      <c r="A32" s="269">
        <v>4</v>
      </c>
      <c r="B32" s="272" t="s">
        <v>296</v>
      </c>
      <c r="C32" s="34" t="s">
        <v>297</v>
      </c>
      <c r="D32" s="34" t="s">
        <v>298</v>
      </c>
      <c r="F32" s="265" t="s">
        <v>299</v>
      </c>
      <c r="G32" s="265"/>
      <c r="H32" s="265"/>
      <c r="I32" s="266"/>
    </row>
    <row r="33" spans="1:7" ht="25.5" x14ac:dyDescent="0.25">
      <c r="A33" s="270"/>
      <c r="B33" s="273"/>
      <c r="C33" s="34" t="s">
        <v>300</v>
      </c>
      <c r="D33" s="34" t="s">
        <v>301</v>
      </c>
    </row>
    <row r="34" spans="1:7" ht="29.25" customHeight="1" x14ac:dyDescent="0.25">
      <c r="A34" s="270"/>
      <c r="B34" s="273"/>
      <c r="C34" s="34" t="s">
        <v>302</v>
      </c>
      <c r="D34" s="34" t="s">
        <v>303</v>
      </c>
    </row>
    <row r="35" spans="1:7" ht="24.75" customHeight="1" x14ac:dyDescent="0.25">
      <c r="A35" s="270"/>
      <c r="B35" s="273"/>
      <c r="C35" s="34" t="s">
        <v>304</v>
      </c>
      <c r="D35" s="34" t="s">
        <v>305</v>
      </c>
      <c r="F35" t="s">
        <v>306</v>
      </c>
    </row>
    <row r="36" spans="1:7" ht="37.5" customHeight="1" x14ac:dyDescent="0.25">
      <c r="A36" s="270"/>
      <c r="B36" s="273"/>
      <c r="C36" s="34" t="s">
        <v>307</v>
      </c>
      <c r="D36" s="34" t="s">
        <v>308</v>
      </c>
      <c r="F36" t="s">
        <v>309</v>
      </c>
    </row>
    <row r="37" spans="1:7" ht="25.5" x14ac:dyDescent="0.25">
      <c r="A37" s="270"/>
      <c r="B37" s="273"/>
      <c r="C37" s="34" t="s">
        <v>310</v>
      </c>
      <c r="D37" s="34" t="s">
        <v>311</v>
      </c>
      <c r="F37" t="s">
        <v>312</v>
      </c>
    </row>
    <row r="38" spans="1:7" ht="26.25" thickBot="1" x14ac:dyDescent="0.3">
      <c r="A38" s="270"/>
      <c r="B38" s="273"/>
      <c r="C38" s="37"/>
      <c r="D38" s="34" t="s">
        <v>313</v>
      </c>
    </row>
    <row r="39" spans="1:7" ht="26.25" thickBot="1" x14ac:dyDescent="0.3">
      <c r="A39" s="271"/>
      <c r="B39" s="274"/>
      <c r="C39" s="38"/>
      <c r="D39" s="35" t="s">
        <v>314</v>
      </c>
      <c r="F39" s="49" t="s">
        <v>271</v>
      </c>
      <c r="G39" s="54" t="s">
        <v>315</v>
      </c>
    </row>
    <row r="40" spans="1:7" ht="26.25" thickBot="1" x14ac:dyDescent="0.3">
      <c r="A40" s="275">
        <v>5</v>
      </c>
      <c r="B40" s="278" t="s">
        <v>316</v>
      </c>
      <c r="C40" s="36" t="s">
        <v>317</v>
      </c>
      <c r="D40" s="36" t="s">
        <v>318</v>
      </c>
      <c r="F40" s="50" t="s">
        <v>296</v>
      </c>
      <c r="G40" s="55" t="s">
        <v>319</v>
      </c>
    </row>
    <row r="41" spans="1:7" ht="26.25" thickBot="1" x14ac:dyDescent="0.3">
      <c r="A41" s="276"/>
      <c r="B41" s="279"/>
      <c r="C41" s="34" t="s">
        <v>320</v>
      </c>
      <c r="D41" s="34" t="s">
        <v>321</v>
      </c>
      <c r="F41" s="53" t="s">
        <v>316</v>
      </c>
      <c r="G41" s="54" t="s">
        <v>322</v>
      </c>
    </row>
    <row r="42" spans="1:7" ht="25.5" x14ac:dyDescent="0.25">
      <c r="A42" s="276"/>
      <c r="B42" s="279"/>
      <c r="C42" s="34" t="s">
        <v>323</v>
      </c>
      <c r="D42" s="34" t="s">
        <v>301</v>
      </c>
      <c r="F42" s="51"/>
    </row>
    <row r="43" spans="1:7" ht="38.25" x14ac:dyDescent="0.25">
      <c r="A43" s="276"/>
      <c r="B43" s="279"/>
      <c r="C43" s="34" t="s">
        <v>324</v>
      </c>
      <c r="D43" s="34" t="s">
        <v>325</v>
      </c>
      <c r="F43" s="51"/>
    </row>
    <row r="44" spans="1:7" ht="25.5" x14ac:dyDescent="0.25">
      <c r="A44" s="276"/>
      <c r="B44" s="279"/>
      <c r="C44" s="34" t="s">
        <v>326</v>
      </c>
      <c r="D44" s="34" t="s">
        <v>327</v>
      </c>
      <c r="F44" s="51"/>
    </row>
    <row r="45" spans="1:7" ht="25.5" x14ac:dyDescent="0.25">
      <c r="A45" s="276"/>
      <c r="B45" s="279"/>
      <c r="C45" s="34" t="s">
        <v>328</v>
      </c>
      <c r="D45" s="34" t="s">
        <v>329</v>
      </c>
      <c r="F45" s="51"/>
    </row>
    <row r="46" spans="1:7" ht="25.5" x14ac:dyDescent="0.25">
      <c r="A46" s="276"/>
      <c r="B46" s="279"/>
      <c r="C46" s="37"/>
      <c r="D46" s="34" t="s">
        <v>330</v>
      </c>
      <c r="F46" s="51"/>
    </row>
    <row r="47" spans="1:7" ht="26.25" thickBot="1" x14ac:dyDescent="0.3">
      <c r="A47" s="277"/>
      <c r="B47" s="280"/>
      <c r="C47" s="38"/>
      <c r="D47" s="35" t="s">
        <v>331</v>
      </c>
      <c r="F47" s="51"/>
    </row>
    <row r="48" spans="1:7" x14ac:dyDescent="0.25">
      <c r="F48" s="52"/>
    </row>
  </sheetData>
  <mergeCells count="13">
    <mergeCell ref="A40:A47"/>
    <mergeCell ref="B40:B47"/>
    <mergeCell ref="A11:A16"/>
    <mergeCell ref="B11:B16"/>
    <mergeCell ref="A17:A22"/>
    <mergeCell ref="B17:B22"/>
    <mergeCell ref="A23:A31"/>
    <mergeCell ref="B23:B31"/>
    <mergeCell ref="F32:I32"/>
    <mergeCell ref="H10:I10"/>
    <mergeCell ref="F10:G10"/>
    <mergeCell ref="A32:A39"/>
    <mergeCell ref="B32:B39"/>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9"/>
  <sheetViews>
    <sheetView topLeftCell="A8" workbookViewId="0">
      <selection activeCell="B12" sqref="B12"/>
    </sheetView>
  </sheetViews>
  <sheetFormatPr baseColWidth="10" defaultColWidth="10.7109375" defaultRowHeight="15" x14ac:dyDescent="0.25"/>
  <cols>
    <col min="1" max="1" width="27.7109375" customWidth="1"/>
    <col min="2" max="2" width="90.7109375" customWidth="1"/>
    <col min="3" max="3" width="29.42578125" customWidth="1"/>
  </cols>
  <sheetData>
    <row r="1" spans="1:3" ht="51" customHeight="1" x14ac:dyDescent="0.25">
      <c r="A1" s="296" t="s">
        <v>332</v>
      </c>
      <c r="B1" s="295"/>
      <c r="C1" s="140"/>
    </row>
    <row r="2" spans="1:3" ht="57.75" customHeight="1" x14ac:dyDescent="0.25">
      <c r="A2" s="295" t="s">
        <v>333</v>
      </c>
      <c r="B2" s="295"/>
      <c r="C2" s="141"/>
    </row>
    <row r="3" spans="1:3" ht="12.75" customHeight="1" thickBot="1" x14ac:dyDescent="0.3">
      <c r="A3" s="141"/>
      <c r="B3" s="142"/>
      <c r="C3" s="142"/>
    </row>
    <row r="4" spans="1:3" ht="15.75" thickBot="1" x14ac:dyDescent="0.3">
      <c r="A4" s="143" t="s">
        <v>334</v>
      </c>
      <c r="B4" s="143" t="s">
        <v>335</v>
      </c>
      <c r="C4" s="144"/>
    </row>
    <row r="5" spans="1:3" ht="44.25" thickBot="1" x14ac:dyDescent="0.3">
      <c r="A5" s="145" t="s">
        <v>336</v>
      </c>
      <c r="B5" s="146" t="s">
        <v>337</v>
      </c>
    </row>
    <row r="6" spans="1:3" ht="30" thickBot="1" x14ac:dyDescent="0.3">
      <c r="A6" s="145" t="s">
        <v>338</v>
      </c>
      <c r="B6" s="146" t="s">
        <v>339</v>
      </c>
    </row>
    <row r="7" spans="1:3" ht="44.25" thickBot="1" x14ac:dyDescent="0.3">
      <c r="A7" s="145" t="s">
        <v>340</v>
      </c>
      <c r="B7" s="146" t="s">
        <v>341</v>
      </c>
    </row>
    <row r="8" spans="1:3" ht="30" thickBot="1" x14ac:dyDescent="0.3">
      <c r="A8" s="145" t="s">
        <v>342</v>
      </c>
      <c r="B8" s="146" t="s">
        <v>343</v>
      </c>
    </row>
    <row r="10" spans="1:3" ht="15.75" thickBot="1" x14ac:dyDescent="0.3">
      <c r="A10" s="297" t="s">
        <v>344</v>
      </c>
      <c r="B10" s="297"/>
    </row>
    <row r="11" spans="1:3" ht="29.25" x14ac:dyDescent="0.25">
      <c r="A11" s="292" t="s">
        <v>345</v>
      </c>
      <c r="B11" s="147" t="s">
        <v>346</v>
      </c>
    </row>
    <row r="12" spans="1:3" ht="43.5" x14ac:dyDescent="0.25">
      <c r="A12" s="293"/>
      <c r="B12" s="148" t="s">
        <v>347</v>
      </c>
    </row>
    <row r="13" spans="1:3" ht="44.25" thickBot="1" x14ac:dyDescent="0.3">
      <c r="A13" s="294"/>
      <c r="B13" s="149" t="s">
        <v>348</v>
      </c>
    </row>
    <row r="14" spans="1:3" ht="43.5" x14ac:dyDescent="0.25">
      <c r="A14" s="292" t="s">
        <v>349</v>
      </c>
      <c r="B14" s="150" t="s">
        <v>350</v>
      </c>
    </row>
    <row r="15" spans="1:3" ht="43.5" x14ac:dyDescent="0.25">
      <c r="A15" s="293"/>
      <c r="B15" s="151" t="s">
        <v>351</v>
      </c>
    </row>
    <row r="16" spans="1:3" ht="44.25" thickBot="1" x14ac:dyDescent="0.3">
      <c r="A16" s="294"/>
      <c r="B16" s="152" t="s">
        <v>352</v>
      </c>
    </row>
    <row r="17" spans="1:2" ht="43.5" x14ac:dyDescent="0.25">
      <c r="A17" s="292" t="s">
        <v>353</v>
      </c>
      <c r="B17" s="150" t="s">
        <v>354</v>
      </c>
    </row>
    <row r="18" spans="1:2" ht="43.5" x14ac:dyDescent="0.25">
      <c r="A18" s="293"/>
      <c r="B18" s="151" t="s">
        <v>355</v>
      </c>
    </row>
    <row r="19" spans="1:2" ht="44.25" thickBot="1" x14ac:dyDescent="0.3">
      <c r="A19" s="294"/>
      <c r="B19" s="152" t="s">
        <v>356</v>
      </c>
    </row>
  </sheetData>
  <mergeCells count="6">
    <mergeCell ref="A17:A19"/>
    <mergeCell ref="A2:B2"/>
    <mergeCell ref="A1:B1"/>
    <mergeCell ref="A10:B10"/>
    <mergeCell ref="A11:A13"/>
    <mergeCell ref="A14:A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4"/>
  <sheetViews>
    <sheetView workbookViewId="0">
      <selection activeCell="C3" sqref="C3"/>
    </sheetView>
  </sheetViews>
  <sheetFormatPr baseColWidth="10" defaultColWidth="10.7109375" defaultRowHeight="15" x14ac:dyDescent="0.25"/>
  <cols>
    <col min="1" max="1" width="28.7109375" customWidth="1"/>
    <col min="2" max="2" width="61.7109375" customWidth="1"/>
    <col min="3" max="3" width="29.42578125" customWidth="1"/>
  </cols>
  <sheetData>
    <row r="2" spans="1:3" x14ac:dyDescent="0.25">
      <c r="A2" s="298" t="s">
        <v>357</v>
      </c>
      <c r="B2" s="298"/>
      <c r="C2" s="56" t="s">
        <v>358</v>
      </c>
    </row>
    <row r="3" spans="1:3" ht="59.25" customHeight="1" x14ac:dyDescent="0.25">
      <c r="A3" s="56" t="s">
        <v>359</v>
      </c>
      <c r="B3" s="57" t="s">
        <v>360</v>
      </c>
      <c r="C3" s="57" t="s">
        <v>361</v>
      </c>
    </row>
    <row r="4" spans="1:3" ht="57.75" x14ac:dyDescent="0.25">
      <c r="A4" s="56" t="s">
        <v>362</v>
      </c>
      <c r="B4" s="57" t="s">
        <v>363</v>
      </c>
      <c r="C4" s="57" t="s">
        <v>364</v>
      </c>
    </row>
  </sheetData>
  <mergeCells count="1">
    <mergeCell ref="A2:B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15"/>
  <sheetViews>
    <sheetView workbookViewId="0">
      <selection activeCell="E10" sqref="E10"/>
    </sheetView>
  </sheetViews>
  <sheetFormatPr baseColWidth="10" defaultColWidth="10.7109375" defaultRowHeight="15" x14ac:dyDescent="0.25"/>
  <cols>
    <col min="1" max="1" width="28.7109375" customWidth="1"/>
    <col min="2" max="2" width="61.7109375" customWidth="1"/>
  </cols>
  <sheetData>
    <row r="2" spans="1:2" x14ac:dyDescent="0.25">
      <c r="A2" s="298" t="s">
        <v>365</v>
      </c>
      <c r="B2" s="298"/>
    </row>
    <row r="3" spans="1:2" ht="45.75" customHeight="1" x14ac:dyDescent="0.25">
      <c r="A3" s="56" t="s">
        <v>366</v>
      </c>
      <c r="B3" s="65" t="s">
        <v>367</v>
      </c>
    </row>
    <row r="4" spans="1:2" ht="57" x14ac:dyDescent="0.25">
      <c r="A4" s="66" t="s">
        <v>368</v>
      </c>
      <c r="B4" s="65" t="s">
        <v>369</v>
      </c>
    </row>
    <row r="5" spans="1:2" ht="28.5" x14ac:dyDescent="0.25">
      <c r="A5" s="56" t="s">
        <v>370</v>
      </c>
      <c r="B5" s="65" t="s">
        <v>371</v>
      </c>
    </row>
    <row r="6" spans="1:2" ht="42.75" x14ac:dyDescent="0.25">
      <c r="A6" s="56" t="s">
        <v>372</v>
      </c>
      <c r="B6" s="65" t="s">
        <v>373</v>
      </c>
    </row>
    <row r="15" spans="1:2" x14ac:dyDescent="0.25">
      <c r="B15" s="91"/>
    </row>
  </sheetData>
  <mergeCells count="1">
    <mergeCell ref="A2:B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69"/>
  <sheetViews>
    <sheetView topLeftCell="A15" zoomScale="147" zoomScaleNormal="147" zoomScalePageLayoutView="147" workbookViewId="0">
      <selection activeCell="C286" sqref="C286"/>
    </sheetView>
  </sheetViews>
  <sheetFormatPr baseColWidth="10" defaultColWidth="10.7109375" defaultRowHeight="15" x14ac:dyDescent="0.25"/>
  <cols>
    <col min="1" max="1" width="19.7109375" customWidth="1"/>
    <col min="2" max="2" width="54.7109375" customWidth="1"/>
    <col min="3" max="3" width="22.42578125" customWidth="1"/>
    <col min="4" max="4" width="13.7109375" customWidth="1"/>
    <col min="5" max="5" width="12.42578125" style="39" customWidth="1"/>
  </cols>
  <sheetData>
    <row r="1" spans="1:6" x14ac:dyDescent="0.25">
      <c r="A1" s="106" t="s">
        <v>374</v>
      </c>
      <c r="B1" s="106" t="e">
        <f>'MAPA DE RIESGOS'!#REF!</f>
        <v>#REF!</v>
      </c>
      <c r="C1" s="106"/>
      <c r="D1" s="106"/>
      <c r="E1" s="106"/>
      <c r="F1" s="106"/>
    </row>
    <row r="2" spans="1:6" x14ac:dyDescent="0.25">
      <c r="A2" s="109" t="s">
        <v>375</v>
      </c>
      <c r="B2" s="110" t="e">
        <f>'MAPA DE RIESGOS'!#REF!</f>
        <v>#REF!</v>
      </c>
      <c r="C2" s="107"/>
      <c r="D2" s="107"/>
      <c r="E2" s="108"/>
      <c r="F2" s="107"/>
    </row>
    <row r="3" spans="1:6" x14ac:dyDescent="0.25">
      <c r="A3" s="109" t="s">
        <v>376</v>
      </c>
      <c r="B3" s="110" t="e">
        <f>'MAPA DE RIESGOS'!#REF!</f>
        <v>#REF!</v>
      </c>
      <c r="C3" s="107"/>
      <c r="D3" s="107"/>
      <c r="E3" s="108"/>
      <c r="F3" s="107"/>
    </row>
    <row r="4" spans="1:6" ht="15.75" thickBot="1" x14ac:dyDescent="0.3"/>
    <row r="5" spans="1:6" ht="53.25" customHeight="1" thickBot="1" x14ac:dyDescent="0.3">
      <c r="A5" s="60" t="s">
        <v>377</v>
      </c>
      <c r="B5" s="24" t="s">
        <v>378</v>
      </c>
      <c r="C5" s="61" t="s">
        <v>379</v>
      </c>
      <c r="D5" s="24" t="s">
        <v>380</v>
      </c>
      <c r="E5" s="62" t="s">
        <v>381</v>
      </c>
    </row>
    <row r="6" spans="1:6" x14ac:dyDescent="0.25">
      <c r="A6" s="301" t="s">
        <v>382</v>
      </c>
      <c r="B6" s="302" t="s">
        <v>383</v>
      </c>
      <c r="C6" s="181" t="s">
        <v>384</v>
      </c>
      <c r="D6" s="59">
        <v>15</v>
      </c>
      <c r="E6" s="71">
        <v>15</v>
      </c>
    </row>
    <row r="7" spans="1:6" ht="21.75" customHeight="1" x14ac:dyDescent="0.25">
      <c r="A7" s="299"/>
      <c r="B7" s="300"/>
      <c r="C7" s="180" t="s">
        <v>385</v>
      </c>
      <c r="D7" s="58">
        <v>0</v>
      </c>
      <c r="E7" s="72"/>
    </row>
    <row r="8" spans="1:6" ht="15" customHeight="1" x14ac:dyDescent="0.25">
      <c r="A8" s="299"/>
      <c r="B8" s="300" t="s">
        <v>386</v>
      </c>
      <c r="C8" s="180" t="s">
        <v>387</v>
      </c>
      <c r="D8" s="58">
        <v>15</v>
      </c>
      <c r="E8" s="72">
        <v>12</v>
      </c>
    </row>
    <row r="9" spans="1:6" ht="25.5" customHeight="1" x14ac:dyDescent="0.25">
      <c r="A9" s="299"/>
      <c r="B9" s="300"/>
      <c r="C9" s="180" t="s">
        <v>388</v>
      </c>
      <c r="D9" s="58">
        <v>0</v>
      </c>
      <c r="E9" s="72"/>
    </row>
    <row r="10" spans="1:6" ht="22.5" customHeight="1" x14ac:dyDescent="0.25">
      <c r="A10" s="299" t="s">
        <v>389</v>
      </c>
      <c r="B10" s="300" t="s">
        <v>390</v>
      </c>
      <c r="C10" s="180" t="s">
        <v>391</v>
      </c>
      <c r="D10" s="58">
        <v>15</v>
      </c>
      <c r="E10" s="72">
        <v>12</v>
      </c>
    </row>
    <row r="11" spans="1:6" x14ac:dyDescent="0.25">
      <c r="A11" s="299"/>
      <c r="B11" s="300"/>
      <c r="C11" s="180" t="s">
        <v>392</v>
      </c>
      <c r="D11" s="58">
        <v>0</v>
      </c>
      <c r="E11" s="72"/>
    </row>
    <row r="12" spans="1:6" ht="22.5" customHeight="1" x14ac:dyDescent="0.25">
      <c r="A12" s="299" t="s">
        <v>393</v>
      </c>
      <c r="B12" s="300" t="s">
        <v>394</v>
      </c>
      <c r="C12" s="180" t="s">
        <v>395</v>
      </c>
      <c r="D12" s="58">
        <v>15</v>
      </c>
      <c r="E12" s="72">
        <v>15</v>
      </c>
    </row>
    <row r="13" spans="1:6" ht="30" customHeight="1" x14ac:dyDescent="0.25">
      <c r="A13" s="299"/>
      <c r="B13" s="300"/>
      <c r="C13" s="180" t="s">
        <v>396</v>
      </c>
      <c r="D13" s="58">
        <v>0</v>
      </c>
      <c r="E13" s="72"/>
    </row>
    <row r="14" spans="1:6" ht="25.5" customHeight="1" x14ac:dyDescent="0.25">
      <c r="A14" s="299" t="s">
        <v>397</v>
      </c>
      <c r="B14" s="300" t="s">
        <v>398</v>
      </c>
      <c r="C14" s="180" t="s">
        <v>399</v>
      </c>
      <c r="D14" s="58">
        <v>15</v>
      </c>
      <c r="E14" s="72">
        <v>15</v>
      </c>
    </row>
    <row r="15" spans="1:6" ht="25.5" customHeight="1" x14ac:dyDescent="0.25">
      <c r="A15" s="299"/>
      <c r="B15" s="300"/>
      <c r="C15" s="180" t="s">
        <v>400</v>
      </c>
      <c r="D15" s="58">
        <v>0</v>
      </c>
      <c r="E15" s="72"/>
    </row>
    <row r="16" spans="1:6" ht="25.5" customHeight="1" x14ac:dyDescent="0.25">
      <c r="A16" s="299" t="s">
        <v>401</v>
      </c>
      <c r="B16" s="300" t="s">
        <v>402</v>
      </c>
      <c r="C16" s="180" t="s">
        <v>403</v>
      </c>
      <c r="D16" s="58">
        <v>15</v>
      </c>
      <c r="E16" s="72">
        <v>15</v>
      </c>
    </row>
    <row r="17" spans="1:6" ht="25.5" x14ac:dyDescent="0.25">
      <c r="A17" s="299"/>
      <c r="B17" s="300"/>
      <c r="C17" s="180" t="s">
        <v>404</v>
      </c>
      <c r="D17" s="58">
        <v>0</v>
      </c>
      <c r="E17" s="72"/>
    </row>
    <row r="18" spans="1:6" ht="63.75" customHeight="1" x14ac:dyDescent="0.25">
      <c r="A18" s="299" t="s">
        <v>405</v>
      </c>
      <c r="B18" s="300" t="s">
        <v>406</v>
      </c>
      <c r="C18" s="180" t="s">
        <v>407</v>
      </c>
      <c r="D18" s="58">
        <v>10</v>
      </c>
      <c r="E18" s="72">
        <v>10</v>
      </c>
    </row>
    <row r="19" spans="1:6" ht="63.75" customHeight="1" x14ac:dyDescent="0.25">
      <c r="A19" s="299"/>
      <c r="B19" s="300"/>
      <c r="C19" s="180" t="s">
        <v>408</v>
      </c>
      <c r="D19" s="58">
        <v>5</v>
      </c>
      <c r="E19" s="72"/>
    </row>
    <row r="20" spans="1:6" ht="15.75" customHeight="1" thickBot="1" x14ac:dyDescent="0.3">
      <c r="A20" s="299"/>
      <c r="B20" s="300"/>
      <c r="C20" s="180" t="s">
        <v>409</v>
      </c>
      <c r="D20" s="63">
        <v>0</v>
      </c>
      <c r="E20" s="73"/>
    </row>
    <row r="21" spans="1:6" ht="15.75" thickBot="1" x14ac:dyDescent="0.3">
      <c r="D21" s="64" t="s">
        <v>410</v>
      </c>
      <c r="E21" s="74">
        <f>SUM(E6:E20)</f>
        <v>94</v>
      </c>
    </row>
    <row r="22" spans="1:6" ht="39" thickBot="1" x14ac:dyDescent="0.3">
      <c r="A22" s="68" t="s">
        <v>411</v>
      </c>
      <c r="B22" s="182" t="s">
        <v>412</v>
      </c>
      <c r="D22" s="67"/>
      <c r="E22" s="75"/>
    </row>
    <row r="23" spans="1:6" ht="15.75" thickBot="1" x14ac:dyDescent="0.3">
      <c r="A23" s="69" t="s">
        <v>64</v>
      </c>
      <c r="B23" s="70" t="s">
        <v>413</v>
      </c>
      <c r="D23" s="67"/>
      <c r="E23" s="75"/>
    </row>
    <row r="24" spans="1:6" ht="15.75" thickBot="1" x14ac:dyDescent="0.3">
      <c r="A24" s="69" t="s">
        <v>51</v>
      </c>
      <c r="B24" s="70" t="s">
        <v>414</v>
      </c>
      <c r="D24" s="67"/>
      <c r="E24" s="75"/>
    </row>
    <row r="25" spans="1:6" ht="15.75" thickBot="1" x14ac:dyDescent="0.3">
      <c r="A25" s="69" t="s">
        <v>166</v>
      </c>
      <c r="B25" s="70" t="s">
        <v>415</v>
      </c>
      <c r="D25" s="67"/>
      <c r="E25" s="75"/>
    </row>
    <row r="27" spans="1:6" x14ac:dyDescent="0.25">
      <c r="A27" s="106" t="s">
        <v>374</v>
      </c>
      <c r="B27" s="106" t="e">
        <f>'MAPA DE RIESGOS'!#REF!</f>
        <v>#REF!</v>
      </c>
      <c r="C27" s="106"/>
      <c r="D27" s="106"/>
      <c r="E27" s="106"/>
      <c r="F27" s="106"/>
    </row>
    <row r="28" spans="1:6" x14ac:dyDescent="0.25">
      <c r="A28" s="109" t="s">
        <v>416</v>
      </c>
      <c r="B28" s="110" t="e">
        <f>'MAPA DE RIESGOS'!#REF!</f>
        <v>#REF!</v>
      </c>
      <c r="C28" s="107"/>
      <c r="D28" s="107"/>
      <c r="E28" s="108"/>
      <c r="F28" s="107"/>
    </row>
    <row r="29" spans="1:6" x14ac:dyDescent="0.25">
      <c r="A29" s="109" t="s">
        <v>376</v>
      </c>
      <c r="B29" s="110" t="e">
        <f>'MAPA DE RIESGOS'!#REF!</f>
        <v>#REF!</v>
      </c>
      <c r="C29" s="107"/>
      <c r="D29" s="107"/>
      <c r="E29" s="108"/>
      <c r="F29" s="107"/>
    </row>
    <row r="30" spans="1:6" ht="15.75" thickBot="1" x14ac:dyDescent="0.3"/>
    <row r="31" spans="1:6" ht="53.25" customHeight="1" thickBot="1" x14ac:dyDescent="0.3">
      <c r="A31" s="60" t="s">
        <v>377</v>
      </c>
      <c r="B31" s="24" t="s">
        <v>378</v>
      </c>
      <c r="C31" s="61" t="s">
        <v>379</v>
      </c>
      <c r="D31" s="24" t="s">
        <v>380</v>
      </c>
      <c r="E31" s="62" t="s">
        <v>381</v>
      </c>
    </row>
    <row r="32" spans="1:6" x14ac:dyDescent="0.25">
      <c r="A32" s="301" t="s">
        <v>382</v>
      </c>
      <c r="B32" s="302" t="s">
        <v>383</v>
      </c>
      <c r="C32" s="181" t="s">
        <v>384</v>
      </c>
      <c r="D32" s="59">
        <v>15</v>
      </c>
      <c r="E32" s="71">
        <v>15</v>
      </c>
    </row>
    <row r="33" spans="1:5" ht="21.75" customHeight="1" x14ac:dyDescent="0.25">
      <c r="A33" s="299"/>
      <c r="B33" s="300"/>
      <c r="C33" s="180" t="s">
        <v>385</v>
      </c>
      <c r="D33" s="58">
        <v>0</v>
      </c>
      <c r="E33" s="72"/>
    </row>
    <row r="34" spans="1:5" ht="15" customHeight="1" x14ac:dyDescent="0.25">
      <c r="A34" s="299"/>
      <c r="B34" s="300" t="s">
        <v>386</v>
      </c>
      <c r="C34" s="180" t="s">
        <v>387</v>
      </c>
      <c r="D34" s="58">
        <v>15</v>
      </c>
      <c r="E34" s="72">
        <v>15</v>
      </c>
    </row>
    <row r="35" spans="1:5" ht="25.5" customHeight="1" x14ac:dyDescent="0.25">
      <c r="A35" s="299"/>
      <c r="B35" s="300"/>
      <c r="C35" s="180" t="s">
        <v>388</v>
      </c>
      <c r="D35" s="58">
        <v>0</v>
      </c>
      <c r="E35" s="72"/>
    </row>
    <row r="36" spans="1:5" ht="22.5" customHeight="1" x14ac:dyDescent="0.25">
      <c r="A36" s="299" t="s">
        <v>389</v>
      </c>
      <c r="B36" s="300" t="s">
        <v>390</v>
      </c>
      <c r="C36" s="180" t="s">
        <v>391</v>
      </c>
      <c r="D36" s="58">
        <v>15</v>
      </c>
      <c r="E36" s="72">
        <v>11</v>
      </c>
    </row>
    <row r="37" spans="1:5" x14ac:dyDescent="0.25">
      <c r="A37" s="299"/>
      <c r="B37" s="300"/>
      <c r="C37" s="180" t="s">
        <v>392</v>
      </c>
      <c r="D37" s="58"/>
      <c r="E37" s="72"/>
    </row>
    <row r="38" spans="1:5" ht="22.5" customHeight="1" x14ac:dyDescent="0.25">
      <c r="A38" s="299" t="s">
        <v>393</v>
      </c>
      <c r="B38" s="300" t="s">
        <v>394</v>
      </c>
      <c r="C38" s="180" t="s">
        <v>395</v>
      </c>
      <c r="D38" s="58">
        <v>15</v>
      </c>
      <c r="E38" s="72">
        <v>11</v>
      </c>
    </row>
    <row r="39" spans="1:5" ht="30" customHeight="1" x14ac:dyDescent="0.25">
      <c r="A39" s="299"/>
      <c r="B39" s="300"/>
      <c r="C39" s="180" t="s">
        <v>396</v>
      </c>
      <c r="D39" s="58">
        <v>0</v>
      </c>
      <c r="E39" s="72"/>
    </row>
    <row r="40" spans="1:5" ht="25.5" customHeight="1" x14ac:dyDescent="0.25">
      <c r="A40" s="299" t="s">
        <v>397</v>
      </c>
      <c r="B40" s="300" t="s">
        <v>398</v>
      </c>
      <c r="C40" s="180" t="s">
        <v>399</v>
      </c>
      <c r="D40" s="58">
        <v>15</v>
      </c>
      <c r="E40" s="72">
        <v>12</v>
      </c>
    </row>
    <row r="41" spans="1:5" ht="25.5" customHeight="1" x14ac:dyDescent="0.25">
      <c r="A41" s="299"/>
      <c r="B41" s="300"/>
      <c r="C41" s="180" t="s">
        <v>400</v>
      </c>
      <c r="D41" s="58">
        <v>0</v>
      </c>
      <c r="E41" s="72"/>
    </row>
    <row r="42" spans="1:5" ht="25.5" customHeight="1" x14ac:dyDescent="0.25">
      <c r="A42" s="299" t="s">
        <v>401</v>
      </c>
      <c r="B42" s="300" t="s">
        <v>402</v>
      </c>
      <c r="C42" s="180" t="s">
        <v>403</v>
      </c>
      <c r="D42" s="58">
        <v>15</v>
      </c>
      <c r="E42" s="72">
        <v>12</v>
      </c>
    </row>
    <row r="43" spans="1:5" ht="25.5" x14ac:dyDescent="0.25">
      <c r="A43" s="299"/>
      <c r="B43" s="300"/>
      <c r="C43" s="180" t="s">
        <v>404</v>
      </c>
      <c r="D43" s="58">
        <v>0</v>
      </c>
      <c r="E43" s="72"/>
    </row>
    <row r="44" spans="1:5" ht="63.75" customHeight="1" x14ac:dyDescent="0.25">
      <c r="A44" s="299" t="s">
        <v>405</v>
      </c>
      <c r="B44" s="300" t="s">
        <v>406</v>
      </c>
      <c r="C44" s="180" t="s">
        <v>407</v>
      </c>
      <c r="D44" s="58">
        <v>10</v>
      </c>
      <c r="E44" s="72">
        <v>10</v>
      </c>
    </row>
    <row r="45" spans="1:5" ht="63.75" customHeight="1" x14ac:dyDescent="0.25">
      <c r="A45" s="299"/>
      <c r="B45" s="300"/>
      <c r="C45" s="180" t="s">
        <v>408</v>
      </c>
      <c r="D45" s="58">
        <v>5</v>
      </c>
      <c r="E45" s="72"/>
    </row>
    <row r="46" spans="1:5" ht="15.75" customHeight="1" thickBot="1" x14ac:dyDescent="0.3">
      <c r="A46" s="299"/>
      <c r="B46" s="300"/>
      <c r="C46" s="180" t="s">
        <v>409</v>
      </c>
      <c r="D46" s="63">
        <v>0</v>
      </c>
      <c r="E46" s="73"/>
    </row>
    <row r="47" spans="1:5" ht="15.75" thickBot="1" x14ac:dyDescent="0.3">
      <c r="D47" s="64" t="s">
        <v>410</v>
      </c>
      <c r="E47" s="74">
        <f>SUM(E32:E46)</f>
        <v>86</v>
      </c>
    </row>
    <row r="48" spans="1:5" ht="39" thickBot="1" x14ac:dyDescent="0.3">
      <c r="A48" s="68" t="s">
        <v>411</v>
      </c>
      <c r="B48" s="182" t="s">
        <v>412</v>
      </c>
      <c r="D48" s="67"/>
      <c r="E48" s="75"/>
    </row>
    <row r="49" spans="1:6" ht="15.75" thickBot="1" x14ac:dyDescent="0.3">
      <c r="A49" s="69" t="s">
        <v>64</v>
      </c>
      <c r="B49" s="70" t="s">
        <v>413</v>
      </c>
      <c r="D49" s="67"/>
      <c r="E49" s="75"/>
    </row>
    <row r="50" spans="1:6" ht="15.75" thickBot="1" x14ac:dyDescent="0.3">
      <c r="A50" s="69" t="s">
        <v>51</v>
      </c>
      <c r="B50" s="70" t="s">
        <v>414</v>
      </c>
      <c r="D50" s="67"/>
      <c r="E50" s="75"/>
    </row>
    <row r="51" spans="1:6" ht="15.75" thickBot="1" x14ac:dyDescent="0.3">
      <c r="A51" s="69" t="s">
        <v>166</v>
      </c>
      <c r="B51" s="70" t="s">
        <v>415</v>
      </c>
      <c r="D51" s="67"/>
      <c r="E51" s="75"/>
    </row>
    <row r="52" spans="1:6" x14ac:dyDescent="0.25">
      <c r="A52" s="103"/>
      <c r="B52" s="103"/>
      <c r="C52" s="103"/>
      <c r="D52" s="103"/>
      <c r="E52" s="104"/>
      <c r="F52" s="103"/>
    </row>
    <row r="54" spans="1:6" x14ac:dyDescent="0.25">
      <c r="A54" s="111" t="s">
        <v>417</v>
      </c>
      <c r="B54" s="111" t="str">
        <f>'MAPA DE RIESGOS'!D7</f>
        <v>Probabilidad de manejar inadecuadamente los residuos</v>
      </c>
      <c r="C54" s="111"/>
      <c r="D54" s="111"/>
      <c r="E54" s="111"/>
      <c r="F54" s="111"/>
    </row>
    <row r="55" spans="1:6" x14ac:dyDescent="0.25">
      <c r="A55" s="114" t="s">
        <v>375</v>
      </c>
      <c r="B55" s="115" t="str">
        <f>'MAPA DE RIESGOS'!P7</f>
        <v>Incumplimiento del procedimiento de manejo de residuos sólidos</v>
      </c>
      <c r="C55" s="112"/>
      <c r="D55" s="112"/>
      <c r="E55" s="113"/>
      <c r="F55" s="112"/>
    </row>
    <row r="56" spans="1:6" x14ac:dyDescent="0.25">
      <c r="A56" s="114" t="s">
        <v>376</v>
      </c>
      <c r="B56" s="115" t="str">
        <f>'MAPA DE RIESGOS'!T7</f>
        <v>Solicitar reinducción del procedimiento de manejo de residuios al personal de recursos físicos.</v>
      </c>
      <c r="C56" s="112"/>
      <c r="D56" s="112"/>
      <c r="E56" s="113"/>
      <c r="F56" s="112"/>
    </row>
    <row r="57" spans="1:6" ht="15.75" thickBot="1" x14ac:dyDescent="0.3"/>
    <row r="58" spans="1:6" ht="53.25" customHeight="1" thickBot="1" x14ac:dyDescent="0.3">
      <c r="A58" s="60" t="s">
        <v>377</v>
      </c>
      <c r="B58" s="24" t="s">
        <v>378</v>
      </c>
      <c r="C58" s="61" t="s">
        <v>379</v>
      </c>
      <c r="D58" s="24" t="s">
        <v>380</v>
      </c>
      <c r="E58" s="62" t="s">
        <v>381</v>
      </c>
    </row>
    <row r="59" spans="1:6" x14ac:dyDescent="0.25">
      <c r="A59" s="301" t="s">
        <v>382</v>
      </c>
      <c r="B59" s="302" t="s">
        <v>383</v>
      </c>
      <c r="C59" s="181" t="s">
        <v>384</v>
      </c>
      <c r="D59" s="59">
        <v>15</v>
      </c>
      <c r="E59" s="71">
        <v>15</v>
      </c>
    </row>
    <row r="60" spans="1:6" ht="21.75" customHeight="1" x14ac:dyDescent="0.25">
      <c r="A60" s="299"/>
      <c r="B60" s="300"/>
      <c r="C60" s="180" t="s">
        <v>385</v>
      </c>
      <c r="D60" s="58">
        <v>0</v>
      </c>
      <c r="E60" s="72"/>
    </row>
    <row r="61" spans="1:6" ht="15" customHeight="1" x14ac:dyDescent="0.25">
      <c r="A61" s="299"/>
      <c r="B61" s="300" t="s">
        <v>386</v>
      </c>
      <c r="C61" s="180" t="s">
        <v>387</v>
      </c>
      <c r="D61" s="58">
        <v>15</v>
      </c>
      <c r="E61" s="72">
        <v>15</v>
      </c>
    </row>
    <row r="62" spans="1:6" ht="25.5" customHeight="1" x14ac:dyDescent="0.25">
      <c r="A62" s="299"/>
      <c r="B62" s="300"/>
      <c r="C62" s="180" t="s">
        <v>388</v>
      </c>
      <c r="D62" s="58">
        <v>0</v>
      </c>
      <c r="E62" s="72"/>
    </row>
    <row r="63" spans="1:6" ht="22.5" customHeight="1" x14ac:dyDescent="0.25">
      <c r="A63" s="299" t="s">
        <v>389</v>
      </c>
      <c r="B63" s="300" t="s">
        <v>390</v>
      </c>
      <c r="C63" s="180" t="s">
        <v>391</v>
      </c>
      <c r="D63" s="58">
        <v>15</v>
      </c>
      <c r="E63" s="72">
        <v>15</v>
      </c>
    </row>
    <row r="64" spans="1:6" x14ac:dyDescent="0.25">
      <c r="A64" s="299"/>
      <c r="B64" s="300"/>
      <c r="C64" s="180" t="s">
        <v>392</v>
      </c>
      <c r="D64" s="58">
        <v>0</v>
      </c>
      <c r="E64" s="72"/>
    </row>
    <row r="65" spans="1:6" ht="22.5" customHeight="1" x14ac:dyDescent="0.25">
      <c r="A65" s="299" t="s">
        <v>393</v>
      </c>
      <c r="B65" s="300" t="s">
        <v>394</v>
      </c>
      <c r="C65" s="180" t="s">
        <v>395</v>
      </c>
      <c r="D65" s="58">
        <v>15</v>
      </c>
      <c r="E65" s="72">
        <v>10</v>
      </c>
    </row>
    <row r="66" spans="1:6" ht="30" customHeight="1" x14ac:dyDescent="0.25">
      <c r="A66" s="299"/>
      <c r="B66" s="300"/>
      <c r="C66" s="180" t="s">
        <v>396</v>
      </c>
      <c r="D66" s="58">
        <v>0</v>
      </c>
      <c r="E66" s="72"/>
    </row>
    <row r="67" spans="1:6" ht="25.5" customHeight="1" x14ac:dyDescent="0.25">
      <c r="A67" s="299" t="s">
        <v>397</v>
      </c>
      <c r="B67" s="300" t="s">
        <v>398</v>
      </c>
      <c r="C67" s="180" t="s">
        <v>399</v>
      </c>
      <c r="D67" s="58">
        <v>15</v>
      </c>
      <c r="E67" s="72">
        <v>15</v>
      </c>
    </row>
    <row r="68" spans="1:6" ht="25.5" customHeight="1" x14ac:dyDescent="0.25">
      <c r="A68" s="299"/>
      <c r="B68" s="300"/>
      <c r="C68" s="180" t="s">
        <v>400</v>
      </c>
      <c r="D68" s="58">
        <v>0</v>
      </c>
      <c r="E68" s="72"/>
    </row>
    <row r="69" spans="1:6" ht="25.5" customHeight="1" x14ac:dyDescent="0.25">
      <c r="A69" s="299" t="s">
        <v>401</v>
      </c>
      <c r="B69" s="300" t="s">
        <v>402</v>
      </c>
      <c r="C69" s="180" t="s">
        <v>403</v>
      </c>
      <c r="D69" s="58">
        <v>15</v>
      </c>
      <c r="E69" s="72">
        <v>10</v>
      </c>
    </row>
    <row r="70" spans="1:6" ht="25.5" x14ac:dyDescent="0.25">
      <c r="A70" s="299"/>
      <c r="B70" s="300"/>
      <c r="C70" s="180" t="s">
        <v>404</v>
      </c>
      <c r="D70" s="58">
        <v>0</v>
      </c>
      <c r="E70" s="72"/>
    </row>
    <row r="71" spans="1:6" ht="63.75" customHeight="1" x14ac:dyDescent="0.25">
      <c r="A71" s="299" t="s">
        <v>405</v>
      </c>
      <c r="B71" s="300" t="s">
        <v>406</v>
      </c>
      <c r="C71" s="180" t="s">
        <v>407</v>
      </c>
      <c r="D71" s="58">
        <v>10</v>
      </c>
      <c r="E71" s="72">
        <v>10</v>
      </c>
    </row>
    <row r="72" spans="1:6" ht="63.75" customHeight="1" x14ac:dyDescent="0.25">
      <c r="A72" s="299"/>
      <c r="B72" s="300"/>
      <c r="C72" s="180" t="s">
        <v>408</v>
      </c>
      <c r="D72" s="58">
        <v>5</v>
      </c>
      <c r="E72" s="72"/>
    </row>
    <row r="73" spans="1:6" ht="15.75" customHeight="1" thickBot="1" x14ac:dyDescent="0.3">
      <c r="A73" s="299"/>
      <c r="B73" s="300"/>
      <c r="C73" s="180" t="s">
        <v>409</v>
      </c>
      <c r="D73" s="63">
        <v>0</v>
      </c>
      <c r="E73" s="73"/>
    </row>
    <row r="74" spans="1:6" ht="15.75" thickBot="1" x14ac:dyDescent="0.3">
      <c r="D74" s="64" t="s">
        <v>410</v>
      </c>
      <c r="E74" s="74">
        <f>SUM(E59:E73)</f>
        <v>90</v>
      </c>
    </row>
    <row r="75" spans="1:6" ht="39" thickBot="1" x14ac:dyDescent="0.3">
      <c r="A75" s="68" t="s">
        <v>411</v>
      </c>
      <c r="B75" s="182" t="s">
        <v>412</v>
      </c>
      <c r="D75" s="67"/>
      <c r="E75" s="75"/>
    </row>
    <row r="76" spans="1:6" ht="15.75" thickBot="1" x14ac:dyDescent="0.3">
      <c r="A76" s="69" t="s">
        <v>64</v>
      </c>
      <c r="B76" s="70" t="s">
        <v>413</v>
      </c>
      <c r="D76" s="67"/>
      <c r="E76" s="75"/>
    </row>
    <row r="77" spans="1:6" ht="15.75" thickBot="1" x14ac:dyDescent="0.3">
      <c r="A77" s="69" t="s">
        <v>51</v>
      </c>
      <c r="B77" s="70" t="s">
        <v>414</v>
      </c>
      <c r="D77" s="67"/>
      <c r="E77" s="75"/>
    </row>
    <row r="78" spans="1:6" ht="15.75" thickBot="1" x14ac:dyDescent="0.3">
      <c r="A78" s="69" t="s">
        <v>166</v>
      </c>
      <c r="B78" s="70" t="s">
        <v>415</v>
      </c>
      <c r="D78" s="67"/>
      <c r="E78" s="75"/>
    </row>
    <row r="80" spans="1:6" x14ac:dyDescent="0.25">
      <c r="A80" s="111" t="s">
        <v>417</v>
      </c>
      <c r="B80" s="111" t="str">
        <f>B54</f>
        <v>Probabilidad de manejar inadecuadamente los residuos</v>
      </c>
      <c r="C80" s="111"/>
      <c r="D80" s="111"/>
      <c r="E80" s="111"/>
      <c r="F80" s="111"/>
    </row>
    <row r="81" spans="1:6" x14ac:dyDescent="0.25">
      <c r="A81" s="114" t="s">
        <v>416</v>
      </c>
      <c r="B81" s="115" t="str">
        <f>'MAPA DE RIESGOS'!P8</f>
        <v>No se han establecido cantidades y almacenamiento para trabajar con GA en la disposición de los residuos</v>
      </c>
      <c r="C81" s="112"/>
      <c r="D81" s="112"/>
      <c r="E81" s="113"/>
      <c r="F81" s="112"/>
    </row>
    <row r="82" spans="1:6" x14ac:dyDescent="0.25">
      <c r="A82" s="114" t="s">
        <v>376</v>
      </c>
      <c r="B82" s="115" t="str">
        <f>'MAPA DE RIESGOS'!T8</f>
        <v>Identificar cantidades de residuos y formas de almacenaminto.</v>
      </c>
      <c r="C82" s="112"/>
      <c r="D82" s="112"/>
      <c r="E82" s="113"/>
      <c r="F82" s="112"/>
    </row>
    <row r="83" spans="1:6" ht="15.75" thickBot="1" x14ac:dyDescent="0.3"/>
    <row r="84" spans="1:6" ht="53.25" customHeight="1" thickBot="1" x14ac:dyDescent="0.3">
      <c r="A84" s="60" t="s">
        <v>377</v>
      </c>
      <c r="B84" s="24" t="s">
        <v>378</v>
      </c>
      <c r="C84" s="61" t="s">
        <v>379</v>
      </c>
      <c r="D84" s="24" t="s">
        <v>380</v>
      </c>
      <c r="E84" s="62" t="s">
        <v>381</v>
      </c>
    </row>
    <row r="85" spans="1:6" x14ac:dyDescent="0.25">
      <c r="A85" s="301" t="s">
        <v>382</v>
      </c>
      <c r="B85" s="302" t="s">
        <v>383</v>
      </c>
      <c r="C85" s="181" t="s">
        <v>384</v>
      </c>
      <c r="D85" s="59">
        <v>15</v>
      </c>
      <c r="E85" s="71">
        <v>15</v>
      </c>
    </row>
    <row r="86" spans="1:6" ht="21.75" customHeight="1" x14ac:dyDescent="0.25">
      <c r="A86" s="299"/>
      <c r="B86" s="300"/>
      <c r="C86" s="180" t="s">
        <v>385</v>
      </c>
      <c r="D86" s="58">
        <v>0</v>
      </c>
      <c r="E86" s="72"/>
    </row>
    <row r="87" spans="1:6" ht="15" customHeight="1" x14ac:dyDescent="0.25">
      <c r="A87" s="299"/>
      <c r="B87" s="300" t="s">
        <v>386</v>
      </c>
      <c r="C87" s="180" t="s">
        <v>387</v>
      </c>
      <c r="D87" s="58">
        <v>15</v>
      </c>
      <c r="E87" s="72">
        <v>12</v>
      </c>
    </row>
    <row r="88" spans="1:6" ht="25.5" customHeight="1" x14ac:dyDescent="0.25">
      <c r="A88" s="299"/>
      <c r="B88" s="300"/>
      <c r="C88" s="180" t="s">
        <v>388</v>
      </c>
      <c r="D88" s="58">
        <v>0</v>
      </c>
      <c r="E88" s="72"/>
    </row>
    <row r="89" spans="1:6" ht="22.5" customHeight="1" x14ac:dyDescent="0.25">
      <c r="A89" s="299" t="s">
        <v>389</v>
      </c>
      <c r="B89" s="300" t="s">
        <v>390</v>
      </c>
      <c r="C89" s="180" t="s">
        <v>391</v>
      </c>
      <c r="D89" s="58">
        <v>15</v>
      </c>
      <c r="E89" s="72">
        <v>12</v>
      </c>
    </row>
    <row r="90" spans="1:6" x14ac:dyDescent="0.25">
      <c r="A90" s="299"/>
      <c r="B90" s="300"/>
      <c r="C90" s="180" t="s">
        <v>392</v>
      </c>
      <c r="D90" s="58">
        <v>0</v>
      </c>
      <c r="E90" s="72"/>
    </row>
    <row r="91" spans="1:6" ht="22.5" customHeight="1" x14ac:dyDescent="0.25">
      <c r="A91" s="299" t="s">
        <v>393</v>
      </c>
      <c r="B91" s="300" t="s">
        <v>394</v>
      </c>
      <c r="C91" s="180" t="s">
        <v>395</v>
      </c>
      <c r="D91" s="58">
        <v>15</v>
      </c>
      <c r="E91" s="72">
        <v>12</v>
      </c>
    </row>
    <row r="92" spans="1:6" ht="30" customHeight="1" x14ac:dyDescent="0.25">
      <c r="A92" s="299"/>
      <c r="B92" s="300"/>
      <c r="C92" s="180" t="s">
        <v>396</v>
      </c>
      <c r="D92" s="58">
        <v>0</v>
      </c>
      <c r="E92" s="72"/>
    </row>
    <row r="93" spans="1:6" ht="25.5" customHeight="1" x14ac:dyDescent="0.25">
      <c r="A93" s="299" t="s">
        <v>397</v>
      </c>
      <c r="B93" s="300" t="s">
        <v>398</v>
      </c>
      <c r="C93" s="180" t="s">
        <v>399</v>
      </c>
      <c r="D93" s="58">
        <v>15</v>
      </c>
      <c r="E93" s="72">
        <v>13</v>
      </c>
    </row>
    <row r="94" spans="1:6" ht="25.5" customHeight="1" x14ac:dyDescent="0.25">
      <c r="A94" s="299"/>
      <c r="B94" s="300"/>
      <c r="C94" s="180" t="s">
        <v>400</v>
      </c>
      <c r="D94" s="58">
        <v>0</v>
      </c>
      <c r="E94" s="72"/>
    </row>
    <row r="95" spans="1:6" ht="25.5" customHeight="1" x14ac:dyDescent="0.25">
      <c r="A95" s="299" t="s">
        <v>401</v>
      </c>
      <c r="B95" s="300" t="s">
        <v>402</v>
      </c>
      <c r="C95" s="180" t="s">
        <v>403</v>
      </c>
      <c r="D95" s="58">
        <v>15</v>
      </c>
      <c r="E95" s="72">
        <v>12</v>
      </c>
    </row>
    <row r="96" spans="1:6" ht="25.5" x14ac:dyDescent="0.25">
      <c r="A96" s="299"/>
      <c r="B96" s="300"/>
      <c r="C96" s="180" t="s">
        <v>404</v>
      </c>
      <c r="D96" s="58">
        <v>0</v>
      </c>
      <c r="E96" s="72"/>
    </row>
    <row r="97" spans="1:6" ht="63.75" customHeight="1" x14ac:dyDescent="0.25">
      <c r="A97" s="299" t="s">
        <v>405</v>
      </c>
      <c r="B97" s="300" t="s">
        <v>406</v>
      </c>
      <c r="C97" s="180" t="s">
        <v>407</v>
      </c>
      <c r="D97" s="58">
        <v>10</v>
      </c>
      <c r="E97" s="72">
        <v>10</v>
      </c>
    </row>
    <row r="98" spans="1:6" ht="63.75" customHeight="1" x14ac:dyDescent="0.25">
      <c r="A98" s="299"/>
      <c r="B98" s="300"/>
      <c r="C98" s="180" t="s">
        <v>408</v>
      </c>
      <c r="D98" s="58">
        <v>5</v>
      </c>
      <c r="E98" s="72"/>
    </row>
    <row r="99" spans="1:6" ht="15.75" customHeight="1" thickBot="1" x14ac:dyDescent="0.3">
      <c r="A99" s="299"/>
      <c r="B99" s="300"/>
      <c r="C99" s="180" t="s">
        <v>409</v>
      </c>
      <c r="D99" s="63">
        <v>0</v>
      </c>
      <c r="E99" s="73"/>
    </row>
    <row r="100" spans="1:6" ht="15.75" thickBot="1" x14ac:dyDescent="0.3">
      <c r="D100" s="64" t="s">
        <v>410</v>
      </c>
      <c r="E100" s="74">
        <f>SUM(E85:E99)</f>
        <v>86</v>
      </c>
    </row>
    <row r="101" spans="1:6" ht="39" thickBot="1" x14ac:dyDescent="0.3">
      <c r="A101" s="68" t="s">
        <v>411</v>
      </c>
      <c r="B101" s="182" t="s">
        <v>412</v>
      </c>
      <c r="D101" s="67"/>
      <c r="E101" s="75"/>
    </row>
    <row r="102" spans="1:6" ht="15.75" thickBot="1" x14ac:dyDescent="0.3">
      <c r="A102" s="69" t="s">
        <v>64</v>
      </c>
      <c r="B102" s="70" t="s">
        <v>413</v>
      </c>
      <c r="D102" s="67"/>
      <c r="E102" s="75"/>
    </row>
    <row r="103" spans="1:6" ht="15.75" thickBot="1" x14ac:dyDescent="0.3">
      <c r="A103" s="69" t="s">
        <v>51</v>
      </c>
      <c r="B103" s="70" t="s">
        <v>414</v>
      </c>
      <c r="D103" s="67"/>
      <c r="E103" s="75"/>
    </row>
    <row r="104" spans="1:6" ht="15.75" thickBot="1" x14ac:dyDescent="0.3">
      <c r="A104" s="69" t="s">
        <v>166</v>
      </c>
      <c r="B104" s="70" t="s">
        <v>415</v>
      </c>
      <c r="D104" s="67"/>
      <c r="E104" s="75"/>
    </row>
    <row r="105" spans="1:6" x14ac:dyDescent="0.25">
      <c r="A105" s="103"/>
      <c r="B105" s="103"/>
      <c r="C105" s="103"/>
      <c r="D105" s="103"/>
      <c r="E105" s="104"/>
      <c r="F105" s="103"/>
    </row>
    <row r="107" spans="1:6" x14ac:dyDescent="0.25">
      <c r="A107" s="116" t="s">
        <v>418</v>
      </c>
      <c r="B107" s="116" t="str">
        <f>'MAPA DE RIESGOS'!D9</f>
        <v>Probabilidad de ocurrencia de un accidente o enfermedad laboral por ausencia de EPP y Probabilidad de contagio del COVID-19.</v>
      </c>
      <c r="C107" s="116"/>
      <c r="D107" s="116"/>
      <c r="E107" s="116"/>
      <c r="F107" s="116"/>
    </row>
    <row r="108" spans="1:6" x14ac:dyDescent="0.25">
      <c r="A108" s="119" t="s">
        <v>375</v>
      </c>
      <c r="B108" s="120" t="str">
        <f>'MAPA DE RIESGOS'!P9</f>
        <v>No entrega de EPP por parte de SST</v>
      </c>
      <c r="C108" s="117"/>
      <c r="D108" s="117"/>
      <c r="E108" s="118"/>
      <c r="F108" s="117"/>
    </row>
    <row r="109" spans="1:6" x14ac:dyDescent="0.25">
      <c r="A109" s="119" t="s">
        <v>376</v>
      </c>
      <c r="B109" s="120" t="str">
        <f>'MAPA DE RIESGOS'!T9</f>
        <v>Gestionar ante el proceso de SST la solicitud de EPP para cada uno de los funcionarios del proceso teniendo en cuenta las actvidades específicas que cada uno desarrollo.</v>
      </c>
      <c r="C109" s="117"/>
      <c r="D109" s="117"/>
      <c r="E109" s="118"/>
      <c r="F109" s="117"/>
    </row>
    <row r="110" spans="1:6" ht="15.75" thickBot="1" x14ac:dyDescent="0.3"/>
    <row r="111" spans="1:6" ht="53.25" customHeight="1" thickBot="1" x14ac:dyDescent="0.3">
      <c r="A111" s="60" t="s">
        <v>377</v>
      </c>
      <c r="B111" s="24" t="s">
        <v>378</v>
      </c>
      <c r="C111" s="61" t="s">
        <v>379</v>
      </c>
      <c r="D111" s="24" t="s">
        <v>380</v>
      </c>
      <c r="E111" s="62" t="s">
        <v>381</v>
      </c>
    </row>
    <row r="112" spans="1:6" x14ac:dyDescent="0.25">
      <c r="A112" s="301" t="s">
        <v>382</v>
      </c>
      <c r="B112" s="302" t="s">
        <v>383</v>
      </c>
      <c r="C112" s="181" t="s">
        <v>384</v>
      </c>
      <c r="D112" s="59">
        <v>15</v>
      </c>
      <c r="E112" s="71">
        <v>15</v>
      </c>
    </row>
    <row r="113" spans="1:5" ht="21.75" customHeight="1" x14ac:dyDescent="0.25">
      <c r="A113" s="299"/>
      <c r="B113" s="300"/>
      <c r="C113" s="180" t="s">
        <v>385</v>
      </c>
      <c r="D113" s="58">
        <v>0</v>
      </c>
      <c r="E113" s="72"/>
    </row>
    <row r="114" spans="1:5" ht="15" customHeight="1" x14ac:dyDescent="0.25">
      <c r="A114" s="299"/>
      <c r="B114" s="300" t="s">
        <v>386</v>
      </c>
      <c r="C114" s="180" t="s">
        <v>387</v>
      </c>
      <c r="D114" s="58">
        <v>15</v>
      </c>
      <c r="E114" s="72">
        <v>10</v>
      </c>
    </row>
    <row r="115" spans="1:5" ht="25.5" customHeight="1" x14ac:dyDescent="0.25">
      <c r="A115" s="299"/>
      <c r="B115" s="300"/>
      <c r="C115" s="180" t="s">
        <v>388</v>
      </c>
      <c r="D115" s="58">
        <v>0</v>
      </c>
      <c r="E115" s="72"/>
    </row>
    <row r="116" spans="1:5" ht="22.5" customHeight="1" x14ac:dyDescent="0.25">
      <c r="A116" s="299" t="s">
        <v>389</v>
      </c>
      <c r="B116" s="300" t="s">
        <v>390</v>
      </c>
      <c r="C116" s="180" t="s">
        <v>391</v>
      </c>
      <c r="D116" s="58">
        <v>15</v>
      </c>
      <c r="E116" s="72">
        <v>15</v>
      </c>
    </row>
    <row r="117" spans="1:5" x14ac:dyDescent="0.25">
      <c r="A117" s="299"/>
      <c r="B117" s="300"/>
      <c r="C117" s="180" t="s">
        <v>392</v>
      </c>
      <c r="D117" s="58">
        <v>0</v>
      </c>
      <c r="E117" s="72"/>
    </row>
    <row r="118" spans="1:5" ht="22.5" customHeight="1" x14ac:dyDescent="0.25">
      <c r="A118" s="299" t="s">
        <v>393</v>
      </c>
      <c r="B118" s="300" t="s">
        <v>394</v>
      </c>
      <c r="C118" s="180" t="s">
        <v>395</v>
      </c>
      <c r="D118" s="58">
        <v>15</v>
      </c>
      <c r="E118" s="72">
        <v>12</v>
      </c>
    </row>
    <row r="119" spans="1:5" ht="30" customHeight="1" x14ac:dyDescent="0.25">
      <c r="A119" s="299"/>
      <c r="B119" s="300"/>
      <c r="C119" s="180" t="s">
        <v>396</v>
      </c>
      <c r="D119" s="58">
        <v>0</v>
      </c>
      <c r="E119" s="72"/>
    </row>
    <row r="120" spans="1:5" ht="25.5" customHeight="1" x14ac:dyDescent="0.25">
      <c r="A120" s="299" t="s">
        <v>397</v>
      </c>
      <c r="B120" s="300" t="s">
        <v>398</v>
      </c>
      <c r="C120" s="180" t="s">
        <v>399</v>
      </c>
      <c r="D120" s="58">
        <v>15</v>
      </c>
      <c r="E120" s="72">
        <v>13</v>
      </c>
    </row>
    <row r="121" spans="1:5" ht="25.5" customHeight="1" x14ac:dyDescent="0.25">
      <c r="A121" s="299"/>
      <c r="B121" s="300"/>
      <c r="C121" s="180" t="s">
        <v>400</v>
      </c>
      <c r="D121" s="58">
        <v>0</v>
      </c>
      <c r="E121" s="72"/>
    </row>
    <row r="122" spans="1:5" ht="25.5" customHeight="1" x14ac:dyDescent="0.25">
      <c r="A122" s="299" t="s">
        <v>401</v>
      </c>
      <c r="B122" s="300" t="s">
        <v>402</v>
      </c>
      <c r="C122" s="180" t="s">
        <v>403</v>
      </c>
      <c r="D122" s="58">
        <v>15</v>
      </c>
      <c r="E122" s="72">
        <v>15</v>
      </c>
    </row>
    <row r="123" spans="1:5" ht="25.5" x14ac:dyDescent="0.25">
      <c r="A123" s="299"/>
      <c r="B123" s="300"/>
      <c r="C123" s="180" t="s">
        <v>404</v>
      </c>
      <c r="D123" s="58">
        <v>0</v>
      </c>
      <c r="E123" s="72"/>
    </row>
    <row r="124" spans="1:5" ht="63.75" customHeight="1" x14ac:dyDescent="0.25">
      <c r="A124" s="299" t="s">
        <v>405</v>
      </c>
      <c r="B124" s="300" t="s">
        <v>406</v>
      </c>
      <c r="C124" s="180" t="s">
        <v>407</v>
      </c>
      <c r="D124" s="58">
        <v>10</v>
      </c>
      <c r="E124" s="72">
        <v>10</v>
      </c>
    </row>
    <row r="125" spans="1:5" ht="63.75" customHeight="1" x14ac:dyDescent="0.25">
      <c r="A125" s="299"/>
      <c r="B125" s="300"/>
      <c r="C125" s="180" t="s">
        <v>408</v>
      </c>
      <c r="D125" s="58">
        <v>5</v>
      </c>
      <c r="E125" s="72"/>
    </row>
    <row r="126" spans="1:5" ht="15.75" customHeight="1" thickBot="1" x14ac:dyDescent="0.3">
      <c r="A126" s="299"/>
      <c r="B126" s="300"/>
      <c r="C126" s="180" t="s">
        <v>409</v>
      </c>
      <c r="D126" s="63">
        <v>0</v>
      </c>
      <c r="E126" s="73"/>
    </row>
    <row r="127" spans="1:5" ht="15.75" thickBot="1" x14ac:dyDescent="0.3">
      <c r="D127" s="64" t="s">
        <v>410</v>
      </c>
      <c r="E127" s="74">
        <f>SUM(E112:E126)</f>
        <v>90</v>
      </c>
    </row>
    <row r="128" spans="1:5" ht="39" thickBot="1" x14ac:dyDescent="0.3">
      <c r="A128" s="68" t="s">
        <v>411</v>
      </c>
      <c r="B128" s="182" t="s">
        <v>412</v>
      </c>
      <c r="D128" s="67"/>
      <c r="E128" s="75"/>
    </row>
    <row r="129" spans="1:6" ht="15.75" thickBot="1" x14ac:dyDescent="0.3">
      <c r="A129" s="69" t="s">
        <v>64</v>
      </c>
      <c r="B129" s="70" t="s">
        <v>413</v>
      </c>
      <c r="D129" s="67"/>
      <c r="E129" s="75"/>
    </row>
    <row r="130" spans="1:6" ht="15.75" thickBot="1" x14ac:dyDescent="0.3">
      <c r="A130" s="69" t="s">
        <v>51</v>
      </c>
      <c r="B130" s="70" t="s">
        <v>414</v>
      </c>
      <c r="D130" s="67"/>
      <c r="E130" s="75"/>
    </row>
    <row r="131" spans="1:6" ht="15.75" thickBot="1" x14ac:dyDescent="0.3">
      <c r="A131" s="69" t="s">
        <v>166</v>
      </c>
      <c r="B131" s="70" t="s">
        <v>415</v>
      </c>
      <c r="D131" s="67"/>
      <c r="E131" s="75"/>
    </row>
    <row r="133" spans="1:6" x14ac:dyDescent="0.25">
      <c r="A133" s="116" t="s">
        <v>418</v>
      </c>
      <c r="B133" s="116" t="str">
        <f>B107</f>
        <v>Probabilidad de ocurrencia de un accidente o enfermedad laboral por ausencia de EPP y Probabilidad de contagio del COVID-19.</v>
      </c>
      <c r="C133" s="116"/>
      <c r="D133" s="116"/>
      <c r="E133" s="116"/>
      <c r="F133" s="116"/>
    </row>
    <row r="134" spans="1:6" x14ac:dyDescent="0.25">
      <c r="A134" s="119" t="s">
        <v>416</v>
      </c>
      <c r="B134" s="120" t="str">
        <f>'MAPA DE RIESGOS'!P10</f>
        <v>No contar con el permiso de trabajo para los funcionarios que realizan actividades en alturas, no diligenciar los ATS y desconocimiento del PAPSO</v>
      </c>
      <c r="C134" s="117"/>
      <c r="D134" s="117"/>
      <c r="E134" s="118"/>
      <c r="F134" s="117"/>
    </row>
    <row r="135" spans="1:6" x14ac:dyDescent="0.25">
      <c r="A135" s="119" t="s">
        <v>376</v>
      </c>
      <c r="B135" s="120" t="str">
        <f>'MAPA DE RIESGOS'!T10</f>
        <v xml:space="preserve">Elaboración de ATS , contar con los permisos de trabajo en alturas y actualizar el PAPSO
</v>
      </c>
      <c r="C135" s="117"/>
      <c r="D135" s="117"/>
      <c r="E135" s="118"/>
      <c r="F135" s="117"/>
    </row>
    <row r="136" spans="1:6" ht="15.75" thickBot="1" x14ac:dyDescent="0.3"/>
    <row r="137" spans="1:6" ht="53.25" customHeight="1" thickBot="1" x14ac:dyDescent="0.3">
      <c r="A137" s="60" t="s">
        <v>377</v>
      </c>
      <c r="B137" s="24" t="s">
        <v>378</v>
      </c>
      <c r="C137" s="61" t="s">
        <v>379</v>
      </c>
      <c r="D137" s="24" t="s">
        <v>380</v>
      </c>
      <c r="E137" s="62" t="s">
        <v>381</v>
      </c>
    </row>
    <row r="138" spans="1:6" x14ac:dyDescent="0.25">
      <c r="A138" s="301" t="s">
        <v>382</v>
      </c>
      <c r="B138" s="302" t="s">
        <v>383</v>
      </c>
      <c r="C138" s="181" t="s">
        <v>384</v>
      </c>
      <c r="D138" s="59">
        <v>15</v>
      </c>
      <c r="E138" s="71">
        <v>15</v>
      </c>
    </row>
    <row r="139" spans="1:6" ht="21.75" customHeight="1" x14ac:dyDescent="0.25">
      <c r="A139" s="299"/>
      <c r="B139" s="300"/>
      <c r="C139" s="180" t="s">
        <v>385</v>
      </c>
      <c r="D139" s="58">
        <v>0</v>
      </c>
      <c r="E139" s="72"/>
    </row>
    <row r="140" spans="1:6" ht="15" customHeight="1" x14ac:dyDescent="0.25">
      <c r="A140" s="299"/>
      <c r="B140" s="300" t="s">
        <v>386</v>
      </c>
      <c r="C140" s="180" t="s">
        <v>387</v>
      </c>
      <c r="D140" s="58">
        <v>15</v>
      </c>
      <c r="E140" s="72">
        <v>13</v>
      </c>
    </row>
    <row r="141" spans="1:6" ht="25.5" customHeight="1" x14ac:dyDescent="0.25">
      <c r="A141" s="299"/>
      <c r="B141" s="300"/>
      <c r="C141" s="180" t="s">
        <v>388</v>
      </c>
      <c r="D141" s="58">
        <v>0</v>
      </c>
      <c r="E141" s="72"/>
    </row>
    <row r="142" spans="1:6" ht="22.5" customHeight="1" x14ac:dyDescent="0.25">
      <c r="A142" s="299" t="s">
        <v>389</v>
      </c>
      <c r="B142" s="300" t="s">
        <v>390</v>
      </c>
      <c r="C142" s="180" t="s">
        <v>391</v>
      </c>
      <c r="D142" s="58">
        <v>15</v>
      </c>
      <c r="E142" s="72">
        <v>15</v>
      </c>
    </row>
    <row r="143" spans="1:6" x14ac:dyDescent="0.25">
      <c r="A143" s="299"/>
      <c r="B143" s="300"/>
      <c r="C143" s="180" t="s">
        <v>392</v>
      </c>
      <c r="D143" s="58">
        <v>0</v>
      </c>
      <c r="E143" s="72"/>
    </row>
    <row r="144" spans="1:6" ht="22.5" customHeight="1" x14ac:dyDescent="0.25">
      <c r="A144" s="299" t="s">
        <v>393</v>
      </c>
      <c r="B144" s="300" t="s">
        <v>394</v>
      </c>
      <c r="C144" s="180" t="s">
        <v>395</v>
      </c>
      <c r="D144" s="58">
        <v>15</v>
      </c>
      <c r="E144" s="72">
        <v>12</v>
      </c>
    </row>
    <row r="145" spans="1:6" ht="30" customHeight="1" x14ac:dyDescent="0.25">
      <c r="A145" s="299"/>
      <c r="B145" s="300"/>
      <c r="C145" s="180" t="s">
        <v>396</v>
      </c>
      <c r="D145" s="58">
        <v>0</v>
      </c>
      <c r="E145" s="72"/>
    </row>
    <row r="146" spans="1:6" ht="25.5" customHeight="1" x14ac:dyDescent="0.25">
      <c r="A146" s="299" t="s">
        <v>397</v>
      </c>
      <c r="B146" s="300" t="s">
        <v>398</v>
      </c>
      <c r="C146" s="180" t="s">
        <v>399</v>
      </c>
      <c r="D146" s="58">
        <v>15</v>
      </c>
      <c r="E146" s="72">
        <v>10</v>
      </c>
    </row>
    <row r="147" spans="1:6" ht="25.5" customHeight="1" x14ac:dyDescent="0.25">
      <c r="A147" s="299"/>
      <c r="B147" s="300"/>
      <c r="C147" s="180" t="s">
        <v>400</v>
      </c>
      <c r="D147" s="58">
        <v>0</v>
      </c>
      <c r="E147" s="72"/>
    </row>
    <row r="148" spans="1:6" ht="25.5" customHeight="1" x14ac:dyDescent="0.25">
      <c r="A148" s="299" t="s">
        <v>401</v>
      </c>
      <c r="B148" s="300" t="s">
        <v>402</v>
      </c>
      <c r="C148" s="180" t="s">
        <v>403</v>
      </c>
      <c r="D148" s="58">
        <v>15</v>
      </c>
      <c r="E148" s="72">
        <v>15</v>
      </c>
    </row>
    <row r="149" spans="1:6" ht="25.5" x14ac:dyDescent="0.25">
      <c r="A149" s="299"/>
      <c r="B149" s="300"/>
      <c r="C149" s="180" t="s">
        <v>404</v>
      </c>
      <c r="D149" s="58">
        <v>0</v>
      </c>
      <c r="E149" s="72"/>
    </row>
    <row r="150" spans="1:6" ht="63.75" customHeight="1" x14ac:dyDescent="0.25">
      <c r="A150" s="299" t="s">
        <v>405</v>
      </c>
      <c r="B150" s="300" t="s">
        <v>406</v>
      </c>
      <c r="C150" s="180" t="s">
        <v>407</v>
      </c>
      <c r="D150" s="58">
        <v>10</v>
      </c>
      <c r="E150" s="72">
        <v>10</v>
      </c>
    </row>
    <row r="151" spans="1:6" ht="63.75" customHeight="1" x14ac:dyDescent="0.25">
      <c r="A151" s="299"/>
      <c r="B151" s="300"/>
      <c r="C151" s="180" t="s">
        <v>408</v>
      </c>
      <c r="D151" s="58">
        <v>5</v>
      </c>
      <c r="E151" s="72"/>
    </row>
    <row r="152" spans="1:6" ht="15.75" customHeight="1" thickBot="1" x14ac:dyDescent="0.3">
      <c r="A152" s="299"/>
      <c r="B152" s="300"/>
      <c r="C152" s="180" t="s">
        <v>409</v>
      </c>
      <c r="D152" s="63">
        <v>0</v>
      </c>
      <c r="E152" s="73"/>
    </row>
    <row r="153" spans="1:6" ht="15.75" thickBot="1" x14ac:dyDescent="0.3">
      <c r="D153" s="64" t="s">
        <v>410</v>
      </c>
      <c r="E153" s="74">
        <f>SUM(E138:E152)</f>
        <v>90</v>
      </c>
    </row>
    <row r="154" spans="1:6" ht="39" thickBot="1" x14ac:dyDescent="0.3">
      <c r="A154" s="68" t="s">
        <v>411</v>
      </c>
      <c r="B154" s="182" t="s">
        <v>412</v>
      </c>
      <c r="D154" s="67"/>
      <c r="E154" s="75"/>
    </row>
    <row r="155" spans="1:6" ht="15.75" thickBot="1" x14ac:dyDescent="0.3">
      <c r="A155" s="69" t="s">
        <v>64</v>
      </c>
      <c r="B155" s="70" t="s">
        <v>413</v>
      </c>
      <c r="D155" s="67"/>
      <c r="E155" s="75"/>
    </row>
    <row r="156" spans="1:6" ht="15.75" thickBot="1" x14ac:dyDescent="0.3">
      <c r="A156" s="69" t="s">
        <v>51</v>
      </c>
      <c r="B156" s="70" t="s">
        <v>414</v>
      </c>
      <c r="D156" s="67"/>
      <c r="E156" s="75"/>
    </row>
    <row r="157" spans="1:6" ht="15.75" thickBot="1" x14ac:dyDescent="0.3">
      <c r="A157" s="69" t="s">
        <v>166</v>
      </c>
      <c r="B157" s="70" t="s">
        <v>415</v>
      </c>
      <c r="D157" s="67"/>
      <c r="E157" s="75"/>
    </row>
    <row r="158" spans="1:6" x14ac:dyDescent="0.25">
      <c r="A158" s="103"/>
      <c r="B158" s="103"/>
      <c r="C158" s="103"/>
      <c r="D158" s="103"/>
      <c r="E158" s="104"/>
      <c r="F158" s="103"/>
    </row>
    <row r="160" spans="1:6" x14ac:dyDescent="0.25">
      <c r="A160" s="121" t="s">
        <v>419</v>
      </c>
      <c r="B160" s="121" t="str">
        <f>'MAPA DE RIESGOS'!D11</f>
        <v>Posibilidad de acceso por parte de personal no autorizado a las instalaciones y centros de comunicaciones.</v>
      </c>
      <c r="C160" s="121"/>
      <c r="D160" s="121"/>
      <c r="E160" s="121"/>
      <c r="F160" s="121"/>
    </row>
    <row r="161" spans="1:6" x14ac:dyDescent="0.25">
      <c r="A161" s="124" t="s">
        <v>375</v>
      </c>
      <c r="B161" s="125" t="str">
        <f>'MAPA DE RIESGOS'!P11</f>
        <v>Ausencia de sistemas de control de acceso en puntos estratégicos debido a la reubicación de oficinas
No se cumplen los protocolos de control de acceso y/o registro de acceso.</v>
      </c>
      <c r="C161" s="122"/>
      <c r="D161" s="122"/>
      <c r="E161" s="123"/>
      <c r="F161" s="122"/>
    </row>
    <row r="162" spans="1:6" ht="20.25" customHeight="1" x14ac:dyDescent="0.25">
      <c r="A162" s="124" t="s">
        <v>376</v>
      </c>
      <c r="B162" s="125" t="str">
        <f>'MAPA DE RIESGOS'!T11</f>
        <v>En las nuevas adquisiciones de racks solicitarlos con sistemas de acceso incluídos y verificar que se suministren
Diagnóstico de los centros de telecomunicaciones</v>
      </c>
      <c r="C162" s="122"/>
      <c r="D162" s="122"/>
      <c r="E162" s="123"/>
      <c r="F162" s="122"/>
    </row>
    <row r="163" spans="1:6" ht="15.75" thickBot="1" x14ac:dyDescent="0.3"/>
    <row r="164" spans="1:6" ht="53.25" customHeight="1" thickBot="1" x14ac:dyDescent="0.3">
      <c r="A164" s="60" t="s">
        <v>377</v>
      </c>
      <c r="B164" s="24" t="s">
        <v>378</v>
      </c>
      <c r="C164" s="61" t="s">
        <v>379</v>
      </c>
      <c r="D164" s="24" t="s">
        <v>380</v>
      </c>
      <c r="E164" s="62" t="s">
        <v>381</v>
      </c>
    </row>
    <row r="165" spans="1:6" x14ac:dyDescent="0.25">
      <c r="A165" s="301" t="s">
        <v>382</v>
      </c>
      <c r="B165" s="302" t="s">
        <v>383</v>
      </c>
      <c r="C165" s="181" t="s">
        <v>384</v>
      </c>
      <c r="D165" s="59">
        <v>15</v>
      </c>
      <c r="E165" s="71">
        <v>15</v>
      </c>
    </row>
    <row r="166" spans="1:6" ht="21.75" customHeight="1" x14ac:dyDescent="0.25">
      <c r="A166" s="299"/>
      <c r="B166" s="300"/>
      <c r="C166" s="180" t="s">
        <v>385</v>
      </c>
      <c r="D166" s="58">
        <v>0</v>
      </c>
      <c r="E166" s="72"/>
    </row>
    <row r="167" spans="1:6" ht="15" customHeight="1" x14ac:dyDescent="0.25">
      <c r="A167" s="299"/>
      <c r="B167" s="300" t="s">
        <v>386</v>
      </c>
      <c r="C167" s="180" t="s">
        <v>387</v>
      </c>
      <c r="D167" s="58">
        <v>15</v>
      </c>
      <c r="E167" s="72">
        <v>12</v>
      </c>
    </row>
    <row r="168" spans="1:6" ht="25.5" customHeight="1" x14ac:dyDescent="0.25">
      <c r="A168" s="299"/>
      <c r="B168" s="300"/>
      <c r="C168" s="180" t="s">
        <v>388</v>
      </c>
      <c r="D168" s="58">
        <v>0</v>
      </c>
      <c r="E168" s="72"/>
    </row>
    <row r="169" spans="1:6" ht="22.5" customHeight="1" x14ac:dyDescent="0.25">
      <c r="A169" s="299" t="s">
        <v>389</v>
      </c>
      <c r="B169" s="300" t="s">
        <v>390</v>
      </c>
      <c r="C169" s="180" t="s">
        <v>391</v>
      </c>
      <c r="D169" s="58">
        <v>15</v>
      </c>
      <c r="E169" s="72">
        <v>15</v>
      </c>
    </row>
    <row r="170" spans="1:6" x14ac:dyDescent="0.25">
      <c r="A170" s="299"/>
      <c r="B170" s="300"/>
      <c r="C170" s="180" t="s">
        <v>392</v>
      </c>
      <c r="D170" s="58">
        <v>0</v>
      </c>
      <c r="E170" s="72"/>
    </row>
    <row r="171" spans="1:6" ht="22.5" customHeight="1" x14ac:dyDescent="0.25">
      <c r="A171" s="299" t="s">
        <v>393</v>
      </c>
      <c r="B171" s="300" t="s">
        <v>394</v>
      </c>
      <c r="C171" s="180" t="s">
        <v>395</v>
      </c>
      <c r="D171" s="58">
        <v>15</v>
      </c>
      <c r="E171" s="72">
        <v>15</v>
      </c>
    </row>
    <row r="172" spans="1:6" ht="30" customHeight="1" x14ac:dyDescent="0.25">
      <c r="A172" s="299"/>
      <c r="B172" s="300"/>
      <c r="C172" s="180" t="s">
        <v>396</v>
      </c>
      <c r="D172" s="58">
        <v>0</v>
      </c>
      <c r="E172" s="72"/>
    </row>
    <row r="173" spans="1:6" ht="25.5" customHeight="1" x14ac:dyDescent="0.25">
      <c r="A173" s="299" t="s">
        <v>397</v>
      </c>
      <c r="B173" s="300" t="s">
        <v>398</v>
      </c>
      <c r="C173" s="180" t="s">
        <v>399</v>
      </c>
      <c r="D173" s="58">
        <v>15</v>
      </c>
      <c r="E173" s="72">
        <v>15</v>
      </c>
    </row>
    <row r="174" spans="1:6" ht="25.5" customHeight="1" x14ac:dyDescent="0.25">
      <c r="A174" s="299"/>
      <c r="B174" s="300"/>
      <c r="C174" s="180" t="s">
        <v>400</v>
      </c>
      <c r="D174" s="58">
        <v>0</v>
      </c>
      <c r="E174" s="72"/>
    </row>
    <row r="175" spans="1:6" ht="25.5" customHeight="1" x14ac:dyDescent="0.25">
      <c r="A175" s="299" t="s">
        <v>401</v>
      </c>
      <c r="B175" s="300" t="s">
        <v>402</v>
      </c>
      <c r="C175" s="180" t="s">
        <v>403</v>
      </c>
      <c r="D175" s="58">
        <v>15</v>
      </c>
      <c r="E175" s="72">
        <v>15</v>
      </c>
    </row>
    <row r="176" spans="1:6" ht="25.5" x14ac:dyDescent="0.25">
      <c r="A176" s="299"/>
      <c r="B176" s="300"/>
      <c r="C176" s="180" t="s">
        <v>404</v>
      </c>
      <c r="D176" s="58">
        <v>0</v>
      </c>
      <c r="E176" s="72"/>
    </row>
    <row r="177" spans="1:6" ht="63.75" customHeight="1" x14ac:dyDescent="0.25">
      <c r="A177" s="299" t="s">
        <v>405</v>
      </c>
      <c r="B177" s="300" t="s">
        <v>406</v>
      </c>
      <c r="C177" s="180" t="s">
        <v>407</v>
      </c>
      <c r="D177" s="58">
        <v>10</v>
      </c>
      <c r="E177" s="72">
        <v>10</v>
      </c>
    </row>
    <row r="178" spans="1:6" ht="63.75" customHeight="1" x14ac:dyDescent="0.25">
      <c r="A178" s="299"/>
      <c r="B178" s="300"/>
      <c r="C178" s="180" t="s">
        <v>408</v>
      </c>
      <c r="D178" s="58">
        <v>5</v>
      </c>
      <c r="E178" s="72"/>
    </row>
    <row r="179" spans="1:6" ht="15.75" customHeight="1" thickBot="1" x14ac:dyDescent="0.3">
      <c r="A179" s="299"/>
      <c r="B179" s="300"/>
      <c r="C179" s="180" t="s">
        <v>409</v>
      </c>
      <c r="D179" s="63">
        <v>0</v>
      </c>
      <c r="E179" s="73"/>
    </row>
    <row r="180" spans="1:6" ht="15.75" thickBot="1" x14ac:dyDescent="0.3">
      <c r="D180" s="64" t="s">
        <v>410</v>
      </c>
      <c r="E180" s="74">
        <f>SUM(E165:E179)</f>
        <v>97</v>
      </c>
    </row>
    <row r="181" spans="1:6" ht="39" thickBot="1" x14ac:dyDescent="0.3">
      <c r="A181" s="68" t="s">
        <v>411</v>
      </c>
      <c r="B181" s="182" t="s">
        <v>412</v>
      </c>
      <c r="D181" s="67"/>
      <c r="E181" s="75"/>
    </row>
    <row r="182" spans="1:6" ht="15.75" thickBot="1" x14ac:dyDescent="0.3">
      <c r="A182" s="69" t="s">
        <v>64</v>
      </c>
      <c r="B182" s="70" t="s">
        <v>413</v>
      </c>
      <c r="D182" s="67"/>
      <c r="E182" s="75"/>
    </row>
    <row r="183" spans="1:6" ht="15.75" thickBot="1" x14ac:dyDescent="0.3">
      <c r="A183" s="69" t="s">
        <v>51</v>
      </c>
      <c r="B183" s="70" t="s">
        <v>414</v>
      </c>
      <c r="D183" s="67"/>
      <c r="E183" s="75"/>
    </row>
    <row r="184" spans="1:6" ht="15.75" thickBot="1" x14ac:dyDescent="0.3">
      <c r="A184" s="69" t="s">
        <v>166</v>
      </c>
      <c r="B184" s="70" t="s">
        <v>415</v>
      </c>
      <c r="D184" s="67"/>
      <c r="E184" s="75"/>
    </row>
    <row r="186" spans="1:6" x14ac:dyDescent="0.25">
      <c r="A186" s="121" t="s">
        <v>419</v>
      </c>
      <c r="B186" s="121" t="str">
        <f>B160</f>
        <v>Posibilidad de acceso por parte de personal no autorizado a las instalaciones y centros de comunicaciones.</v>
      </c>
      <c r="C186" s="121"/>
      <c r="D186" s="121"/>
      <c r="E186" s="121"/>
      <c r="F186" s="121"/>
    </row>
    <row r="187" spans="1:6" x14ac:dyDescent="0.25">
      <c r="A187" s="124" t="s">
        <v>416</v>
      </c>
      <c r="B187" s="125" t="str">
        <f>'MAPA DE RIESGOS'!P12</f>
        <v>Ausencia de barreras para el acceso a los centros de telecomunicaciones</v>
      </c>
      <c r="C187" s="122"/>
      <c r="D187" s="122"/>
      <c r="E187" s="123"/>
      <c r="F187" s="122"/>
    </row>
    <row r="188" spans="1:6" x14ac:dyDescent="0.25">
      <c r="A188" s="124" t="s">
        <v>376</v>
      </c>
      <c r="B188" s="125" t="str">
        <f>'MAPA DE RIESGOS'!T12</f>
        <v xml:space="preserve">Revisión y/o cambio de cerraduras cuando aplique.
En los diseños de adecuaciones contemplar controles de acceso. Mantener los planos de red actualizados. </v>
      </c>
      <c r="C188" s="122"/>
      <c r="D188" s="122"/>
      <c r="E188" s="123"/>
      <c r="F188" s="122"/>
    </row>
    <row r="189" spans="1:6" ht="15.75" thickBot="1" x14ac:dyDescent="0.3"/>
    <row r="190" spans="1:6" ht="53.25" customHeight="1" thickBot="1" x14ac:dyDescent="0.3">
      <c r="A190" s="60" t="s">
        <v>377</v>
      </c>
      <c r="B190" s="24" t="s">
        <v>378</v>
      </c>
      <c r="C190" s="61" t="s">
        <v>379</v>
      </c>
      <c r="D190" s="24" t="s">
        <v>380</v>
      </c>
      <c r="E190" s="62" t="s">
        <v>381</v>
      </c>
    </row>
    <row r="191" spans="1:6" x14ac:dyDescent="0.25">
      <c r="A191" s="301" t="s">
        <v>382</v>
      </c>
      <c r="B191" s="302" t="s">
        <v>383</v>
      </c>
      <c r="C191" s="181" t="s">
        <v>384</v>
      </c>
      <c r="D191" s="59">
        <v>15</v>
      </c>
      <c r="E191" s="71">
        <v>15</v>
      </c>
    </row>
    <row r="192" spans="1:6" ht="21.75" customHeight="1" x14ac:dyDescent="0.25">
      <c r="A192" s="299"/>
      <c r="B192" s="300"/>
      <c r="C192" s="180" t="s">
        <v>385</v>
      </c>
      <c r="D192" s="58">
        <v>0</v>
      </c>
      <c r="E192" s="72"/>
    </row>
    <row r="193" spans="1:5" ht="15" customHeight="1" x14ac:dyDescent="0.25">
      <c r="A193" s="299"/>
      <c r="B193" s="300" t="s">
        <v>386</v>
      </c>
      <c r="C193" s="180" t="s">
        <v>387</v>
      </c>
      <c r="D193" s="58">
        <v>15</v>
      </c>
      <c r="E193" s="72">
        <v>15</v>
      </c>
    </row>
    <row r="194" spans="1:5" ht="25.5" customHeight="1" x14ac:dyDescent="0.25">
      <c r="A194" s="299"/>
      <c r="B194" s="300"/>
      <c r="C194" s="180" t="s">
        <v>388</v>
      </c>
      <c r="D194" s="58">
        <v>0</v>
      </c>
      <c r="E194" s="72"/>
    </row>
    <row r="195" spans="1:5" ht="22.5" customHeight="1" x14ac:dyDescent="0.25">
      <c r="A195" s="299" t="s">
        <v>389</v>
      </c>
      <c r="B195" s="300" t="s">
        <v>390</v>
      </c>
      <c r="C195" s="180" t="s">
        <v>391</v>
      </c>
      <c r="D195" s="58">
        <v>15</v>
      </c>
      <c r="E195" s="72">
        <v>15</v>
      </c>
    </row>
    <row r="196" spans="1:5" x14ac:dyDescent="0.25">
      <c r="A196" s="299"/>
      <c r="B196" s="300"/>
      <c r="C196" s="180" t="s">
        <v>392</v>
      </c>
      <c r="D196" s="58">
        <v>0</v>
      </c>
      <c r="E196" s="72"/>
    </row>
    <row r="197" spans="1:5" ht="22.5" customHeight="1" x14ac:dyDescent="0.25">
      <c r="A197" s="299" t="s">
        <v>393</v>
      </c>
      <c r="B197" s="300" t="s">
        <v>394</v>
      </c>
      <c r="C197" s="180" t="s">
        <v>395</v>
      </c>
      <c r="D197" s="58">
        <v>15</v>
      </c>
      <c r="E197" s="72">
        <v>15</v>
      </c>
    </row>
    <row r="198" spans="1:5" ht="30" customHeight="1" x14ac:dyDescent="0.25">
      <c r="A198" s="299"/>
      <c r="B198" s="300"/>
      <c r="C198" s="180" t="s">
        <v>396</v>
      </c>
      <c r="D198" s="58">
        <v>0</v>
      </c>
      <c r="E198" s="72"/>
    </row>
    <row r="199" spans="1:5" ht="25.5" customHeight="1" x14ac:dyDescent="0.25">
      <c r="A199" s="299" t="s">
        <v>397</v>
      </c>
      <c r="B199" s="300" t="s">
        <v>398</v>
      </c>
      <c r="C199" s="180" t="s">
        <v>399</v>
      </c>
      <c r="D199" s="58">
        <v>15</v>
      </c>
      <c r="E199" s="72">
        <v>11</v>
      </c>
    </row>
    <row r="200" spans="1:5" ht="25.5" customHeight="1" x14ac:dyDescent="0.25">
      <c r="A200" s="299"/>
      <c r="B200" s="300"/>
      <c r="C200" s="180" t="s">
        <v>400</v>
      </c>
      <c r="D200" s="58">
        <v>0</v>
      </c>
      <c r="E200" s="72"/>
    </row>
    <row r="201" spans="1:5" ht="25.5" customHeight="1" x14ac:dyDescent="0.25">
      <c r="A201" s="299" t="s">
        <v>401</v>
      </c>
      <c r="B201" s="300" t="s">
        <v>402</v>
      </c>
      <c r="C201" s="180" t="s">
        <v>403</v>
      </c>
      <c r="D201" s="58">
        <v>15</v>
      </c>
      <c r="E201" s="72">
        <v>15</v>
      </c>
    </row>
    <row r="202" spans="1:5" ht="25.5" x14ac:dyDescent="0.25">
      <c r="A202" s="299"/>
      <c r="B202" s="300"/>
      <c r="C202" s="180" t="s">
        <v>404</v>
      </c>
      <c r="D202" s="58">
        <v>0</v>
      </c>
      <c r="E202" s="72"/>
    </row>
    <row r="203" spans="1:5" ht="63.75" customHeight="1" x14ac:dyDescent="0.25">
      <c r="A203" s="299" t="s">
        <v>405</v>
      </c>
      <c r="B203" s="300" t="s">
        <v>406</v>
      </c>
      <c r="C203" s="180" t="s">
        <v>407</v>
      </c>
      <c r="D203" s="58">
        <v>10</v>
      </c>
      <c r="E203" s="72">
        <v>10</v>
      </c>
    </row>
    <row r="204" spans="1:5" ht="63.75" customHeight="1" x14ac:dyDescent="0.25">
      <c r="A204" s="299"/>
      <c r="B204" s="300"/>
      <c r="C204" s="180" t="s">
        <v>408</v>
      </c>
      <c r="D204" s="58">
        <v>5</v>
      </c>
      <c r="E204" s="72"/>
    </row>
    <row r="205" spans="1:5" ht="15.75" customHeight="1" thickBot="1" x14ac:dyDescent="0.3">
      <c r="A205" s="299"/>
      <c r="B205" s="300"/>
      <c r="C205" s="180" t="s">
        <v>409</v>
      </c>
      <c r="D205" s="63">
        <v>0</v>
      </c>
      <c r="E205" s="73"/>
    </row>
    <row r="206" spans="1:5" ht="15.75" thickBot="1" x14ac:dyDescent="0.3">
      <c r="D206" s="64" t="s">
        <v>410</v>
      </c>
      <c r="E206" s="74">
        <f>SUM(E191:E205)</f>
        <v>96</v>
      </c>
    </row>
    <row r="207" spans="1:5" ht="39" thickBot="1" x14ac:dyDescent="0.3">
      <c r="A207" s="68" t="s">
        <v>411</v>
      </c>
      <c r="B207" s="182" t="s">
        <v>412</v>
      </c>
      <c r="D207" s="67"/>
      <c r="E207" s="75"/>
    </row>
    <row r="208" spans="1:5" ht="15.75" thickBot="1" x14ac:dyDescent="0.3">
      <c r="A208" s="69" t="s">
        <v>64</v>
      </c>
      <c r="B208" s="70" t="s">
        <v>413</v>
      </c>
      <c r="D208" s="67"/>
      <c r="E208" s="75"/>
    </row>
    <row r="209" spans="1:6" ht="15.75" thickBot="1" x14ac:dyDescent="0.3">
      <c r="A209" s="69" t="s">
        <v>51</v>
      </c>
      <c r="B209" s="70" t="s">
        <v>414</v>
      </c>
      <c r="D209" s="67"/>
      <c r="E209" s="75"/>
    </row>
    <row r="210" spans="1:6" ht="15.75" thickBot="1" x14ac:dyDescent="0.3">
      <c r="A210" s="69" t="s">
        <v>166</v>
      </c>
      <c r="B210" s="70" t="s">
        <v>415</v>
      </c>
      <c r="D210" s="67"/>
      <c r="E210" s="75"/>
    </row>
    <row r="211" spans="1:6" x14ac:dyDescent="0.25">
      <c r="A211" s="103"/>
      <c r="B211" s="103"/>
      <c r="C211" s="103"/>
      <c r="D211" s="103"/>
      <c r="E211" s="104"/>
      <c r="F211" s="103"/>
    </row>
    <row r="213" spans="1:6" x14ac:dyDescent="0.25">
      <c r="A213" s="126" t="s">
        <v>420</v>
      </c>
      <c r="B213" s="126" t="str">
        <f>'MAPA DE RIESGOS'!D13</f>
        <v>Probabilidad de no cumplir con las necesidades de la academia en términos del correcto funcionamiento de las máquinas y equipos</v>
      </c>
      <c r="C213" s="126"/>
      <c r="D213" s="126"/>
      <c r="E213" s="126"/>
      <c r="F213" s="126"/>
    </row>
    <row r="214" spans="1:6" x14ac:dyDescent="0.25">
      <c r="A214" s="129" t="s">
        <v>375</v>
      </c>
      <c r="B214" s="130" t="str">
        <f>'MAPA DE RIESGOS'!P13</f>
        <v xml:space="preserve">Pérdida de la capacidad de funcionamiento de las máquinas, herramientas y equipos de los talleres y planta fisica por exceso de uso y detrimento de la vida útil del equipo.
Falta de plan de reposición de máquinas y herramientas </v>
      </c>
      <c r="C214" s="127"/>
      <c r="D214" s="127"/>
      <c r="E214" s="128"/>
      <c r="F214" s="127"/>
    </row>
    <row r="215" spans="1:6" x14ac:dyDescent="0.25">
      <c r="A215" s="129" t="s">
        <v>376</v>
      </c>
      <c r="B215" s="130" t="str">
        <f>'MAPA DE RIESGOS'!T13</f>
        <v>Revisión periódica de los equipos, herramientas, actividades de mantenimiento, OT en el MANTUM.</v>
      </c>
      <c r="C215" s="127"/>
      <c r="D215" s="127"/>
      <c r="E215" s="128"/>
      <c r="F215" s="127"/>
    </row>
    <row r="216" spans="1:6" ht="15.75" thickBot="1" x14ac:dyDescent="0.3"/>
    <row r="217" spans="1:6" ht="53.25" customHeight="1" thickBot="1" x14ac:dyDescent="0.3">
      <c r="A217" s="60" t="s">
        <v>377</v>
      </c>
      <c r="B217" s="24" t="s">
        <v>378</v>
      </c>
      <c r="C217" s="61" t="s">
        <v>379</v>
      </c>
      <c r="D217" s="24" t="s">
        <v>380</v>
      </c>
      <c r="E217" s="62" t="s">
        <v>381</v>
      </c>
    </row>
    <row r="218" spans="1:6" x14ac:dyDescent="0.25">
      <c r="A218" s="301" t="s">
        <v>382</v>
      </c>
      <c r="B218" s="302" t="s">
        <v>383</v>
      </c>
      <c r="C218" s="181" t="s">
        <v>384</v>
      </c>
      <c r="D218" s="59">
        <v>15</v>
      </c>
      <c r="E218" s="71">
        <v>15</v>
      </c>
    </row>
    <row r="219" spans="1:6" ht="21.75" customHeight="1" x14ac:dyDescent="0.25">
      <c r="A219" s="299"/>
      <c r="B219" s="300"/>
      <c r="C219" s="180" t="s">
        <v>385</v>
      </c>
      <c r="D219" s="58">
        <v>0</v>
      </c>
      <c r="E219" s="72"/>
    </row>
    <row r="220" spans="1:6" ht="15" customHeight="1" x14ac:dyDescent="0.25">
      <c r="A220" s="299"/>
      <c r="B220" s="300" t="s">
        <v>386</v>
      </c>
      <c r="C220" s="180" t="s">
        <v>387</v>
      </c>
      <c r="D220" s="58">
        <v>15</v>
      </c>
      <c r="E220" s="72">
        <v>15</v>
      </c>
    </row>
    <row r="221" spans="1:6" ht="25.5" customHeight="1" x14ac:dyDescent="0.25">
      <c r="A221" s="299"/>
      <c r="B221" s="300"/>
      <c r="C221" s="180" t="s">
        <v>388</v>
      </c>
      <c r="D221" s="58">
        <v>0</v>
      </c>
      <c r="E221" s="72"/>
    </row>
    <row r="222" spans="1:6" ht="22.5" customHeight="1" x14ac:dyDescent="0.25">
      <c r="A222" s="299" t="s">
        <v>389</v>
      </c>
      <c r="B222" s="300" t="s">
        <v>390</v>
      </c>
      <c r="C222" s="180" t="s">
        <v>391</v>
      </c>
      <c r="D222" s="58">
        <v>15</v>
      </c>
      <c r="E222" s="72">
        <v>12</v>
      </c>
    </row>
    <row r="223" spans="1:6" x14ac:dyDescent="0.25">
      <c r="A223" s="299"/>
      <c r="B223" s="300"/>
      <c r="C223" s="180" t="s">
        <v>392</v>
      </c>
      <c r="D223" s="58">
        <v>0</v>
      </c>
      <c r="E223" s="72"/>
    </row>
    <row r="224" spans="1:6" ht="22.5" customHeight="1" x14ac:dyDescent="0.25">
      <c r="A224" s="299" t="s">
        <v>393</v>
      </c>
      <c r="B224" s="300" t="s">
        <v>394</v>
      </c>
      <c r="C224" s="180" t="s">
        <v>395</v>
      </c>
      <c r="D224" s="58">
        <v>15</v>
      </c>
      <c r="E224" s="72">
        <v>15</v>
      </c>
    </row>
    <row r="225" spans="1:6" ht="30" customHeight="1" x14ac:dyDescent="0.25">
      <c r="A225" s="299"/>
      <c r="B225" s="300"/>
      <c r="C225" s="180" t="s">
        <v>396</v>
      </c>
      <c r="D225" s="58">
        <v>0</v>
      </c>
      <c r="E225" s="72"/>
    </row>
    <row r="226" spans="1:6" ht="25.5" customHeight="1" x14ac:dyDescent="0.25">
      <c r="A226" s="299" t="s">
        <v>397</v>
      </c>
      <c r="B226" s="300" t="s">
        <v>398</v>
      </c>
      <c r="C226" s="180" t="s">
        <v>399</v>
      </c>
      <c r="D226" s="58">
        <v>15</v>
      </c>
      <c r="E226" s="72">
        <v>15</v>
      </c>
    </row>
    <row r="227" spans="1:6" ht="25.5" customHeight="1" x14ac:dyDescent="0.25">
      <c r="A227" s="299"/>
      <c r="B227" s="300"/>
      <c r="C227" s="180" t="s">
        <v>400</v>
      </c>
      <c r="D227" s="58">
        <v>0</v>
      </c>
      <c r="E227" s="72"/>
    </row>
    <row r="228" spans="1:6" ht="25.5" customHeight="1" x14ac:dyDescent="0.25">
      <c r="A228" s="299" t="s">
        <v>401</v>
      </c>
      <c r="B228" s="300" t="s">
        <v>402</v>
      </c>
      <c r="C228" s="180" t="s">
        <v>403</v>
      </c>
      <c r="D228" s="58">
        <v>15</v>
      </c>
      <c r="E228" s="72">
        <v>15</v>
      </c>
    </row>
    <row r="229" spans="1:6" ht="25.5" x14ac:dyDescent="0.25">
      <c r="A229" s="299"/>
      <c r="B229" s="300"/>
      <c r="C229" s="180" t="s">
        <v>404</v>
      </c>
      <c r="D229" s="58">
        <v>0</v>
      </c>
      <c r="E229" s="72"/>
    </row>
    <row r="230" spans="1:6" ht="63.75" customHeight="1" x14ac:dyDescent="0.25">
      <c r="A230" s="299" t="s">
        <v>405</v>
      </c>
      <c r="B230" s="300" t="s">
        <v>406</v>
      </c>
      <c r="C230" s="180" t="s">
        <v>407</v>
      </c>
      <c r="D230" s="58">
        <v>10</v>
      </c>
      <c r="E230" s="72">
        <v>10</v>
      </c>
    </row>
    <row r="231" spans="1:6" ht="63.75" customHeight="1" x14ac:dyDescent="0.25">
      <c r="A231" s="299"/>
      <c r="B231" s="300"/>
      <c r="C231" s="180" t="s">
        <v>408</v>
      </c>
      <c r="D231" s="58">
        <v>5</v>
      </c>
      <c r="E231" s="72"/>
    </row>
    <row r="232" spans="1:6" ht="15.75" customHeight="1" thickBot="1" x14ac:dyDescent="0.3">
      <c r="A232" s="299"/>
      <c r="B232" s="300"/>
      <c r="C232" s="180" t="s">
        <v>409</v>
      </c>
      <c r="D232" s="63">
        <v>0</v>
      </c>
      <c r="E232" s="73"/>
    </row>
    <row r="233" spans="1:6" ht="15.75" thickBot="1" x14ac:dyDescent="0.3">
      <c r="D233" s="64" t="s">
        <v>410</v>
      </c>
      <c r="E233" s="74">
        <f>SUM(E218:E232)</f>
        <v>97</v>
      </c>
    </row>
    <row r="234" spans="1:6" ht="39" thickBot="1" x14ac:dyDescent="0.3">
      <c r="A234" s="68" t="s">
        <v>411</v>
      </c>
      <c r="B234" s="182" t="s">
        <v>412</v>
      </c>
      <c r="D234" s="67"/>
      <c r="E234" s="75"/>
    </row>
    <row r="235" spans="1:6" ht="15.75" thickBot="1" x14ac:dyDescent="0.3">
      <c r="A235" s="69" t="s">
        <v>64</v>
      </c>
      <c r="B235" s="70" t="s">
        <v>413</v>
      </c>
      <c r="D235" s="67"/>
      <c r="E235" s="75"/>
    </row>
    <row r="236" spans="1:6" ht="15.75" thickBot="1" x14ac:dyDescent="0.3">
      <c r="A236" s="69" t="s">
        <v>51</v>
      </c>
      <c r="B236" s="70" t="s">
        <v>414</v>
      </c>
      <c r="D236" s="67"/>
      <c r="E236" s="75"/>
    </row>
    <row r="237" spans="1:6" ht="15.75" thickBot="1" x14ac:dyDescent="0.3">
      <c r="A237" s="69" t="s">
        <v>166</v>
      </c>
      <c r="B237" s="70" t="s">
        <v>415</v>
      </c>
      <c r="D237" s="67"/>
      <c r="E237" s="75"/>
    </row>
    <row r="239" spans="1:6" x14ac:dyDescent="0.25">
      <c r="A239" s="126" t="s">
        <v>420</v>
      </c>
      <c r="B239" s="126" t="str">
        <f>B213</f>
        <v>Probabilidad de no cumplir con las necesidades de la academia en términos del correcto funcionamiento de las máquinas y equipos</v>
      </c>
      <c r="C239" s="126"/>
      <c r="D239" s="126"/>
      <c r="E239" s="126"/>
      <c r="F239" s="126"/>
    </row>
    <row r="240" spans="1:6" x14ac:dyDescent="0.25">
      <c r="A240" s="129" t="s">
        <v>416</v>
      </c>
      <c r="B240" s="130" t="str">
        <f>'MAPA DE RIESGOS'!P14</f>
        <v>Ausencia del plan de mantenimiento locativo, mantenimiento de máquinas y herramientas.</v>
      </c>
      <c r="C240" s="127"/>
      <c r="D240" s="127"/>
      <c r="E240" s="128"/>
      <c r="F240" s="127"/>
    </row>
    <row r="241" spans="1:6" x14ac:dyDescent="0.25">
      <c r="A241" s="129" t="s">
        <v>376</v>
      </c>
      <c r="B241" s="130" t="str">
        <f>'MAPA DE RIESGOS'!T14</f>
        <v>Actualizar en el MANTUM el respectivo plan de mantenimiento</v>
      </c>
      <c r="C241" s="127"/>
      <c r="D241" s="127"/>
      <c r="E241" s="128"/>
      <c r="F241" s="127"/>
    </row>
    <row r="242" spans="1:6" ht="15.75" thickBot="1" x14ac:dyDescent="0.3"/>
    <row r="243" spans="1:6" ht="53.25" customHeight="1" thickBot="1" x14ac:dyDescent="0.3">
      <c r="A243" s="60" t="s">
        <v>377</v>
      </c>
      <c r="B243" s="24" t="s">
        <v>378</v>
      </c>
      <c r="C243" s="61" t="s">
        <v>379</v>
      </c>
      <c r="D243" s="24" t="s">
        <v>380</v>
      </c>
      <c r="E243" s="62" t="s">
        <v>381</v>
      </c>
    </row>
    <row r="244" spans="1:6" x14ac:dyDescent="0.25">
      <c r="A244" s="301" t="s">
        <v>382</v>
      </c>
      <c r="B244" s="302" t="s">
        <v>383</v>
      </c>
      <c r="C244" s="181" t="s">
        <v>384</v>
      </c>
      <c r="D244" s="59">
        <v>15</v>
      </c>
      <c r="E244" s="71">
        <v>15</v>
      </c>
    </row>
    <row r="245" spans="1:6" ht="21.75" customHeight="1" x14ac:dyDescent="0.25">
      <c r="A245" s="299"/>
      <c r="B245" s="300"/>
      <c r="C245" s="180" t="s">
        <v>385</v>
      </c>
      <c r="D245" s="58">
        <v>0</v>
      </c>
      <c r="E245" s="72"/>
    </row>
    <row r="246" spans="1:6" ht="15" customHeight="1" x14ac:dyDescent="0.25">
      <c r="A246" s="299"/>
      <c r="B246" s="300" t="s">
        <v>386</v>
      </c>
      <c r="C246" s="180" t="s">
        <v>387</v>
      </c>
      <c r="D246" s="58">
        <v>15</v>
      </c>
      <c r="E246" s="72">
        <v>14</v>
      </c>
    </row>
    <row r="247" spans="1:6" ht="25.5" customHeight="1" x14ac:dyDescent="0.25">
      <c r="A247" s="299"/>
      <c r="B247" s="300"/>
      <c r="C247" s="180" t="s">
        <v>388</v>
      </c>
      <c r="D247" s="58">
        <v>0</v>
      </c>
      <c r="E247" s="72"/>
    </row>
    <row r="248" spans="1:6" ht="22.5" customHeight="1" x14ac:dyDescent="0.25">
      <c r="A248" s="299" t="s">
        <v>389</v>
      </c>
      <c r="B248" s="300" t="s">
        <v>390</v>
      </c>
      <c r="C248" s="180" t="s">
        <v>391</v>
      </c>
      <c r="D248" s="58">
        <v>15</v>
      </c>
      <c r="E248" s="72">
        <v>7</v>
      </c>
    </row>
    <row r="249" spans="1:6" x14ac:dyDescent="0.25">
      <c r="A249" s="299"/>
      <c r="B249" s="300"/>
      <c r="C249" s="180" t="s">
        <v>392</v>
      </c>
      <c r="D249" s="58">
        <v>0</v>
      </c>
      <c r="E249" s="72"/>
    </row>
    <row r="250" spans="1:6" ht="22.5" customHeight="1" x14ac:dyDescent="0.25">
      <c r="A250" s="299" t="s">
        <v>393</v>
      </c>
      <c r="B250" s="300" t="s">
        <v>394</v>
      </c>
      <c r="C250" s="180" t="s">
        <v>395</v>
      </c>
      <c r="D250" s="58">
        <v>15</v>
      </c>
      <c r="E250" s="72">
        <v>12</v>
      </c>
    </row>
    <row r="251" spans="1:6" ht="30" customHeight="1" x14ac:dyDescent="0.25">
      <c r="A251" s="299"/>
      <c r="B251" s="300"/>
      <c r="C251" s="180" t="s">
        <v>396</v>
      </c>
      <c r="D251" s="58">
        <v>0</v>
      </c>
      <c r="E251" s="72"/>
    </row>
    <row r="252" spans="1:6" ht="25.5" customHeight="1" x14ac:dyDescent="0.25">
      <c r="A252" s="299" t="s">
        <v>397</v>
      </c>
      <c r="B252" s="300" t="s">
        <v>398</v>
      </c>
      <c r="C252" s="180" t="s">
        <v>399</v>
      </c>
      <c r="D252" s="58">
        <v>15</v>
      </c>
      <c r="E252" s="72">
        <v>13</v>
      </c>
    </row>
    <row r="253" spans="1:6" ht="25.5" customHeight="1" x14ac:dyDescent="0.25">
      <c r="A253" s="299"/>
      <c r="B253" s="300"/>
      <c r="C253" s="180" t="s">
        <v>400</v>
      </c>
      <c r="D253" s="58">
        <v>0</v>
      </c>
      <c r="E253" s="72"/>
    </row>
    <row r="254" spans="1:6" ht="25.5" customHeight="1" x14ac:dyDescent="0.25">
      <c r="A254" s="299" t="s">
        <v>401</v>
      </c>
      <c r="B254" s="300" t="s">
        <v>402</v>
      </c>
      <c r="C254" s="180" t="s">
        <v>403</v>
      </c>
      <c r="D254" s="58">
        <v>15</v>
      </c>
      <c r="E254" s="72">
        <v>15</v>
      </c>
    </row>
    <row r="255" spans="1:6" ht="25.5" x14ac:dyDescent="0.25">
      <c r="A255" s="299"/>
      <c r="B255" s="300"/>
      <c r="C255" s="180" t="s">
        <v>404</v>
      </c>
      <c r="D255" s="58">
        <v>0</v>
      </c>
      <c r="E255" s="72"/>
    </row>
    <row r="256" spans="1:6" ht="63.75" customHeight="1" x14ac:dyDescent="0.25">
      <c r="A256" s="299" t="s">
        <v>405</v>
      </c>
      <c r="B256" s="300" t="s">
        <v>406</v>
      </c>
      <c r="C256" s="180" t="s">
        <v>407</v>
      </c>
      <c r="D256" s="58">
        <v>10</v>
      </c>
      <c r="E256" s="72">
        <v>10</v>
      </c>
    </row>
    <row r="257" spans="1:6" ht="63.75" customHeight="1" x14ac:dyDescent="0.25">
      <c r="A257" s="299"/>
      <c r="B257" s="300"/>
      <c r="C257" s="180" t="s">
        <v>408</v>
      </c>
      <c r="D257" s="58">
        <v>5</v>
      </c>
      <c r="E257" s="72"/>
    </row>
    <row r="258" spans="1:6" ht="15.75" customHeight="1" thickBot="1" x14ac:dyDescent="0.3">
      <c r="A258" s="299"/>
      <c r="B258" s="300"/>
      <c r="C258" s="180" t="s">
        <v>409</v>
      </c>
      <c r="D258" s="63">
        <v>0</v>
      </c>
      <c r="E258" s="73"/>
    </row>
    <row r="259" spans="1:6" ht="15.75" thickBot="1" x14ac:dyDescent="0.3">
      <c r="D259" s="64" t="s">
        <v>410</v>
      </c>
      <c r="E259" s="74">
        <f>SUM(E244:E258)</f>
        <v>86</v>
      </c>
    </row>
    <row r="260" spans="1:6" ht="39" thickBot="1" x14ac:dyDescent="0.3">
      <c r="A260" s="68" t="s">
        <v>411</v>
      </c>
      <c r="B260" s="182" t="s">
        <v>412</v>
      </c>
      <c r="D260" s="67"/>
      <c r="E260" s="75"/>
    </row>
    <row r="261" spans="1:6" ht="15.75" thickBot="1" x14ac:dyDescent="0.3">
      <c r="A261" s="69" t="s">
        <v>64</v>
      </c>
      <c r="B261" s="70" t="s">
        <v>413</v>
      </c>
      <c r="D261" s="67"/>
      <c r="E261" s="75"/>
    </row>
    <row r="262" spans="1:6" ht="15.75" thickBot="1" x14ac:dyDescent="0.3">
      <c r="A262" s="69" t="s">
        <v>51</v>
      </c>
      <c r="B262" s="70" t="s">
        <v>414</v>
      </c>
      <c r="D262" s="67"/>
      <c r="E262" s="75"/>
    </row>
    <row r="263" spans="1:6" ht="15.75" thickBot="1" x14ac:dyDescent="0.3">
      <c r="A263" s="69" t="s">
        <v>166</v>
      </c>
      <c r="B263" s="70" t="s">
        <v>415</v>
      </c>
      <c r="D263" s="67"/>
      <c r="E263" s="75"/>
    </row>
    <row r="264" spans="1:6" x14ac:dyDescent="0.25">
      <c r="A264" s="103"/>
      <c r="B264" s="103"/>
      <c r="C264" s="103"/>
      <c r="D264" s="103"/>
      <c r="E264" s="104"/>
      <c r="F264" s="103"/>
    </row>
    <row r="266" spans="1:6" x14ac:dyDescent="0.25">
      <c r="A266" s="131" t="s">
        <v>421</v>
      </c>
      <c r="B266" s="131" t="str">
        <f>'MAPA DE RIESGOS'!D15</f>
        <v xml:space="preserve">No continuidad del servicio de fluído eléctrico en las instalaciones de  la ETITC debido a incendios provocados en las instalaciones eléctricas                                           </v>
      </c>
      <c r="C266" s="131"/>
      <c r="D266" s="131"/>
      <c r="E266" s="131"/>
      <c r="F266" s="131"/>
    </row>
    <row r="267" spans="1:6" x14ac:dyDescent="0.25">
      <c r="A267" s="133" t="s">
        <v>375</v>
      </c>
      <c r="B267" s="134" t="str">
        <f>'MAPA DE RIESGOS'!P15</f>
        <v xml:space="preserve">Falla eléctrica. Recalentamiento de equipos eléctricos y electrónicos, Corto circuito, Edificación antigua.                                                              </v>
      </c>
      <c r="C267" s="105"/>
      <c r="D267" s="105"/>
      <c r="E267" s="132"/>
      <c r="F267" s="105"/>
    </row>
    <row r="268" spans="1:6" x14ac:dyDescent="0.25">
      <c r="A268" s="133" t="s">
        <v>376</v>
      </c>
      <c r="B268" s="134" t="str">
        <f>'MAPA DE RIESGOS'!T15</f>
        <v>Mantenimiento preventivo de las redes y equipos eléctricos</v>
      </c>
      <c r="C268" s="105"/>
      <c r="D268" s="105"/>
      <c r="E268" s="132"/>
      <c r="F268" s="105"/>
    </row>
    <row r="269" spans="1:6" ht="15.75" thickBot="1" x14ac:dyDescent="0.3"/>
    <row r="270" spans="1:6" ht="53.25" customHeight="1" thickBot="1" x14ac:dyDescent="0.3">
      <c r="A270" s="60" t="s">
        <v>377</v>
      </c>
      <c r="B270" s="24" t="s">
        <v>378</v>
      </c>
      <c r="C270" s="61" t="s">
        <v>379</v>
      </c>
      <c r="D270" s="24" t="s">
        <v>380</v>
      </c>
      <c r="E270" s="62" t="s">
        <v>381</v>
      </c>
    </row>
    <row r="271" spans="1:6" x14ac:dyDescent="0.25">
      <c r="A271" s="301" t="s">
        <v>382</v>
      </c>
      <c r="B271" s="302" t="s">
        <v>383</v>
      </c>
      <c r="C271" s="181" t="s">
        <v>384</v>
      </c>
      <c r="D271" s="59">
        <v>15</v>
      </c>
      <c r="E271" s="71">
        <v>15</v>
      </c>
    </row>
    <row r="272" spans="1:6" ht="21.75" customHeight="1" x14ac:dyDescent="0.25">
      <c r="A272" s="299"/>
      <c r="B272" s="300"/>
      <c r="C272" s="180" t="s">
        <v>385</v>
      </c>
      <c r="D272" s="58">
        <v>0</v>
      </c>
      <c r="E272" s="72"/>
    </row>
    <row r="273" spans="1:5" ht="15" customHeight="1" x14ac:dyDescent="0.25">
      <c r="A273" s="299"/>
      <c r="B273" s="300" t="s">
        <v>386</v>
      </c>
      <c r="C273" s="180" t="s">
        <v>387</v>
      </c>
      <c r="D273" s="58">
        <v>15</v>
      </c>
      <c r="E273" s="72">
        <v>12</v>
      </c>
    </row>
    <row r="274" spans="1:5" ht="25.5" customHeight="1" x14ac:dyDescent="0.25">
      <c r="A274" s="299"/>
      <c r="B274" s="300"/>
      <c r="C274" s="180" t="s">
        <v>388</v>
      </c>
      <c r="D274" s="58">
        <v>0</v>
      </c>
      <c r="E274" s="72"/>
    </row>
    <row r="275" spans="1:5" ht="22.5" customHeight="1" x14ac:dyDescent="0.25">
      <c r="A275" s="299" t="s">
        <v>389</v>
      </c>
      <c r="B275" s="300" t="s">
        <v>390</v>
      </c>
      <c r="C275" s="180" t="s">
        <v>391</v>
      </c>
      <c r="D275" s="58">
        <v>15</v>
      </c>
      <c r="E275" s="72">
        <v>15</v>
      </c>
    </row>
    <row r="276" spans="1:5" x14ac:dyDescent="0.25">
      <c r="A276" s="299"/>
      <c r="B276" s="300"/>
      <c r="C276" s="180" t="s">
        <v>392</v>
      </c>
      <c r="D276" s="58">
        <v>0</v>
      </c>
      <c r="E276" s="72"/>
    </row>
    <row r="277" spans="1:5" ht="22.5" customHeight="1" x14ac:dyDescent="0.25">
      <c r="A277" s="299" t="s">
        <v>393</v>
      </c>
      <c r="B277" s="300" t="s">
        <v>394</v>
      </c>
      <c r="C277" s="180" t="s">
        <v>395</v>
      </c>
      <c r="D277" s="58">
        <v>15</v>
      </c>
      <c r="E277" s="72">
        <v>12</v>
      </c>
    </row>
    <row r="278" spans="1:5" ht="30" customHeight="1" x14ac:dyDescent="0.25">
      <c r="A278" s="299"/>
      <c r="B278" s="300"/>
      <c r="C278" s="180" t="s">
        <v>396</v>
      </c>
      <c r="D278" s="58">
        <v>0</v>
      </c>
      <c r="E278" s="72"/>
    </row>
    <row r="279" spans="1:5" ht="25.5" customHeight="1" x14ac:dyDescent="0.25">
      <c r="A279" s="299" t="s">
        <v>397</v>
      </c>
      <c r="B279" s="300" t="s">
        <v>398</v>
      </c>
      <c r="C279" s="180" t="s">
        <v>399</v>
      </c>
      <c r="D279" s="58">
        <v>15</v>
      </c>
      <c r="E279" s="72">
        <v>10</v>
      </c>
    </row>
    <row r="280" spans="1:5" ht="25.5" customHeight="1" x14ac:dyDescent="0.25">
      <c r="A280" s="299"/>
      <c r="B280" s="300"/>
      <c r="C280" s="180" t="s">
        <v>400</v>
      </c>
      <c r="D280" s="58">
        <v>0</v>
      </c>
      <c r="E280" s="72"/>
    </row>
    <row r="281" spans="1:5" ht="25.5" customHeight="1" x14ac:dyDescent="0.25">
      <c r="A281" s="299" t="s">
        <v>401</v>
      </c>
      <c r="B281" s="300" t="s">
        <v>402</v>
      </c>
      <c r="C281" s="180" t="s">
        <v>403</v>
      </c>
      <c r="D281" s="58">
        <v>15</v>
      </c>
      <c r="E281" s="72">
        <v>12</v>
      </c>
    </row>
    <row r="282" spans="1:5" ht="25.5" x14ac:dyDescent="0.25">
      <c r="A282" s="299"/>
      <c r="B282" s="300"/>
      <c r="C282" s="180" t="s">
        <v>404</v>
      </c>
      <c r="D282" s="58">
        <v>0</v>
      </c>
      <c r="E282" s="72"/>
    </row>
    <row r="283" spans="1:5" ht="63.75" customHeight="1" x14ac:dyDescent="0.25">
      <c r="A283" s="299" t="s">
        <v>405</v>
      </c>
      <c r="B283" s="300" t="s">
        <v>406</v>
      </c>
      <c r="C283" s="180" t="s">
        <v>407</v>
      </c>
      <c r="D283" s="58">
        <v>10</v>
      </c>
      <c r="E283" s="72">
        <v>10</v>
      </c>
    </row>
    <row r="284" spans="1:5" ht="63.75" customHeight="1" x14ac:dyDescent="0.25">
      <c r="A284" s="299"/>
      <c r="B284" s="300"/>
      <c r="C284" s="180" t="s">
        <v>408</v>
      </c>
      <c r="D284" s="58">
        <v>5</v>
      </c>
      <c r="E284" s="72"/>
    </row>
    <row r="285" spans="1:5" ht="15.75" customHeight="1" thickBot="1" x14ac:dyDescent="0.3">
      <c r="A285" s="299"/>
      <c r="B285" s="300"/>
      <c r="C285" s="180" t="s">
        <v>409</v>
      </c>
      <c r="D285" s="63">
        <v>0</v>
      </c>
      <c r="E285" s="73"/>
    </row>
    <row r="286" spans="1:5" ht="15.75" thickBot="1" x14ac:dyDescent="0.3">
      <c r="D286" s="64" t="s">
        <v>410</v>
      </c>
      <c r="E286" s="74">
        <f>SUM(E271:E285)</f>
        <v>86</v>
      </c>
    </row>
    <row r="287" spans="1:5" ht="39" thickBot="1" x14ac:dyDescent="0.3">
      <c r="A287" s="68" t="s">
        <v>411</v>
      </c>
      <c r="B287" s="182" t="s">
        <v>412</v>
      </c>
      <c r="D287" s="67"/>
      <c r="E287" s="75"/>
    </row>
    <row r="288" spans="1:5" ht="15.75" thickBot="1" x14ac:dyDescent="0.3">
      <c r="A288" s="69" t="s">
        <v>64</v>
      </c>
      <c r="B288" s="70" t="s">
        <v>413</v>
      </c>
      <c r="D288" s="67"/>
      <c r="E288" s="75"/>
    </row>
    <row r="289" spans="1:6" ht="15.75" thickBot="1" x14ac:dyDescent="0.3">
      <c r="A289" s="69" t="s">
        <v>51</v>
      </c>
      <c r="B289" s="70" t="s">
        <v>414</v>
      </c>
      <c r="D289" s="67"/>
      <c r="E289" s="75"/>
    </row>
    <row r="290" spans="1:6" ht="15.75" thickBot="1" x14ac:dyDescent="0.3">
      <c r="A290" s="69" t="s">
        <v>166</v>
      </c>
      <c r="B290" s="70" t="s">
        <v>415</v>
      </c>
      <c r="D290" s="67"/>
      <c r="E290" s="75"/>
    </row>
    <row r="292" spans="1:6" x14ac:dyDescent="0.25">
      <c r="A292" s="131" t="s">
        <v>421</v>
      </c>
      <c r="B292" s="131" t="str">
        <f>B266</f>
        <v xml:space="preserve">No continuidad del servicio de fluído eléctrico en las instalaciones de  la ETITC debido a incendios provocados en las instalaciones eléctricas                                           </v>
      </c>
      <c r="C292" s="131"/>
      <c r="D292" s="131"/>
      <c r="E292" s="131"/>
      <c r="F292" s="131"/>
    </row>
    <row r="293" spans="1:6" x14ac:dyDescent="0.25">
      <c r="A293" s="133" t="s">
        <v>416</v>
      </c>
      <c r="B293" s="134" t="str">
        <f>'MAPA DE RIESGOS'!P16</f>
        <v xml:space="preserve">Sobrecarga de energía y conexiones eléctricas irregulares
Falta de mantenimiento preventivo. Ventilación inadecuada.                                               </v>
      </c>
      <c r="C293" s="105"/>
      <c r="D293" s="105"/>
      <c r="E293" s="132"/>
      <c r="F293" s="105"/>
    </row>
    <row r="294" spans="1:6" x14ac:dyDescent="0.25">
      <c r="A294" s="133" t="s">
        <v>376</v>
      </c>
      <c r="B294" s="134" t="str">
        <f>'MAPA DE RIESGOS'!T16</f>
        <v>Documentar las instalaciones eléctricas
Definir las protecciones apropiadas y coordinadas.</v>
      </c>
      <c r="C294" s="105"/>
      <c r="D294" s="105"/>
      <c r="E294" s="132"/>
      <c r="F294" s="105"/>
    </row>
    <row r="295" spans="1:6" ht="15.75" thickBot="1" x14ac:dyDescent="0.3"/>
    <row r="296" spans="1:6" ht="53.25" customHeight="1" thickBot="1" x14ac:dyDescent="0.3">
      <c r="A296" s="60" t="s">
        <v>377</v>
      </c>
      <c r="B296" s="24" t="s">
        <v>378</v>
      </c>
      <c r="C296" s="61" t="s">
        <v>379</v>
      </c>
      <c r="D296" s="24" t="s">
        <v>380</v>
      </c>
      <c r="E296" s="62" t="s">
        <v>381</v>
      </c>
    </row>
    <row r="297" spans="1:6" x14ac:dyDescent="0.25">
      <c r="A297" s="301" t="s">
        <v>382</v>
      </c>
      <c r="B297" s="302" t="s">
        <v>383</v>
      </c>
      <c r="C297" s="181" t="s">
        <v>384</v>
      </c>
      <c r="D297" s="59">
        <v>15</v>
      </c>
      <c r="E297" s="71">
        <v>15</v>
      </c>
    </row>
    <row r="298" spans="1:6" ht="21.75" customHeight="1" x14ac:dyDescent="0.25">
      <c r="A298" s="299"/>
      <c r="B298" s="300"/>
      <c r="C298" s="180" t="s">
        <v>385</v>
      </c>
      <c r="D298" s="58">
        <v>0</v>
      </c>
      <c r="E298" s="72"/>
    </row>
    <row r="299" spans="1:6" ht="15" customHeight="1" x14ac:dyDescent="0.25">
      <c r="A299" s="299"/>
      <c r="B299" s="300" t="s">
        <v>386</v>
      </c>
      <c r="C299" s="180" t="s">
        <v>387</v>
      </c>
      <c r="D299" s="58">
        <v>15</v>
      </c>
      <c r="E299" s="72">
        <v>15</v>
      </c>
    </row>
    <row r="300" spans="1:6" ht="25.5" customHeight="1" x14ac:dyDescent="0.25">
      <c r="A300" s="299"/>
      <c r="B300" s="300"/>
      <c r="C300" s="180" t="s">
        <v>388</v>
      </c>
      <c r="D300" s="58">
        <v>0</v>
      </c>
      <c r="E300" s="72"/>
    </row>
    <row r="301" spans="1:6" ht="22.5" customHeight="1" x14ac:dyDescent="0.25">
      <c r="A301" s="299" t="s">
        <v>389</v>
      </c>
      <c r="B301" s="300" t="s">
        <v>390</v>
      </c>
      <c r="C301" s="180" t="s">
        <v>391</v>
      </c>
      <c r="D301" s="58">
        <v>15</v>
      </c>
      <c r="E301" s="72">
        <v>15</v>
      </c>
    </row>
    <row r="302" spans="1:6" x14ac:dyDescent="0.25">
      <c r="A302" s="299"/>
      <c r="B302" s="300"/>
      <c r="C302" s="180" t="s">
        <v>392</v>
      </c>
      <c r="D302" s="58">
        <v>0</v>
      </c>
      <c r="E302" s="72"/>
    </row>
    <row r="303" spans="1:6" ht="22.5" customHeight="1" x14ac:dyDescent="0.25">
      <c r="A303" s="299" t="s">
        <v>393</v>
      </c>
      <c r="B303" s="300" t="s">
        <v>394</v>
      </c>
      <c r="C303" s="180" t="s">
        <v>395</v>
      </c>
      <c r="D303" s="58">
        <v>15</v>
      </c>
      <c r="E303" s="72">
        <v>15</v>
      </c>
    </row>
    <row r="304" spans="1:6" ht="30" customHeight="1" x14ac:dyDescent="0.25">
      <c r="A304" s="299"/>
      <c r="B304" s="300"/>
      <c r="C304" s="180" t="s">
        <v>396</v>
      </c>
      <c r="D304" s="58">
        <v>0</v>
      </c>
      <c r="E304" s="72"/>
    </row>
    <row r="305" spans="1:6" ht="25.5" customHeight="1" x14ac:dyDescent="0.25">
      <c r="A305" s="299" t="s">
        <v>397</v>
      </c>
      <c r="B305" s="300" t="s">
        <v>398</v>
      </c>
      <c r="C305" s="180" t="s">
        <v>399</v>
      </c>
      <c r="D305" s="58">
        <v>15</v>
      </c>
      <c r="E305" s="72">
        <v>10</v>
      </c>
    </row>
    <row r="306" spans="1:6" ht="25.5" customHeight="1" x14ac:dyDescent="0.25">
      <c r="A306" s="299"/>
      <c r="B306" s="300"/>
      <c r="C306" s="180" t="s">
        <v>400</v>
      </c>
      <c r="D306" s="58">
        <v>0</v>
      </c>
      <c r="E306" s="72"/>
    </row>
    <row r="307" spans="1:6" ht="25.5" customHeight="1" x14ac:dyDescent="0.25">
      <c r="A307" s="299" t="s">
        <v>401</v>
      </c>
      <c r="B307" s="300" t="s">
        <v>402</v>
      </c>
      <c r="C307" s="180" t="s">
        <v>403</v>
      </c>
      <c r="D307" s="58">
        <v>15</v>
      </c>
      <c r="E307" s="72">
        <v>10</v>
      </c>
    </row>
    <row r="308" spans="1:6" ht="25.5" x14ac:dyDescent="0.25">
      <c r="A308" s="299"/>
      <c r="B308" s="300"/>
      <c r="C308" s="180" t="s">
        <v>404</v>
      </c>
      <c r="D308" s="58">
        <v>0</v>
      </c>
      <c r="E308" s="72"/>
    </row>
    <row r="309" spans="1:6" ht="63.75" customHeight="1" x14ac:dyDescent="0.25">
      <c r="A309" s="299" t="s">
        <v>405</v>
      </c>
      <c r="B309" s="300" t="s">
        <v>406</v>
      </c>
      <c r="C309" s="180" t="s">
        <v>407</v>
      </c>
      <c r="D309" s="58">
        <v>10</v>
      </c>
      <c r="E309" s="72">
        <v>10</v>
      </c>
    </row>
    <row r="310" spans="1:6" ht="63.75" customHeight="1" x14ac:dyDescent="0.25">
      <c r="A310" s="299"/>
      <c r="B310" s="300"/>
      <c r="C310" s="180" t="s">
        <v>408</v>
      </c>
      <c r="D310" s="58">
        <v>5</v>
      </c>
      <c r="E310" s="72"/>
    </row>
    <row r="311" spans="1:6" ht="15.75" customHeight="1" thickBot="1" x14ac:dyDescent="0.3">
      <c r="A311" s="299"/>
      <c r="B311" s="300"/>
      <c r="C311" s="180" t="s">
        <v>409</v>
      </c>
      <c r="D311" s="63">
        <v>0</v>
      </c>
      <c r="E311" s="73"/>
    </row>
    <row r="312" spans="1:6" ht="15.75" thickBot="1" x14ac:dyDescent="0.3">
      <c r="D312" s="64" t="s">
        <v>410</v>
      </c>
      <c r="E312" s="74">
        <f>SUM(E297:E311)</f>
        <v>90</v>
      </c>
    </row>
    <row r="313" spans="1:6" ht="39" thickBot="1" x14ac:dyDescent="0.3">
      <c r="A313" s="68" t="s">
        <v>411</v>
      </c>
      <c r="B313" s="182" t="s">
        <v>412</v>
      </c>
      <c r="D313" s="67"/>
      <c r="E313" s="75"/>
    </row>
    <row r="314" spans="1:6" ht="15.75" thickBot="1" x14ac:dyDescent="0.3">
      <c r="A314" s="69" t="s">
        <v>64</v>
      </c>
      <c r="B314" s="70" t="s">
        <v>413</v>
      </c>
      <c r="D314" s="67"/>
      <c r="E314" s="75"/>
    </row>
    <row r="315" spans="1:6" ht="15.75" thickBot="1" x14ac:dyDescent="0.3">
      <c r="A315" s="69" t="s">
        <v>51</v>
      </c>
      <c r="B315" s="70" t="s">
        <v>414</v>
      </c>
      <c r="D315" s="67"/>
      <c r="E315" s="75"/>
    </row>
    <row r="316" spans="1:6" ht="15.75" thickBot="1" x14ac:dyDescent="0.3">
      <c r="A316" s="69" t="s">
        <v>166</v>
      </c>
      <c r="B316" s="70" t="s">
        <v>415</v>
      </c>
      <c r="D316" s="67"/>
      <c r="E316" s="75"/>
    </row>
    <row r="317" spans="1:6" x14ac:dyDescent="0.25">
      <c r="A317" s="103"/>
      <c r="B317" s="103"/>
      <c r="C317" s="103"/>
      <c r="D317" s="103"/>
      <c r="E317" s="104"/>
      <c r="F317" s="103"/>
    </row>
    <row r="319" spans="1:6" x14ac:dyDescent="0.25">
      <c r="A319" s="135" t="s">
        <v>422</v>
      </c>
      <c r="B319" s="135" t="str">
        <f>'MAPA DE RIESGOS'!D17</f>
        <v>Probabilidad de realizar una mala clasificación en el egreso de los bienes</v>
      </c>
      <c r="C319" s="135"/>
      <c r="D319" s="135"/>
      <c r="E319" s="135"/>
      <c r="F319" s="135"/>
    </row>
    <row r="320" spans="1:6" x14ac:dyDescent="0.25">
      <c r="A320" s="138" t="s">
        <v>375</v>
      </c>
      <c r="B320" s="139" t="str">
        <f>'MAPA DE RIESGOS'!P17</f>
        <v>Desactualización de inventarios</v>
      </c>
      <c r="C320" s="136"/>
      <c r="D320" s="136"/>
      <c r="E320" s="137"/>
      <c r="F320" s="136"/>
    </row>
    <row r="321" spans="1:6" x14ac:dyDescent="0.25">
      <c r="A321" s="138" t="s">
        <v>376</v>
      </c>
      <c r="B321" s="139" t="str">
        <f>'MAPA DE RIESGOS'!T17</f>
        <v>Elaboración del cronograma de actuaización de inventarios y ejecución del mismo.</v>
      </c>
      <c r="C321" s="136"/>
      <c r="D321" s="136"/>
      <c r="E321" s="137"/>
      <c r="F321" s="136"/>
    </row>
    <row r="322" spans="1:6" ht="15.75" thickBot="1" x14ac:dyDescent="0.3"/>
    <row r="323" spans="1:6" ht="53.25" customHeight="1" thickBot="1" x14ac:dyDescent="0.3">
      <c r="A323" s="60" t="s">
        <v>377</v>
      </c>
      <c r="B323" s="24" t="s">
        <v>378</v>
      </c>
      <c r="C323" s="61" t="s">
        <v>379</v>
      </c>
      <c r="D323" s="24" t="s">
        <v>380</v>
      </c>
      <c r="E323" s="62" t="s">
        <v>381</v>
      </c>
    </row>
    <row r="324" spans="1:6" x14ac:dyDescent="0.25">
      <c r="A324" s="301" t="s">
        <v>382</v>
      </c>
      <c r="B324" s="302" t="s">
        <v>383</v>
      </c>
      <c r="C324" s="181" t="s">
        <v>384</v>
      </c>
      <c r="D324" s="59">
        <v>15</v>
      </c>
      <c r="E324" s="71">
        <v>15</v>
      </c>
    </row>
    <row r="325" spans="1:6" ht="21.75" customHeight="1" x14ac:dyDescent="0.25">
      <c r="A325" s="299"/>
      <c r="B325" s="300"/>
      <c r="C325" s="180" t="s">
        <v>385</v>
      </c>
      <c r="D325" s="58">
        <v>0</v>
      </c>
      <c r="E325" s="72"/>
    </row>
    <row r="326" spans="1:6" ht="15" customHeight="1" x14ac:dyDescent="0.25">
      <c r="A326" s="299"/>
      <c r="B326" s="300" t="s">
        <v>386</v>
      </c>
      <c r="C326" s="180" t="s">
        <v>387</v>
      </c>
      <c r="D326" s="58">
        <v>15</v>
      </c>
      <c r="E326" s="72">
        <v>15</v>
      </c>
    </row>
    <row r="327" spans="1:6" ht="25.5" customHeight="1" x14ac:dyDescent="0.25">
      <c r="A327" s="299"/>
      <c r="B327" s="300"/>
      <c r="C327" s="180" t="s">
        <v>388</v>
      </c>
      <c r="D327" s="58">
        <v>0</v>
      </c>
      <c r="E327" s="72"/>
    </row>
    <row r="328" spans="1:6" ht="22.5" customHeight="1" x14ac:dyDescent="0.25">
      <c r="A328" s="299" t="s">
        <v>389</v>
      </c>
      <c r="B328" s="300" t="s">
        <v>390</v>
      </c>
      <c r="C328" s="180" t="s">
        <v>391</v>
      </c>
      <c r="D328" s="58">
        <v>15</v>
      </c>
      <c r="E328" s="72">
        <v>12</v>
      </c>
    </row>
    <row r="329" spans="1:6" x14ac:dyDescent="0.25">
      <c r="A329" s="299"/>
      <c r="B329" s="300"/>
      <c r="C329" s="180" t="s">
        <v>392</v>
      </c>
      <c r="D329" s="58">
        <v>0</v>
      </c>
      <c r="E329" s="72"/>
    </row>
    <row r="330" spans="1:6" ht="22.5" customHeight="1" x14ac:dyDescent="0.25">
      <c r="A330" s="299" t="s">
        <v>393</v>
      </c>
      <c r="B330" s="300" t="s">
        <v>394</v>
      </c>
      <c r="C330" s="180" t="s">
        <v>395</v>
      </c>
      <c r="D330" s="58">
        <v>15</v>
      </c>
      <c r="E330" s="72">
        <v>15</v>
      </c>
    </row>
    <row r="331" spans="1:6" ht="30" customHeight="1" x14ac:dyDescent="0.25">
      <c r="A331" s="299"/>
      <c r="B331" s="300"/>
      <c r="C331" s="180" t="s">
        <v>396</v>
      </c>
      <c r="D331" s="58">
        <v>0</v>
      </c>
      <c r="E331" s="72"/>
    </row>
    <row r="332" spans="1:6" ht="25.5" customHeight="1" x14ac:dyDescent="0.25">
      <c r="A332" s="299" t="s">
        <v>397</v>
      </c>
      <c r="B332" s="300" t="s">
        <v>398</v>
      </c>
      <c r="C332" s="180" t="s">
        <v>399</v>
      </c>
      <c r="D332" s="58">
        <v>15</v>
      </c>
      <c r="E332" s="72">
        <v>15</v>
      </c>
    </row>
    <row r="333" spans="1:6" ht="25.5" customHeight="1" x14ac:dyDescent="0.25">
      <c r="A333" s="299"/>
      <c r="B333" s="300"/>
      <c r="C333" s="180" t="s">
        <v>400</v>
      </c>
      <c r="D333" s="58">
        <v>0</v>
      </c>
      <c r="E333" s="72"/>
    </row>
    <row r="334" spans="1:6" ht="25.5" customHeight="1" x14ac:dyDescent="0.25">
      <c r="A334" s="299" t="s">
        <v>401</v>
      </c>
      <c r="B334" s="300" t="s">
        <v>402</v>
      </c>
      <c r="C334" s="180" t="s">
        <v>403</v>
      </c>
      <c r="D334" s="58">
        <v>15</v>
      </c>
      <c r="E334" s="72">
        <v>10</v>
      </c>
    </row>
    <row r="335" spans="1:6" ht="25.5" x14ac:dyDescent="0.25">
      <c r="A335" s="299"/>
      <c r="B335" s="300"/>
      <c r="C335" s="180" t="s">
        <v>404</v>
      </c>
      <c r="D335" s="58">
        <v>0</v>
      </c>
      <c r="E335" s="72"/>
    </row>
    <row r="336" spans="1:6" ht="63.75" customHeight="1" x14ac:dyDescent="0.25">
      <c r="A336" s="299" t="s">
        <v>405</v>
      </c>
      <c r="B336" s="300" t="s">
        <v>406</v>
      </c>
      <c r="C336" s="180" t="s">
        <v>407</v>
      </c>
      <c r="D336" s="58">
        <v>10</v>
      </c>
      <c r="E336" s="72">
        <v>10</v>
      </c>
    </row>
    <row r="337" spans="1:6" ht="63.75" customHeight="1" x14ac:dyDescent="0.25">
      <c r="A337" s="299"/>
      <c r="B337" s="300"/>
      <c r="C337" s="180" t="s">
        <v>408</v>
      </c>
      <c r="D337" s="58">
        <v>5</v>
      </c>
      <c r="E337" s="72"/>
    </row>
    <row r="338" spans="1:6" ht="15.75" customHeight="1" thickBot="1" x14ac:dyDescent="0.3">
      <c r="A338" s="299"/>
      <c r="B338" s="300"/>
      <c r="C338" s="180" t="s">
        <v>409</v>
      </c>
      <c r="D338" s="63">
        <v>0</v>
      </c>
      <c r="E338" s="73"/>
    </row>
    <row r="339" spans="1:6" ht="15.75" thickBot="1" x14ac:dyDescent="0.3">
      <c r="D339" s="64" t="s">
        <v>410</v>
      </c>
      <c r="E339" s="74">
        <f>SUM(E324:E338)</f>
        <v>92</v>
      </c>
    </row>
    <row r="340" spans="1:6" ht="39" thickBot="1" x14ac:dyDescent="0.3">
      <c r="A340" s="68" t="s">
        <v>411</v>
      </c>
      <c r="B340" s="182" t="s">
        <v>412</v>
      </c>
      <c r="D340" s="67"/>
      <c r="E340" s="75"/>
    </row>
    <row r="341" spans="1:6" ht="15.75" thickBot="1" x14ac:dyDescent="0.3">
      <c r="A341" s="69" t="s">
        <v>64</v>
      </c>
      <c r="B341" s="70" t="s">
        <v>413</v>
      </c>
      <c r="D341" s="67"/>
      <c r="E341" s="75"/>
    </row>
    <row r="342" spans="1:6" ht="15.75" thickBot="1" x14ac:dyDescent="0.3">
      <c r="A342" s="69" t="s">
        <v>51</v>
      </c>
      <c r="B342" s="70" t="s">
        <v>414</v>
      </c>
      <c r="D342" s="67"/>
      <c r="E342" s="75"/>
    </row>
    <row r="343" spans="1:6" ht="15.75" thickBot="1" x14ac:dyDescent="0.3">
      <c r="A343" s="69" t="s">
        <v>166</v>
      </c>
      <c r="B343" s="70" t="s">
        <v>415</v>
      </c>
      <c r="D343" s="67"/>
      <c r="E343" s="75"/>
    </row>
    <row r="345" spans="1:6" x14ac:dyDescent="0.25">
      <c r="A345" s="135" t="s">
        <v>422</v>
      </c>
      <c r="B345" s="135" t="str">
        <f>B319</f>
        <v>Probabilidad de realizar una mala clasificación en el egreso de los bienes</v>
      </c>
      <c r="C345" s="135"/>
      <c r="D345" s="135"/>
      <c r="E345" s="135"/>
      <c r="F345" s="135"/>
    </row>
    <row r="346" spans="1:6" x14ac:dyDescent="0.25">
      <c r="A346" s="138" t="s">
        <v>416</v>
      </c>
      <c r="B346" s="139" t="str">
        <f>'MAPA DE RIESGOS'!P18</f>
        <v>Ausencia de plaqueteo</v>
      </c>
      <c r="C346" s="136"/>
      <c r="D346" s="136"/>
      <c r="E346" s="137"/>
      <c r="F346" s="136"/>
    </row>
    <row r="347" spans="1:6" x14ac:dyDescent="0.25">
      <c r="A347" s="138" t="s">
        <v>376</v>
      </c>
      <c r="B347" s="139" t="str">
        <f>'MAPA DE RIESGOS'!T18</f>
        <v>Verificación y actualización de placas.</v>
      </c>
      <c r="C347" s="136"/>
      <c r="D347" s="136"/>
      <c r="E347" s="137"/>
      <c r="F347" s="136"/>
    </row>
    <row r="348" spans="1:6" ht="15.75" thickBot="1" x14ac:dyDescent="0.3"/>
    <row r="349" spans="1:6" ht="53.25" customHeight="1" thickBot="1" x14ac:dyDescent="0.3">
      <c r="A349" s="60" t="s">
        <v>377</v>
      </c>
      <c r="B349" s="24" t="s">
        <v>378</v>
      </c>
      <c r="C349" s="61" t="s">
        <v>379</v>
      </c>
      <c r="D349" s="24" t="s">
        <v>380</v>
      </c>
      <c r="E349" s="62" t="s">
        <v>381</v>
      </c>
    </row>
    <row r="350" spans="1:6" x14ac:dyDescent="0.25">
      <c r="A350" s="301" t="s">
        <v>382</v>
      </c>
      <c r="B350" s="302" t="s">
        <v>383</v>
      </c>
      <c r="C350" s="181" t="s">
        <v>384</v>
      </c>
      <c r="D350" s="59">
        <v>15</v>
      </c>
      <c r="E350" s="71">
        <v>15</v>
      </c>
    </row>
    <row r="351" spans="1:6" ht="21.75" customHeight="1" x14ac:dyDescent="0.25">
      <c r="A351" s="299"/>
      <c r="B351" s="300"/>
      <c r="C351" s="180" t="s">
        <v>385</v>
      </c>
      <c r="D351" s="58">
        <v>0</v>
      </c>
      <c r="E351" s="72"/>
    </row>
    <row r="352" spans="1:6" ht="15" customHeight="1" x14ac:dyDescent="0.25">
      <c r="A352" s="299"/>
      <c r="B352" s="300" t="s">
        <v>386</v>
      </c>
      <c r="C352" s="180" t="s">
        <v>387</v>
      </c>
      <c r="D352" s="58">
        <v>15</v>
      </c>
      <c r="E352" s="72">
        <v>15</v>
      </c>
    </row>
    <row r="353" spans="1:5" ht="25.5" customHeight="1" x14ac:dyDescent="0.25">
      <c r="A353" s="299"/>
      <c r="B353" s="300"/>
      <c r="C353" s="180" t="s">
        <v>388</v>
      </c>
      <c r="D353" s="58">
        <v>0</v>
      </c>
      <c r="E353" s="72"/>
    </row>
    <row r="354" spans="1:5" ht="22.5" customHeight="1" x14ac:dyDescent="0.25">
      <c r="A354" s="299" t="s">
        <v>389</v>
      </c>
      <c r="B354" s="300" t="s">
        <v>390</v>
      </c>
      <c r="C354" s="180" t="s">
        <v>391</v>
      </c>
      <c r="D354" s="58">
        <v>15</v>
      </c>
      <c r="E354" s="72">
        <v>12</v>
      </c>
    </row>
    <row r="355" spans="1:5" x14ac:dyDescent="0.25">
      <c r="A355" s="299"/>
      <c r="B355" s="300"/>
      <c r="C355" s="180" t="s">
        <v>392</v>
      </c>
      <c r="D355" s="58">
        <v>0</v>
      </c>
      <c r="E355" s="72"/>
    </row>
    <row r="356" spans="1:5" ht="22.5" customHeight="1" x14ac:dyDescent="0.25">
      <c r="A356" s="299" t="s">
        <v>393</v>
      </c>
      <c r="B356" s="300" t="s">
        <v>394</v>
      </c>
      <c r="C356" s="180" t="s">
        <v>395</v>
      </c>
      <c r="D356" s="58">
        <v>15</v>
      </c>
      <c r="E356" s="72">
        <v>15</v>
      </c>
    </row>
    <row r="357" spans="1:5" ht="30" customHeight="1" x14ac:dyDescent="0.25">
      <c r="A357" s="299"/>
      <c r="B357" s="300"/>
      <c r="C357" s="180" t="s">
        <v>396</v>
      </c>
      <c r="D357" s="58">
        <v>0</v>
      </c>
      <c r="E357" s="72"/>
    </row>
    <row r="358" spans="1:5" ht="25.5" customHeight="1" x14ac:dyDescent="0.25">
      <c r="A358" s="299" t="s">
        <v>397</v>
      </c>
      <c r="B358" s="300" t="s">
        <v>398</v>
      </c>
      <c r="C358" s="180" t="s">
        <v>399</v>
      </c>
      <c r="D358" s="58">
        <v>15</v>
      </c>
      <c r="E358" s="72">
        <v>15</v>
      </c>
    </row>
    <row r="359" spans="1:5" ht="25.5" customHeight="1" x14ac:dyDescent="0.25">
      <c r="A359" s="299"/>
      <c r="B359" s="300"/>
      <c r="C359" s="180" t="s">
        <v>400</v>
      </c>
      <c r="D359" s="58">
        <v>0</v>
      </c>
      <c r="E359" s="72"/>
    </row>
    <row r="360" spans="1:5" ht="25.5" customHeight="1" x14ac:dyDescent="0.25">
      <c r="A360" s="299" t="s">
        <v>401</v>
      </c>
      <c r="B360" s="300" t="s">
        <v>402</v>
      </c>
      <c r="C360" s="180" t="s">
        <v>403</v>
      </c>
      <c r="D360" s="58">
        <v>15</v>
      </c>
      <c r="E360" s="72">
        <v>10</v>
      </c>
    </row>
    <row r="361" spans="1:5" ht="25.5" x14ac:dyDescent="0.25">
      <c r="A361" s="299"/>
      <c r="B361" s="300"/>
      <c r="C361" s="180" t="s">
        <v>404</v>
      </c>
      <c r="D361" s="58">
        <v>0</v>
      </c>
      <c r="E361" s="72"/>
    </row>
    <row r="362" spans="1:5" ht="63.75" customHeight="1" x14ac:dyDescent="0.25">
      <c r="A362" s="299" t="s">
        <v>405</v>
      </c>
      <c r="B362" s="300" t="s">
        <v>406</v>
      </c>
      <c r="C362" s="180" t="s">
        <v>407</v>
      </c>
      <c r="D362" s="58">
        <v>10</v>
      </c>
      <c r="E362" s="72">
        <v>10</v>
      </c>
    </row>
    <row r="363" spans="1:5" ht="63.75" customHeight="1" x14ac:dyDescent="0.25">
      <c r="A363" s="299"/>
      <c r="B363" s="300"/>
      <c r="C363" s="180" t="s">
        <v>408</v>
      </c>
      <c r="D363" s="58">
        <v>5</v>
      </c>
      <c r="E363" s="72"/>
    </row>
    <row r="364" spans="1:5" ht="15.75" customHeight="1" thickBot="1" x14ac:dyDescent="0.3">
      <c r="A364" s="299"/>
      <c r="B364" s="300"/>
      <c r="C364" s="180" t="s">
        <v>409</v>
      </c>
      <c r="D364" s="63">
        <v>0</v>
      </c>
      <c r="E364" s="73"/>
    </row>
    <row r="365" spans="1:5" ht="15.75" thickBot="1" x14ac:dyDescent="0.3">
      <c r="D365" s="64" t="s">
        <v>410</v>
      </c>
      <c r="E365" s="74">
        <f>SUM(E350:E364)</f>
        <v>92</v>
      </c>
    </row>
    <row r="366" spans="1:5" ht="39" thickBot="1" x14ac:dyDescent="0.3">
      <c r="A366" s="68" t="s">
        <v>411</v>
      </c>
      <c r="B366" s="182" t="s">
        <v>412</v>
      </c>
      <c r="D366" s="67"/>
      <c r="E366" s="75"/>
    </row>
    <row r="367" spans="1:5" ht="15.75" thickBot="1" x14ac:dyDescent="0.3">
      <c r="A367" s="69" t="s">
        <v>64</v>
      </c>
      <c r="B367" s="70" t="s">
        <v>413</v>
      </c>
      <c r="D367" s="67"/>
      <c r="E367" s="75"/>
    </row>
    <row r="368" spans="1:5" ht="15.75" thickBot="1" x14ac:dyDescent="0.3">
      <c r="A368" s="69" t="s">
        <v>51</v>
      </c>
      <c r="B368" s="70" t="s">
        <v>414</v>
      </c>
      <c r="D368" s="67"/>
      <c r="E368" s="75"/>
    </row>
    <row r="369" spans="1:5" ht="15.75" thickBot="1" x14ac:dyDescent="0.3">
      <c r="A369" s="69" t="s">
        <v>166</v>
      </c>
      <c r="B369" s="70" t="s">
        <v>415</v>
      </c>
      <c r="D369" s="67"/>
      <c r="E369" s="75"/>
    </row>
  </sheetData>
  <mergeCells count="182">
    <mergeCell ref="A360:A361"/>
    <mergeCell ref="B360:B361"/>
    <mergeCell ref="A362:A364"/>
    <mergeCell ref="B362:B364"/>
    <mergeCell ref="A354:A355"/>
    <mergeCell ref="B354:B355"/>
    <mergeCell ref="A356:A357"/>
    <mergeCell ref="B356:B357"/>
    <mergeCell ref="A358:A359"/>
    <mergeCell ref="B358:B359"/>
    <mergeCell ref="A330:A331"/>
    <mergeCell ref="B330:B331"/>
    <mergeCell ref="A332:A333"/>
    <mergeCell ref="B332:B333"/>
    <mergeCell ref="A334:A335"/>
    <mergeCell ref="B334:B335"/>
    <mergeCell ref="A336:A338"/>
    <mergeCell ref="B336:B338"/>
    <mergeCell ref="A350:A353"/>
    <mergeCell ref="B350:B351"/>
    <mergeCell ref="B352:B353"/>
    <mergeCell ref="A324:A327"/>
    <mergeCell ref="B324:B325"/>
    <mergeCell ref="B326:B327"/>
    <mergeCell ref="A307:A308"/>
    <mergeCell ref="B307:B308"/>
    <mergeCell ref="A309:A311"/>
    <mergeCell ref="B309:B311"/>
    <mergeCell ref="A328:A329"/>
    <mergeCell ref="B328:B329"/>
    <mergeCell ref="A297:A300"/>
    <mergeCell ref="B297:B298"/>
    <mergeCell ref="B299:B300"/>
    <mergeCell ref="A301:A302"/>
    <mergeCell ref="B301:B302"/>
    <mergeCell ref="A303:A304"/>
    <mergeCell ref="B303:B304"/>
    <mergeCell ref="A305:A306"/>
    <mergeCell ref="B305:B306"/>
    <mergeCell ref="A275:A276"/>
    <mergeCell ref="B275:B276"/>
    <mergeCell ref="A277:A278"/>
    <mergeCell ref="B277:B278"/>
    <mergeCell ref="A279:A280"/>
    <mergeCell ref="B279:B280"/>
    <mergeCell ref="A281:A282"/>
    <mergeCell ref="B281:B282"/>
    <mergeCell ref="A283:A285"/>
    <mergeCell ref="B283:B285"/>
    <mergeCell ref="A250:A251"/>
    <mergeCell ref="B250:B251"/>
    <mergeCell ref="A252:A253"/>
    <mergeCell ref="B252:B253"/>
    <mergeCell ref="A254:A255"/>
    <mergeCell ref="B254:B255"/>
    <mergeCell ref="A256:A258"/>
    <mergeCell ref="B256:B258"/>
    <mergeCell ref="A271:A274"/>
    <mergeCell ref="B271:B272"/>
    <mergeCell ref="B273:B274"/>
    <mergeCell ref="A228:A229"/>
    <mergeCell ref="B228:B229"/>
    <mergeCell ref="A230:A232"/>
    <mergeCell ref="B230:B232"/>
    <mergeCell ref="A244:A247"/>
    <mergeCell ref="B244:B245"/>
    <mergeCell ref="B246:B247"/>
    <mergeCell ref="A248:A249"/>
    <mergeCell ref="B248:B249"/>
    <mergeCell ref="A218:A221"/>
    <mergeCell ref="B218:B219"/>
    <mergeCell ref="B220:B221"/>
    <mergeCell ref="A222:A223"/>
    <mergeCell ref="B222:B223"/>
    <mergeCell ref="A224:A225"/>
    <mergeCell ref="B224:B225"/>
    <mergeCell ref="A226:A227"/>
    <mergeCell ref="B226:B227"/>
    <mergeCell ref="A195:A196"/>
    <mergeCell ref="B195:B196"/>
    <mergeCell ref="A197:A198"/>
    <mergeCell ref="B197:B198"/>
    <mergeCell ref="A199:A200"/>
    <mergeCell ref="B199:B200"/>
    <mergeCell ref="A201:A202"/>
    <mergeCell ref="B201:B202"/>
    <mergeCell ref="A203:A205"/>
    <mergeCell ref="B203:B205"/>
    <mergeCell ref="A171:A172"/>
    <mergeCell ref="B171:B172"/>
    <mergeCell ref="A173:A174"/>
    <mergeCell ref="B173:B174"/>
    <mergeCell ref="A175:A176"/>
    <mergeCell ref="B175:B176"/>
    <mergeCell ref="A177:A179"/>
    <mergeCell ref="B177:B179"/>
    <mergeCell ref="A191:A194"/>
    <mergeCell ref="B191:B192"/>
    <mergeCell ref="B193:B194"/>
    <mergeCell ref="A6:A9"/>
    <mergeCell ref="B6:B7"/>
    <mergeCell ref="B8:B9"/>
    <mergeCell ref="A10:A11"/>
    <mergeCell ref="B10:B11"/>
    <mergeCell ref="A165:A168"/>
    <mergeCell ref="B165:B166"/>
    <mergeCell ref="B167:B168"/>
    <mergeCell ref="A169:A170"/>
    <mergeCell ref="B169:B170"/>
    <mergeCell ref="A32:A35"/>
    <mergeCell ref="B32:B33"/>
    <mergeCell ref="B34:B35"/>
    <mergeCell ref="A18:A20"/>
    <mergeCell ref="B18:B20"/>
    <mergeCell ref="A12:A13"/>
    <mergeCell ref="B12:B13"/>
    <mergeCell ref="A14:A15"/>
    <mergeCell ref="B14:B15"/>
    <mergeCell ref="A16:A17"/>
    <mergeCell ref="B16:B17"/>
    <mergeCell ref="A44:A46"/>
    <mergeCell ref="B44:B46"/>
    <mergeCell ref="A42:A43"/>
    <mergeCell ref="B42:B43"/>
    <mergeCell ref="A40:A41"/>
    <mergeCell ref="B40:B41"/>
    <mergeCell ref="B36:B37"/>
    <mergeCell ref="A38:A39"/>
    <mergeCell ref="B38:B39"/>
    <mergeCell ref="A36:A37"/>
    <mergeCell ref="A67:A68"/>
    <mergeCell ref="B67:B68"/>
    <mergeCell ref="A69:A70"/>
    <mergeCell ref="B69:B70"/>
    <mergeCell ref="A63:A64"/>
    <mergeCell ref="B63:B64"/>
    <mergeCell ref="A65:A66"/>
    <mergeCell ref="B65:B66"/>
    <mergeCell ref="A59:A62"/>
    <mergeCell ref="B59:B60"/>
    <mergeCell ref="B61:B62"/>
    <mergeCell ref="A93:A94"/>
    <mergeCell ref="B93:B94"/>
    <mergeCell ref="A95:A96"/>
    <mergeCell ref="B95:B96"/>
    <mergeCell ref="A89:A90"/>
    <mergeCell ref="B89:B90"/>
    <mergeCell ref="A91:A92"/>
    <mergeCell ref="B91:B92"/>
    <mergeCell ref="A71:A73"/>
    <mergeCell ref="B71:B73"/>
    <mergeCell ref="A85:A88"/>
    <mergeCell ref="B85:B86"/>
    <mergeCell ref="B87:B88"/>
    <mergeCell ref="A116:A117"/>
    <mergeCell ref="B116:B117"/>
    <mergeCell ref="A118:A119"/>
    <mergeCell ref="B118:B119"/>
    <mergeCell ref="A97:A99"/>
    <mergeCell ref="B97:B99"/>
    <mergeCell ref="A112:A115"/>
    <mergeCell ref="B112:B113"/>
    <mergeCell ref="B114:B115"/>
    <mergeCell ref="A124:A126"/>
    <mergeCell ref="B124:B126"/>
    <mergeCell ref="A138:A141"/>
    <mergeCell ref="B138:B139"/>
    <mergeCell ref="B140:B141"/>
    <mergeCell ref="A120:A121"/>
    <mergeCell ref="B120:B121"/>
    <mergeCell ref="A122:A123"/>
    <mergeCell ref="B122:B123"/>
    <mergeCell ref="A150:A152"/>
    <mergeCell ref="B150:B152"/>
    <mergeCell ref="A146:A147"/>
    <mergeCell ref="B146:B147"/>
    <mergeCell ref="A148:A149"/>
    <mergeCell ref="B148:B149"/>
    <mergeCell ref="A142:A143"/>
    <mergeCell ref="B142:B143"/>
    <mergeCell ref="A144:A145"/>
    <mergeCell ref="B144:B14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B6"/>
  <sheetViews>
    <sheetView workbookViewId="0">
      <selection activeCell="B5" sqref="B5"/>
    </sheetView>
  </sheetViews>
  <sheetFormatPr baseColWidth="10" defaultColWidth="10.7109375" defaultRowHeight="15" x14ac:dyDescent="0.25"/>
  <cols>
    <col min="1" max="1" width="28.7109375" customWidth="1"/>
    <col min="2" max="2" width="61.7109375" customWidth="1"/>
  </cols>
  <sheetData>
    <row r="2" spans="1:2" ht="15.75" thickBot="1" x14ac:dyDescent="0.3">
      <c r="A2" s="303" t="s">
        <v>16</v>
      </c>
      <c r="B2" s="303"/>
    </row>
    <row r="3" spans="1:2" ht="39" customHeight="1" thickBot="1" x14ac:dyDescent="0.3">
      <c r="A3" s="81" t="s">
        <v>423</v>
      </c>
      <c r="B3" s="68" t="s">
        <v>424</v>
      </c>
    </row>
    <row r="4" spans="1:2" ht="39" customHeight="1" x14ac:dyDescent="0.25">
      <c r="A4" s="80" t="s">
        <v>64</v>
      </c>
      <c r="B4" s="80" t="s">
        <v>425</v>
      </c>
    </row>
    <row r="5" spans="1:2" ht="39" customHeight="1" x14ac:dyDescent="0.25">
      <c r="A5" s="79" t="s">
        <v>51</v>
      </c>
      <c r="B5" s="79" t="s">
        <v>426</v>
      </c>
    </row>
    <row r="6" spans="1:2" ht="39" customHeight="1" x14ac:dyDescent="0.25">
      <c r="A6" s="79" t="s">
        <v>166</v>
      </c>
      <c r="B6" s="79" t="s">
        <v>427</v>
      </c>
    </row>
  </sheetData>
  <mergeCells count="1">
    <mergeCell ref="A2:B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7"/>
  <sheetViews>
    <sheetView workbookViewId="0">
      <selection activeCell="H15" sqref="H15"/>
    </sheetView>
  </sheetViews>
  <sheetFormatPr baseColWidth="10" defaultColWidth="10.7109375" defaultRowHeight="15" x14ac:dyDescent="0.25"/>
  <cols>
    <col min="1" max="1" width="28.7109375" customWidth="1"/>
    <col min="2" max="2" width="34.140625" customWidth="1"/>
    <col min="3" max="3" width="37.28515625" customWidth="1"/>
    <col min="4" max="12" width="21.42578125" customWidth="1"/>
  </cols>
  <sheetData>
    <row r="1" spans="1:16" ht="15.75" thickBot="1" x14ac:dyDescent="0.3">
      <c r="A1" s="304" t="s">
        <v>428</v>
      </c>
      <c r="B1" s="297"/>
      <c r="C1" s="297"/>
      <c r="D1" s="297"/>
      <c r="E1" s="98"/>
      <c r="F1" s="98"/>
      <c r="G1" s="98"/>
      <c r="H1" s="98"/>
      <c r="I1" s="98"/>
      <c r="J1" s="98"/>
      <c r="K1" s="98"/>
      <c r="L1" s="98"/>
    </row>
    <row r="2" spans="1:16" ht="33" customHeight="1" x14ac:dyDescent="0.25">
      <c r="A2" s="307" t="s">
        <v>429</v>
      </c>
      <c r="B2" s="307" t="s">
        <v>430</v>
      </c>
      <c r="C2" s="76" t="s">
        <v>431</v>
      </c>
      <c r="D2" s="307" t="s">
        <v>432</v>
      </c>
      <c r="E2" s="99"/>
      <c r="F2" s="99"/>
      <c r="G2" s="99"/>
      <c r="H2" s="99"/>
      <c r="I2" s="99"/>
      <c r="J2" s="99"/>
      <c r="K2" s="99"/>
      <c r="L2" s="99"/>
    </row>
    <row r="3" spans="1:16" ht="19.5" customHeight="1" thickBot="1" x14ac:dyDescent="0.3">
      <c r="A3" s="308"/>
      <c r="B3" s="308"/>
      <c r="C3" s="77" t="s">
        <v>433</v>
      </c>
      <c r="D3" s="308"/>
      <c r="E3" s="99"/>
      <c r="F3" s="99"/>
      <c r="G3" s="99"/>
      <c r="H3" s="99"/>
      <c r="I3" s="99"/>
      <c r="J3" s="99"/>
      <c r="K3" s="99"/>
      <c r="L3" s="99"/>
    </row>
    <row r="4" spans="1:16" ht="15" customHeight="1" thickBot="1" x14ac:dyDescent="0.3">
      <c r="A4" s="309" t="s">
        <v>434</v>
      </c>
      <c r="B4" s="83" t="s">
        <v>435</v>
      </c>
      <c r="C4" s="83" t="s">
        <v>436</v>
      </c>
      <c r="D4" s="84" t="s">
        <v>437</v>
      </c>
      <c r="E4" s="100"/>
      <c r="F4" s="100"/>
      <c r="G4" s="100"/>
      <c r="H4" s="100"/>
      <c r="I4" s="100"/>
      <c r="J4" s="100"/>
      <c r="K4" s="100"/>
      <c r="L4" s="100"/>
      <c r="M4" t="s">
        <v>153</v>
      </c>
      <c r="N4" t="s">
        <v>64</v>
      </c>
      <c r="O4">
        <v>100</v>
      </c>
      <c r="P4" t="str">
        <f t="shared" ref="P4:P12" si="0">+N4&amp;"
 "&amp;O4</f>
        <v>FUERTE
 100</v>
      </c>
    </row>
    <row r="5" spans="1:16" ht="15" customHeight="1" thickBot="1" x14ac:dyDescent="0.3">
      <c r="A5" s="310"/>
      <c r="B5" s="83" t="s">
        <v>438</v>
      </c>
      <c r="C5" s="83" t="s">
        <v>439</v>
      </c>
      <c r="D5" s="84" t="s">
        <v>440</v>
      </c>
      <c r="E5" s="100"/>
      <c r="F5" s="100"/>
      <c r="G5" s="100"/>
      <c r="H5" s="100"/>
      <c r="I5" s="100"/>
      <c r="J5" s="100"/>
      <c r="K5" s="100"/>
      <c r="L5" s="100"/>
      <c r="M5" t="s">
        <v>160</v>
      </c>
      <c r="N5" t="s">
        <v>51</v>
      </c>
      <c r="O5">
        <v>50</v>
      </c>
      <c r="P5" t="str">
        <f t="shared" si="0"/>
        <v>MODERADO
 50</v>
      </c>
    </row>
    <row r="6" spans="1:16" ht="15" customHeight="1" thickBot="1" x14ac:dyDescent="0.3">
      <c r="A6" s="311"/>
      <c r="B6" s="83" t="s">
        <v>441</v>
      </c>
      <c r="C6" s="83" t="s">
        <v>442</v>
      </c>
      <c r="D6" s="84" t="s">
        <v>440</v>
      </c>
      <c r="E6" s="100"/>
      <c r="F6" s="100"/>
      <c r="G6" s="100"/>
      <c r="H6" s="100"/>
      <c r="I6" s="100"/>
      <c r="J6" s="100"/>
      <c r="K6" s="100"/>
      <c r="L6" s="100"/>
      <c r="M6" t="s">
        <v>168</v>
      </c>
      <c r="N6" t="s">
        <v>166</v>
      </c>
      <c r="O6">
        <v>0</v>
      </c>
      <c r="P6" t="str">
        <f t="shared" si="0"/>
        <v>DÉBIL
 0</v>
      </c>
    </row>
    <row r="7" spans="1:16" ht="15" customHeight="1" thickBot="1" x14ac:dyDescent="0.3">
      <c r="A7" s="309" t="s">
        <v>443</v>
      </c>
      <c r="B7" s="83" t="s">
        <v>444</v>
      </c>
      <c r="C7" s="83" t="s">
        <v>445</v>
      </c>
      <c r="D7" s="84" t="s">
        <v>440</v>
      </c>
      <c r="E7" s="100"/>
      <c r="F7" s="100"/>
      <c r="G7" s="100"/>
      <c r="H7" s="100"/>
      <c r="I7" s="100"/>
      <c r="J7" s="100"/>
      <c r="K7" s="100"/>
      <c r="L7" s="100"/>
      <c r="M7" t="s">
        <v>174</v>
      </c>
      <c r="N7" t="s">
        <v>51</v>
      </c>
      <c r="O7">
        <v>50</v>
      </c>
      <c r="P7" t="str">
        <f t="shared" si="0"/>
        <v>MODERADO
 50</v>
      </c>
    </row>
    <row r="8" spans="1:16" ht="15" customHeight="1" thickBot="1" x14ac:dyDescent="0.3">
      <c r="A8" s="310"/>
      <c r="B8" s="83" t="s">
        <v>438</v>
      </c>
      <c r="C8" s="83" t="s">
        <v>446</v>
      </c>
      <c r="D8" s="84" t="s">
        <v>440</v>
      </c>
      <c r="E8" s="100"/>
      <c r="F8" s="100"/>
      <c r="G8" s="100"/>
      <c r="H8" s="100"/>
      <c r="I8" s="100"/>
      <c r="J8" s="100"/>
      <c r="K8" s="100"/>
      <c r="L8" s="100"/>
      <c r="M8" t="s">
        <v>178</v>
      </c>
      <c r="N8" t="s">
        <v>51</v>
      </c>
      <c r="O8">
        <v>50</v>
      </c>
      <c r="P8" t="str">
        <f t="shared" si="0"/>
        <v>MODERADO
 50</v>
      </c>
    </row>
    <row r="9" spans="1:16" ht="15" customHeight="1" thickBot="1" x14ac:dyDescent="0.3">
      <c r="A9" s="311"/>
      <c r="B9" s="83" t="s">
        <v>441</v>
      </c>
      <c r="C9" s="83" t="s">
        <v>447</v>
      </c>
      <c r="D9" s="84" t="s">
        <v>440</v>
      </c>
      <c r="E9" s="100"/>
      <c r="F9" s="100"/>
      <c r="G9" s="100"/>
      <c r="H9" s="100"/>
      <c r="I9" s="100"/>
      <c r="J9" s="100"/>
      <c r="K9" s="100"/>
      <c r="L9" s="100"/>
      <c r="M9" t="s">
        <v>182</v>
      </c>
      <c r="N9" t="s">
        <v>166</v>
      </c>
      <c r="O9">
        <v>0</v>
      </c>
      <c r="P9" t="str">
        <f t="shared" si="0"/>
        <v>DÉBIL
 0</v>
      </c>
    </row>
    <row r="10" spans="1:16" ht="15" customHeight="1" thickBot="1" x14ac:dyDescent="0.3">
      <c r="A10" s="183"/>
      <c r="B10" s="83" t="s">
        <v>444</v>
      </c>
      <c r="C10" s="83" t="s">
        <v>448</v>
      </c>
      <c r="D10" s="84" t="s">
        <v>440</v>
      </c>
      <c r="E10" s="100"/>
      <c r="F10" s="100"/>
      <c r="G10" s="100"/>
      <c r="H10" s="100"/>
      <c r="I10" s="100"/>
      <c r="J10" s="100"/>
      <c r="K10" s="100"/>
      <c r="L10" s="100"/>
      <c r="M10" t="s">
        <v>185</v>
      </c>
      <c r="N10" s="95" t="s">
        <v>166</v>
      </c>
      <c r="O10">
        <v>0</v>
      </c>
      <c r="P10" t="str">
        <f t="shared" si="0"/>
        <v>DÉBIL
 0</v>
      </c>
    </row>
    <row r="11" spans="1:16" ht="15" customHeight="1" thickBot="1" x14ac:dyDescent="0.3">
      <c r="A11" s="183" t="s">
        <v>449</v>
      </c>
      <c r="B11" s="83" t="s">
        <v>438</v>
      </c>
      <c r="C11" s="83" t="s">
        <v>450</v>
      </c>
      <c r="D11" s="84" t="s">
        <v>440</v>
      </c>
      <c r="E11" s="100"/>
      <c r="F11" s="100"/>
      <c r="G11" s="100"/>
      <c r="H11" s="100"/>
      <c r="I11" s="100"/>
      <c r="J11" s="100"/>
      <c r="K11" s="100"/>
      <c r="L11" s="100"/>
      <c r="M11" t="s">
        <v>189</v>
      </c>
      <c r="N11" s="95" t="s">
        <v>166</v>
      </c>
      <c r="O11">
        <v>0</v>
      </c>
      <c r="P11" t="str">
        <f t="shared" si="0"/>
        <v>DÉBIL
 0</v>
      </c>
    </row>
    <row r="12" spans="1:16" ht="15" customHeight="1" thickBot="1" x14ac:dyDescent="0.3">
      <c r="A12" s="85"/>
      <c r="B12" s="83" t="s">
        <v>441</v>
      </c>
      <c r="C12" s="83" t="s">
        <v>451</v>
      </c>
      <c r="D12" s="84" t="s">
        <v>440</v>
      </c>
      <c r="E12" s="100"/>
      <c r="F12" s="100"/>
      <c r="G12" s="100"/>
      <c r="H12" s="100"/>
      <c r="I12" s="100"/>
      <c r="J12" s="100"/>
      <c r="K12" s="100"/>
      <c r="L12" s="100"/>
      <c r="M12" t="s">
        <v>192</v>
      </c>
      <c r="N12" t="s">
        <v>166</v>
      </c>
      <c r="O12">
        <v>0</v>
      </c>
      <c r="P12" t="str">
        <f t="shared" si="0"/>
        <v>DÉBIL
 0</v>
      </c>
    </row>
    <row r="13" spans="1:16" ht="15.75" thickBot="1" x14ac:dyDescent="0.3">
      <c r="A13" s="86"/>
    </row>
    <row r="14" spans="1:16" ht="25.5" customHeight="1" thickBot="1" x14ac:dyDescent="0.3">
      <c r="A14" s="305" t="s">
        <v>452</v>
      </c>
      <c r="B14" s="306"/>
    </row>
    <row r="15" spans="1:16" ht="39" customHeight="1" thickBot="1" x14ac:dyDescent="0.3">
      <c r="A15" s="69" t="s">
        <v>64</v>
      </c>
      <c r="B15" s="83" t="s">
        <v>453</v>
      </c>
    </row>
    <row r="16" spans="1:16" ht="44.25" customHeight="1" thickBot="1" x14ac:dyDescent="0.3">
      <c r="A16" s="69" t="s">
        <v>51</v>
      </c>
      <c r="B16" s="83" t="s">
        <v>454</v>
      </c>
    </row>
    <row r="17" spans="1:2" ht="45.75" customHeight="1" thickBot="1" x14ac:dyDescent="0.3">
      <c r="A17" s="69" t="s">
        <v>166</v>
      </c>
      <c r="B17" s="83" t="s">
        <v>455</v>
      </c>
    </row>
  </sheetData>
  <mergeCells count="7">
    <mergeCell ref="A1:D1"/>
    <mergeCell ref="A14:B14"/>
    <mergeCell ref="A2:A3"/>
    <mergeCell ref="B2:B3"/>
    <mergeCell ref="D2:D3"/>
    <mergeCell ref="A4:A6"/>
    <mergeCell ref="A7:A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4FA89A52D3C8B4F9D29674108207110" ma:contentTypeVersion="7" ma:contentTypeDescription="Crear nuevo documento." ma:contentTypeScope="" ma:versionID="54f22f96315c80f0e833514a8260a78a">
  <xsd:schema xmlns:xsd="http://www.w3.org/2001/XMLSchema" xmlns:xs="http://www.w3.org/2001/XMLSchema" xmlns:p="http://schemas.microsoft.com/office/2006/metadata/properties" xmlns:ns2="7e3d7508-05dc-420b-90fb-2b5c947c93ac" targetNamespace="http://schemas.microsoft.com/office/2006/metadata/properties" ma:root="true" ma:fieldsID="1a9093015daea5008af4595521dc305c" ns2:_="">
    <xsd:import namespace="7e3d7508-05dc-420b-90fb-2b5c947c93a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d7508-05dc-420b-90fb-2b5c947c93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97F887-1206-427E-B97B-D9F8599D8CD5}">
  <ds:schemaRefs>
    <ds:schemaRef ds:uri="http://purl.org/dc/terms/"/>
    <ds:schemaRef ds:uri="http://www.w3.org/XML/1998/namespace"/>
    <ds:schemaRef ds:uri="http://purl.org/dc/elements/1.1/"/>
    <ds:schemaRef ds:uri="http://schemas.microsoft.com/office/2006/documentManagement/types"/>
    <ds:schemaRef ds:uri="http://schemas.microsoft.com/office/2006/metadata/properties"/>
    <ds:schemaRef ds:uri="http://purl.org/dc/dcmitype/"/>
    <ds:schemaRef ds:uri="7e3d7508-05dc-420b-90fb-2b5c947c93ac"/>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15999F5B-171F-4F47-8184-BC14A5348F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d7508-05dc-420b-90fb-2b5c947c93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3A0D2F-73B9-4705-B296-531F0114B9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MAPA DE RIESGOS</vt:lpstr>
      <vt:lpstr>TIPO DE RIESGO</vt:lpstr>
      <vt:lpstr>VALORACIÓN RIESGOS</vt:lpstr>
      <vt:lpstr>ACTIVO Y CRITERIO</vt:lpstr>
      <vt:lpstr>TIPO DE CONTROL</vt:lpstr>
      <vt:lpstr>OPCIÓN DE TRAT</vt:lpstr>
      <vt:lpstr>DISEÑO CONTROL</vt:lpstr>
      <vt:lpstr>EJECUCIÓN CONTROL</vt:lpstr>
      <vt:lpstr>SOLIDEZ</vt:lpstr>
      <vt:lpstr>RIESGO RESIDUAL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Calidad</dc:creator>
  <cp:keywords/>
  <dc:description/>
  <cp:lastModifiedBy>Diana Marcela Cordoba Vargas</cp:lastModifiedBy>
  <cp:revision/>
  <dcterms:created xsi:type="dcterms:W3CDTF">2015-11-26T15:35:33Z</dcterms:created>
  <dcterms:modified xsi:type="dcterms:W3CDTF">2021-12-15T02:16:59Z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0x010100B4FA89A52D3C8B4F9D29674108207110</vt:lpwstr>
  </property>
</Properties>
</file>