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Users/calidad/Downloads/"/>
    </mc:Choice>
  </mc:AlternateContent>
  <xr:revisionPtr revIDLastSave="0" documentId="13_ncr:1_{5C7499D1-6F98-B54A-BFA3-8EB80AC9D010}" xr6:coauthVersionLast="36" xr6:coauthVersionMax="45" xr10:uidLastSave="{00000000-0000-0000-0000-000000000000}"/>
  <bookViews>
    <workbookView xWindow="0" yWindow="460" windowWidth="25580" windowHeight="14500" tabRatio="867" xr2:uid="{00000000-000D-0000-FFFF-FFFF00000000}"/>
  </bookViews>
  <sheets>
    <sheet name="MAPA DE RIESGOS" sheetId="1" r:id="rId1"/>
    <sheet name="TIPO DE RIESGO" sheetId="10" r:id="rId2"/>
    <sheet name="VALORACIÓN RIESGOS" sheetId="3" r:id="rId3"/>
    <sheet name="ACTIVO Y CRITERIO" sheetId="11" r:id="rId4"/>
    <sheet name="TIPO DE CONTROL" sheetId="6" r:id="rId5"/>
    <sheet name="OPCIÓN DE TRAT" sheetId="7" r:id="rId6"/>
    <sheet name="DISEÑO CONTROL" sheetId="4" r:id="rId7"/>
    <sheet name="EJECUCIÓN CONTROL" sheetId="5" r:id="rId8"/>
    <sheet name="SOLIDEZ" sheetId="8" r:id="rId9"/>
    <sheet name="RIESGO RESIDUAL" sheetId="9" r:id="rId10"/>
  </sheets>
  <calcPr calcId="18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W21" i="1" l="1"/>
  <c r="W19" i="1"/>
  <c r="W17" i="1" l="1"/>
  <c r="W15" i="1"/>
  <c r="W13" i="1"/>
  <c r="W11" i="1"/>
  <c r="W9" i="1" l="1"/>
  <c r="B319" i="4" l="1"/>
  <c r="B266" i="4"/>
  <c r="B213" i="4"/>
  <c r="B160" i="4"/>
  <c r="B134" i="4"/>
  <c r="B109" i="4"/>
  <c r="B108" i="4"/>
  <c r="B107" i="4"/>
  <c r="B82" i="4"/>
  <c r="B81" i="4"/>
  <c r="B56" i="4"/>
  <c r="B55" i="4"/>
  <c r="B54" i="4"/>
  <c r="B29" i="4"/>
  <c r="B28" i="4"/>
  <c r="B27" i="4"/>
  <c r="B3" i="4"/>
  <c r="B2" i="4"/>
  <c r="B1" i="4"/>
  <c r="D148" i="1" l="1"/>
  <c r="AC18" i="1" s="1"/>
  <c r="D149" i="1"/>
  <c r="D150" i="1"/>
  <c r="D151" i="1"/>
  <c r="D152" i="1"/>
  <c r="D153" i="1"/>
  <c r="D154" i="1"/>
  <c r="D155" i="1"/>
  <c r="D156" i="1"/>
  <c r="D157" i="1"/>
  <c r="D158" i="1"/>
  <c r="D159" i="1"/>
  <c r="D160" i="1"/>
  <c r="D161" i="1"/>
  <c r="D162" i="1"/>
  <c r="D163" i="1"/>
  <c r="D164" i="1"/>
  <c r="D165" i="1"/>
  <c r="D166" i="1"/>
  <c r="D167" i="1"/>
  <c r="D168" i="1"/>
  <c r="D169" i="1"/>
  <c r="D170" i="1"/>
  <c r="D171" i="1"/>
  <c r="D172" i="1"/>
  <c r="W18" i="1"/>
  <c r="W14" i="1"/>
  <c r="B294" i="4"/>
  <c r="B293" i="4"/>
  <c r="B268" i="4"/>
  <c r="B267" i="4"/>
  <c r="B241" i="4"/>
  <c r="B240" i="4"/>
  <c r="B215" i="4"/>
  <c r="B214" i="4"/>
  <c r="B188" i="4"/>
  <c r="B187" i="4"/>
  <c r="B162" i="4"/>
  <c r="B161" i="4"/>
  <c r="B135" i="4"/>
  <c r="W16" i="1"/>
  <c r="B292" i="4"/>
  <c r="W20" i="1"/>
  <c r="W12" i="1"/>
  <c r="B347" i="4"/>
  <c r="B321" i="4"/>
  <c r="B346" i="4"/>
  <c r="B320" i="4"/>
  <c r="B345" i="4"/>
  <c r="E365" i="4"/>
  <c r="E339" i="4"/>
  <c r="E312" i="4"/>
  <c r="E286" i="4"/>
  <c r="B239" i="4"/>
  <c r="E259" i="4"/>
  <c r="E233" i="4"/>
  <c r="B186" i="4"/>
  <c r="E206" i="4"/>
  <c r="E180" i="4"/>
  <c r="E153" i="4"/>
  <c r="B133" i="4"/>
  <c r="E127" i="4"/>
  <c r="B80" i="4"/>
  <c r="E100" i="4"/>
  <c r="E74" i="4"/>
  <c r="E47" i="4"/>
  <c r="E21" i="4"/>
  <c r="W10" i="1"/>
  <c r="W8" i="1"/>
  <c r="P12" i="8"/>
  <c r="P11" i="8"/>
  <c r="P10" i="8"/>
  <c r="P9" i="8"/>
  <c r="P8" i="8"/>
  <c r="P7" i="8"/>
  <c r="P6" i="8"/>
  <c r="P5" i="8"/>
  <c r="P4" i="8"/>
  <c r="H31" i="3"/>
  <c r="H24" i="1"/>
  <c r="H169" i="1"/>
  <c r="H170" i="1"/>
  <c r="H10" i="1" l="1"/>
  <c r="AC10" i="1"/>
  <c r="H20" i="1"/>
  <c r="H14" i="1"/>
  <c r="H12" i="1"/>
  <c r="H18" i="1"/>
  <c r="AC14" i="1"/>
  <c r="AC12" i="1"/>
  <c r="H16" i="1"/>
  <c r="AC16" i="1"/>
  <c r="AC8" i="1"/>
  <c r="H8" i="1"/>
  <c r="AC20" i="1"/>
</calcChain>
</file>

<file path=xl/sharedStrings.xml><?xml version="1.0" encoding="utf-8"?>
<sst xmlns="http://schemas.openxmlformats.org/spreadsheetml/2006/main" count="1424" uniqueCount="514">
  <si>
    <t>Operativo</t>
  </si>
  <si>
    <t>Estratégico</t>
  </si>
  <si>
    <t>Preventivo</t>
  </si>
  <si>
    <t>Evitar el riesgo</t>
  </si>
  <si>
    <t>Compartir el riesgo</t>
  </si>
  <si>
    <t>Cumplimiento</t>
  </si>
  <si>
    <t>MODERADO</t>
  </si>
  <si>
    <t>Escuela Tecnológica
Instituto Técnico Central</t>
  </si>
  <si>
    <t>PÁGINA:    1 de 1</t>
  </si>
  <si>
    <t>Fecha:</t>
  </si>
  <si>
    <t>CÓDIGO:   GDC-FO-09</t>
  </si>
  <si>
    <t>PROCESO</t>
  </si>
  <si>
    <t>IDENTIFICACIÓN DEL RIESGO</t>
  </si>
  <si>
    <t>VALORACIÓN RIESGO INHERENTE</t>
  </si>
  <si>
    <t>VALORACIÓN RIESGO RESIDUAL</t>
  </si>
  <si>
    <t>OBJETIVO DEL PROCESO</t>
  </si>
  <si>
    <t>TIPO DE RIESGO</t>
  </si>
  <si>
    <t>IMPACTO</t>
  </si>
  <si>
    <t>ACTIVO DE INFORMACIÓN AFECTADO</t>
  </si>
  <si>
    <t>HARDWARE</t>
  </si>
  <si>
    <t>SOFTWARE</t>
  </si>
  <si>
    <t>SERVICIOS</t>
  </si>
  <si>
    <t>DOCUMENTAL</t>
  </si>
  <si>
    <t>CRITERIO AFECTADO</t>
  </si>
  <si>
    <t>CONFIDENCIALIDAD</t>
  </si>
  <si>
    <t>INTEGRIDAD</t>
  </si>
  <si>
    <t>DISP0NIBILIDAD</t>
  </si>
  <si>
    <t>TIPO DE CONTROLES</t>
  </si>
  <si>
    <t>PROBABILIDAD</t>
  </si>
  <si>
    <t>Imagen</t>
  </si>
  <si>
    <t>Financiero</t>
  </si>
  <si>
    <t>A</t>
  </si>
  <si>
    <t>Valoración</t>
  </si>
  <si>
    <t>IMPROBABLE</t>
  </si>
  <si>
    <t>POSIBLE</t>
  </si>
  <si>
    <t>PROBABLE</t>
  </si>
  <si>
    <t>TOTAL</t>
  </si>
  <si>
    <t>NIVEL</t>
  </si>
  <si>
    <t>DESCRIPTOR</t>
  </si>
  <si>
    <t>DESCRIPCIÓN</t>
  </si>
  <si>
    <t>Moderado</t>
  </si>
  <si>
    <t>Catastrófico</t>
  </si>
  <si>
    <t>FRECUENCIA</t>
  </si>
  <si>
    <t>Improbable</t>
  </si>
  <si>
    <t>Al menos una vez en los últimos 5 años.</t>
  </si>
  <si>
    <t>Posible</t>
  </si>
  <si>
    <t>El evento podría ocurrir en algún momento</t>
  </si>
  <si>
    <t>TABLA DE VALORACIÓN DE PROBABILIDAD</t>
  </si>
  <si>
    <t>Al menos una vez en los últimos 2 años.</t>
  </si>
  <si>
    <t>Al menos una vez en el último año.</t>
  </si>
  <si>
    <t>Probable</t>
  </si>
  <si>
    <t>CLASIF. DE CONFIDENCIALIDAD</t>
  </si>
  <si>
    <t>CLASIF. DE INTEGRIDAD</t>
  </si>
  <si>
    <t>IPB</t>
  </si>
  <si>
    <t>Detectivo</t>
  </si>
  <si>
    <t>OBSERVACIONES AL SEGUIMIENTO REALIZADO</t>
  </si>
  <si>
    <t>ESTADO DEL CONTROL</t>
  </si>
  <si>
    <t>TIEMPO</t>
  </si>
  <si>
    <t>PRIMERA LINEA (Abril)</t>
  </si>
  <si>
    <t>Ambiental</t>
  </si>
  <si>
    <t>Corrupción</t>
  </si>
  <si>
    <t>Seguridad Digital</t>
  </si>
  <si>
    <t>SST</t>
  </si>
  <si>
    <t>Tecnológico</t>
  </si>
  <si>
    <t>CASI SEGURO</t>
  </si>
  <si>
    <t>RARA VEZ</t>
  </si>
  <si>
    <t xml:space="preserve"> OPCIÓN DE TRATAMIENTO O MANEJO</t>
  </si>
  <si>
    <t>Aceptar el riesgo</t>
  </si>
  <si>
    <t>Reducir el riesgo</t>
  </si>
  <si>
    <t>ACTIVIDAD DE CONTROL</t>
  </si>
  <si>
    <t>RIESGO INHERENTE</t>
  </si>
  <si>
    <t>RIESGO RESIDUAL</t>
  </si>
  <si>
    <t>CONSECUENCIAS</t>
  </si>
  <si>
    <t>INSIGNIFICANTE</t>
  </si>
  <si>
    <t>MENOR</t>
  </si>
  <si>
    <t>MAYOR</t>
  </si>
  <si>
    <t xml:space="preserve">SEGUNDA LÍNEA (Julio-Agosto) </t>
  </si>
  <si>
    <t>TERCERA LÍNEA (Noviembre)</t>
  </si>
  <si>
    <t>CATASTRÓFICO</t>
  </si>
  <si>
    <t>X</t>
  </si>
  <si>
    <t>Rara vez</t>
  </si>
  <si>
    <t>El evento puede ocurrir solo en circunstancias excepcionales (poco comunes o anormales)</t>
  </si>
  <si>
    <t>No se ha presentado en los últimos 5 años.</t>
  </si>
  <si>
    <t>Es viable que el evento ocurra en la mayoría de las circunstancias</t>
  </si>
  <si>
    <t>Casi seguro</t>
  </si>
  <si>
    <t>Se espera que el evento ocurra en la mayoría de las circunstancias</t>
  </si>
  <si>
    <t>Más de una vez al año.</t>
  </si>
  <si>
    <t>IMPACTO CUANTITATIVO</t>
  </si>
  <si>
    <t>IMPACTO CUALITATIVO</t>
  </si>
  <si>
    <t>Insignificante</t>
  </si>
  <si>
    <t>Impacto que afecte la ejecución presupuestal en un valor ≥0,5%.</t>
  </si>
  <si>
    <t>Pérdida de cobertura en la prestación de los servicios de la Escuela ≥1%.</t>
  </si>
  <si>
    <t>Pago de indemnizaciones a terceros por acciones legales que pueden afectar el presupuesto total de la Escuela en un valor ≥0,5%.</t>
  </si>
  <si>
    <t>Pago de sanciones económicas por incumplimiento en la normatividad aplicable ante un ente regulador, las cuales afectan en un valor ≥0,5% del presupuesto general de la Escuela.</t>
  </si>
  <si>
    <t>Afectación ≥ al 1% de la población.</t>
  </si>
  <si>
    <t>No hay afectación medioambiental.</t>
  </si>
  <si>
    <t>No hay interrupción de las operaciones de la Escuela.</t>
  </si>
  <si>
    <t>No se generan sanciones económicas o adminsitrativas.</t>
  </si>
  <si>
    <t>No se afecta la imagen institucional de forma significativa.</t>
  </si>
  <si>
    <t>Sin afectación de la integridad.</t>
  </si>
  <si>
    <t>Sin afectación de la disponibilidad.</t>
  </si>
  <si>
    <t>Sin afectación de la confidencialidad.</t>
  </si>
  <si>
    <t>Menor</t>
  </si>
  <si>
    <t>Impacto que afecte la ejecución presupuestal en un valor ≥1%.</t>
  </si>
  <si>
    <t>Pérdida de cobertura en la prestación de los servicios de la Escuela ≥5%.</t>
  </si>
  <si>
    <t>Pago de indemnizaciones a terceros por acciones legales que pueden afectar el presupuesto total de la Escuela en un valor ≥1%.</t>
  </si>
  <si>
    <t>Pago de sanciones económicas por incumplimiento en la normatividad aplicable ante un ente regulador, las cuales afectan en un valor ≥1%del presupuesto general de la Escuela.</t>
  </si>
  <si>
    <t>Afectación ≥ al 5% de la población.</t>
  </si>
  <si>
    <t>Interrupción de las operaciones de la Escuela por algunas horas.</t>
  </si>
  <si>
    <t>Reclamaciones o quejas de los usuarios que implican investigaciones internas disciplinarias.</t>
  </si>
  <si>
    <t>Imagen institucional afectada localmente por retrasos en la prestación del servicio a los usuarios o ciudadanos.</t>
  </si>
  <si>
    <t>Afectación leve de la integridad.</t>
  </si>
  <si>
    <t>Afectación leve de la disponibilidad.</t>
  </si>
  <si>
    <t>Afectación leve de la confidencialidad.</t>
  </si>
  <si>
    <t>Impacto que afecte la ejecución presupuestal en un valor ≥5%.</t>
  </si>
  <si>
    <t>Pérdida de cobertura en la prestación de los servicios de la Escuela ≥10%.</t>
  </si>
  <si>
    <t>Pago de indemnizaciones a terceros por acciones legales que pueden afectar el presupuesto total de la Escuela en un valor ≥5%.</t>
  </si>
  <si>
    <t>Pago de sanciones económicas por incumplimiento en la normatividad aplicable ante un ente regulador, las cuales afectan en un valor ≥5% del presupuesto general de la Escuela.</t>
  </si>
  <si>
    <t>Afectación ≥ al 10% de la población.</t>
  </si>
  <si>
    <t>Afectación leve del medio ambiente, requiere de ≥ 4 semanas de recuperación.</t>
  </si>
  <si>
    <t>Interrupción de las operaciones de la Escuela por un (1) día.</t>
  </si>
  <si>
    <t>Reclamaciones o quejas de los usuarios que podrían implicar una denuncia ante los entes reguladores o una demanda de largo alcance para la Escuela.</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</si>
  <si>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</si>
  <si>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</si>
  <si>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</si>
  <si>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Investigaciones penales, fiscales o disciplinarias.</t>
  </si>
  <si>
    <t>Afectación moderada de la integridad de la información debido al desinterés particular de los empleados y terceros.</t>
  </si>
  <si>
    <t>Afectación moderada de la disponibilidad de la información debido al desinterés particular de los empleados y terceros.</t>
  </si>
  <si>
    <t>Afectación moderada de la confidencialidad de la información debido al desinterés particular de los empleados y terceros.</t>
  </si>
  <si>
    <t>Mayor</t>
  </si>
  <si>
    <t>Impacto que afecte la ejecución presupuestal en un valor ≥20%.</t>
  </si>
  <si>
    <t>Pérdida de cobertura en la prestación de los servicios de la Escuela ≥20%.</t>
  </si>
  <si>
    <t>Pago de indemnizaciones a terceros por acciones legales que pueden afectar el presupuesto total de la Escuela en un valor ≥20%.</t>
  </si>
  <si>
    <t>Pago de sanciones económicas por incumplimiento en la normatividad aplicable ante un ente regulador, las cuales afectan en un valor ≥20% del presupuesto general de la Escuela.</t>
  </si>
  <si>
    <t>Afectación ≥ al 20% de la población.</t>
  </si>
  <si>
    <t>Afectación importante del medio ambiente, requiere de ≥ 3 meses de recuperación.</t>
  </si>
  <si>
    <t>Interrupción de las operaciones de la Escuela por más de dos (2) días.</t>
  </si>
  <si>
    <t>Pérdida de Información crítica para la Escuela que no se puede recuperar.</t>
  </si>
  <si>
    <t>Sanción por parte del ente de control u otro ente regulador.</t>
  </si>
  <si>
    <t>Incumplimiento en las metas y objetivos institucionales afectando el cumplimiento de las metas de gobierno.</t>
  </si>
  <si>
    <t>Imagen institucional afectada en el orden nacional o regional por incumplimiento en la prestación del servicio a los usuarios o ciudadanos.</t>
  </si>
  <si>
    <t>Afectación grave de la integridad de la información debido al desinterés particular de los empleados y terceros.</t>
  </si>
  <si>
    <t>Afectación grave de la disponibilidad de la información debido al desinterés particular de los empleados y terceros.</t>
  </si>
  <si>
    <t>Afectación grave de la confidencialidad de la información debido al desinterés particular de los empleados y terceros.</t>
  </si>
  <si>
    <t>Impacto que afecte la ejecución presupuestal en un valor ≥50%.</t>
  </si>
  <si>
    <t>Pérdida de cobertura en la prestación de los servicios de la Escuela ≥50%.</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</si>
  <si>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</si>
  <si>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</si>
  <si>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Afectación ≥ al 50% de la población.</t>
  </si>
  <si>
    <t>Afectación importante del medio ambiente, requiere de ≥ 1 año de recuperación</t>
  </si>
  <si>
    <t>Interrupción de las operaciones de la Escuela por más de cinco (5) días.</t>
  </si>
  <si>
    <t>Intervención por parte de un ente de control u otro ente regulador.</t>
  </si>
  <si>
    <t>Incumplimiento en las metas y objetivos institucionales afectando de forma grave la ejecución presupuestal.</t>
  </si>
  <si>
    <t>Imagen institucional afectada en el orden nacional o regional por actos o hechos de corrupción comprobados.</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</si>
  <si>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</si>
  <si>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</si>
  <si>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</si>
  <si>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TABLA DE VALORACIÓN DE IMPACTO RIESGOS DE GESTIÓN</t>
  </si>
  <si>
    <t>Preguntas para determinar impacto en los riesgos de corrupción</t>
  </si>
  <si>
    <t>¿Afectar al grupo de funcionarios del proceso?</t>
  </si>
  <si>
    <t>¿Afectar el cumplimiento de metas y objetivos de la dependencia?</t>
  </si>
  <si>
    <t>¿Afectar el cumplimiento de misión de la institución?</t>
  </si>
  <si>
    <t>¿Afectar el cumplimiento de la misión del sector al que pertenece la institución?</t>
  </si>
  <si>
    <t>¿Generar pérdida de confianza de la institución, afectando su reputación?</t>
  </si>
  <si>
    <t>¿Generar pérdida de recursos económicos?</t>
  </si>
  <si>
    <t>¿Afectar la generación de los productos o la prestación de los servicios?</t>
  </si>
  <si>
    <t>N°</t>
  </si>
  <si>
    <t xml:space="preserve">RESPUESTA </t>
  </si>
  <si>
    <t>Si</t>
  </si>
  <si>
    <t>No</t>
  </si>
  <si>
    <t>¿Dar lugar al detrimento de calidad de vida de la comunidad por la pérdida del bien o servicios o los recursos públicos?</t>
  </si>
  <si>
    <t>¿Generar pérdida de información de la institución?</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</si>
  <si>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</si>
  <si>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</si>
  <si>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</si>
  <si>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</si>
  <si>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</si>
  <si>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</si>
  <si>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</si>
  <si>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</si>
  <si>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</si>
  <si>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</si>
  <si>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Si (*)</t>
  </si>
  <si>
    <t>No (*)</t>
  </si>
  <si>
    <t xml:space="preserve">Total preguntas afirmativas: </t>
  </si>
  <si>
    <t>Responder afirmativamente de UNA a CINCO pregunta(s) genera un impacto moderado.</t>
  </si>
  <si>
    <t>Responder afirmativamente de SEIS a ONCE preguntas genera un impacto mayor.</t>
  </si>
  <si>
    <t>Responder afirmativamente de DOCE a DIECINUEVE preguntas genera un impacto catastrófico.</t>
  </si>
  <si>
    <t>Genera medianas consecuencias sobre la entidad</t>
  </si>
  <si>
    <t>Genera altas consecuencias sobre la entidad.</t>
  </si>
  <si>
    <t>Genera consecuencias desastrosas para la entidad</t>
  </si>
  <si>
    <t>TABLA DE VALORACIÓN DE IMPACTO RIESGOS DE CORRUPCIÓN</t>
  </si>
  <si>
    <t>Pregunta: Si el riesgo de corrupción se materializa podría…</t>
  </si>
  <si>
    <t>* marcar con uno (1) en lugar de equis (X)</t>
  </si>
  <si>
    <t>Controles que están diseñados para evitar un evento no deseado en el momento en que se produce. Este tipo de controles intentan evitar la ocurrencia de los riesgos que puedan afectar el cumplimiento de los objetivos.</t>
  </si>
  <si>
    <t>Controles que están diseñados para identificar un evento o resultado no previsto después de que se haya producido. Buscan detectar la situación no deseada para que se corrija y se tomen las acciones correspondientes.</t>
  </si>
  <si>
    <t>CONTROLES PREVENTIVOS</t>
  </si>
  <si>
    <t>CONTROLES DETECTIVOS</t>
  </si>
  <si>
    <t>CLASIFICACIÓNDE LAS ACTIVIDADES DE CONTROL</t>
  </si>
  <si>
    <t>EJEMPLO</t>
  </si>
  <si>
    <t>Revisión al cumplimiento de los requisitos contractuales en el proceso de selección del contratista o proveedor.</t>
  </si>
  <si>
    <t>Realizar una conciliación bancaria para verificar que los saldos en libros corresponden con los saldos en bancos.</t>
  </si>
  <si>
    <t>CRITERIO DE EVALUACIÓN</t>
  </si>
  <si>
    <t>ASPECTOS A EVALUAR EN EL DISEÑO DEL CONTRO</t>
  </si>
  <si>
    <t>OPCIONES DE RESPUESTA</t>
  </si>
  <si>
    <t>PESO EN LA EVALUACIÓN DEL DISEÑO DEL CONTROL</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</si>
  <si>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</si>
  <si>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</si>
  <si>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</si>
  <si>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</si>
  <si>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</si>
  <si>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</si>
  <si>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</si>
  <si>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</si>
  <si>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</si>
  <si>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</si>
  <si>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</si>
  <si>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</si>
  <si>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</si>
  <si>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</si>
  <si>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</si>
  <si>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</si>
  <si>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</si>
  <si>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</si>
  <si>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</si>
  <si>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</si>
  <si>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</si>
  <si>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</si>
  <si>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</si>
  <si>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</si>
  <si>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</si>
  <si>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</si>
  <si>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</si>
  <si>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</si>
  <si>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CONTROL 1</t>
  </si>
  <si>
    <t>RESULTADO</t>
  </si>
  <si>
    <t>RIESGO 1</t>
  </si>
  <si>
    <t>TRATAMIENTO DEL RIESGO</t>
  </si>
  <si>
    <t>ACEPTAR EL RIESGO</t>
  </si>
  <si>
    <t>EVITAR EL RIESGO</t>
  </si>
  <si>
    <t>REDUCIR EL RIESGO</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</si>
  <si>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</si>
  <si>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</si>
  <si>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</si>
  <si>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</si>
  <si>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COMPARTIR O TRANSFERIR EL RIESGO</t>
  </si>
  <si>
    <t>RANGO DE CALIFICACIÓN DEL DISEÑO</t>
  </si>
  <si>
    <t>RESULTADO, PESO EN LA EVALUACIÓN DEL DISEÑO DEL CONTROL</t>
  </si>
  <si>
    <t>FUERTE</t>
  </si>
  <si>
    <t>Calificación entre 96 y 100</t>
  </si>
  <si>
    <t>Calificación entre 86 y 95</t>
  </si>
  <si>
    <t>DÉBIL</t>
  </si>
  <si>
    <t>Calificación entre 0 y 85</t>
  </si>
  <si>
    <t>CAUSA 1</t>
  </si>
  <si>
    <t>CAUSA 2</t>
  </si>
  <si>
    <t>DISEÑO DEL CONTROL</t>
  </si>
  <si>
    <t>R</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</si>
  <si>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</si>
  <si>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</si>
  <si>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</si>
  <si>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</si>
  <si>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</si>
  <si>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EJECUCIÓN DEL CONTROL</t>
  </si>
  <si>
    <t>Fuerte + Fuerte = FUERTE</t>
  </si>
  <si>
    <t xml:space="preserve">Fuerte + Moderado = MODERADO </t>
  </si>
  <si>
    <t>Fuerte + Débil = DÉBIL</t>
  </si>
  <si>
    <t>Moderado + Fuerte = MODERADO</t>
  </si>
  <si>
    <t>Moderado + Moderado = MODERADO</t>
  </si>
  <si>
    <t>Moderado + Débil = DÉBIL</t>
  </si>
  <si>
    <t>Débil + Fuerte = DÉBIL</t>
  </si>
  <si>
    <t>Débil + Moderado = DÉBIL</t>
  </si>
  <si>
    <t>Débil + Débil = DÉBIL</t>
  </si>
  <si>
    <t>SOLIDEZ INDIVIDUAL DEL CONTROL</t>
  </si>
  <si>
    <t>Fuerte + Fuerte = FUERTE (100)</t>
  </si>
  <si>
    <t>Fuerte + Moderado = MODERADO (50)</t>
  </si>
  <si>
    <t>Fuerte + Débil = DÉBIL (0)</t>
  </si>
  <si>
    <t>Moderado + Fuerte = MODERADO (50)</t>
  </si>
  <si>
    <t>Moderado + Moderado = MODERADO (50)</t>
  </si>
  <si>
    <t>Moderado + Débil = DÉBIL (0)</t>
  </si>
  <si>
    <t>Débil + Fuerte = DÉBIL (0)</t>
  </si>
  <si>
    <t>Débil + Moderado = DÉBIL (0)</t>
  </si>
  <si>
    <t>Débil + Débil = DÉBIL (0)</t>
  </si>
  <si>
    <t>Peso del diseño individual o promedio de los Controles. (DISEÑO)</t>
  </si>
  <si>
    <t>El Control se ejecuta de manera consistente por los responsables. (EJECUCION)</t>
  </si>
  <si>
    <t xml:space="preserve">Solidez individual de cada control </t>
  </si>
  <si>
    <t>FUERTE:100 MODERADO:50 DÉBIL:0</t>
  </si>
  <si>
    <t>Aplica plan de acción para fortalecer el Control Si / NO</t>
  </si>
  <si>
    <t>Fuerte Calificación Entre 96 y 100</t>
  </si>
  <si>
    <t>Fuerte (Siempre se ejecuta)</t>
  </si>
  <si>
    <t xml:space="preserve">Moderado (Algunas veces) </t>
  </si>
  <si>
    <t xml:space="preserve">Débil (No se ejecuta) </t>
  </si>
  <si>
    <t>Moderado Calificación Entre 86 y 95</t>
  </si>
  <si>
    <t xml:space="preserve">Fuerte (Siempre se ejecuta) </t>
  </si>
  <si>
    <t xml:space="preserve">Débil Entre 0 y 85 </t>
  </si>
  <si>
    <t>SOLIDEZ INDIVIDUAL DE CADA CONTROL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</si>
  <si>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</si>
  <si>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</si>
  <si>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</si>
  <si>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</si>
  <si>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</si>
  <si>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CONTROLES AYUDAN A DISMINUIR LA PROBABILIDAD</t>
  </si>
  <si>
    <t>CONTROLES AYUDAN A DISMINUIR EL IMPACTO</t>
  </si>
  <si>
    <t># COLUMNAS EN LA MATRIZ DE RIESGO QUE SE DESPLAZA EN EL EJE DE PROBABILIDAD</t>
  </si>
  <si>
    <t>Directamente</t>
  </si>
  <si>
    <t>Indirectamente</t>
  </si>
  <si>
    <t>No disminuye</t>
  </si>
  <si>
    <t># COLUMNAS EN LA MATRIZ DE RIESGO QUE SE DESPLAZA EN EL EJE DE IMPACTO</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</si>
  <si>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</si>
  <si>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Riesgos operativos: </t>
    </r>
    <r>
      <rPr>
        <sz val="9"/>
        <color rgb="FF000000"/>
        <rFont val="Arial"/>
        <family val="2"/>
      </rPr>
      <t>posibilidad de ocurrencia de eventos que afecten los procesos misionales de la entidad.</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</si>
  <si>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</si>
  <si>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</si>
  <si>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</si>
  <si>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</si>
  <si>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</si>
  <si>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</si>
  <si>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</si>
  <si>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</si>
  <si>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TIPOLOGÍA DE LOS RIESGOS</t>
  </si>
  <si>
    <t>INDICADOR 
Eficacia
Efectividad</t>
  </si>
  <si>
    <t>CAUSAS / VULNERABILIDAD</t>
  </si>
  <si>
    <t>SOPORTE DEL CONTROL</t>
  </si>
  <si>
    <t>RESPONSABLE DEL CONTROL</t>
  </si>
  <si>
    <t>EXTREMO</t>
  </si>
  <si>
    <t>ALTO</t>
  </si>
  <si>
    <t>BAJO</t>
  </si>
  <si>
    <t>Fuerte + Fuerte</t>
  </si>
  <si>
    <t>Fuerte + Moderado</t>
  </si>
  <si>
    <t>Fuerte + Débil</t>
  </si>
  <si>
    <t>Moderado + Fuerte</t>
  </si>
  <si>
    <t>Moderado + Moderado</t>
  </si>
  <si>
    <t>Moderado + Débil</t>
  </si>
  <si>
    <t>Débil + Fuerte</t>
  </si>
  <si>
    <t>Débil + Moderado</t>
  </si>
  <si>
    <t>Débil + Débil</t>
  </si>
  <si>
    <t>FUERTE
 100</t>
  </si>
  <si>
    <t>MODERADO
 50</t>
  </si>
  <si>
    <t>DÉBIL
 0</t>
  </si>
  <si>
    <t>FUERTEFUERTE</t>
  </si>
  <si>
    <t>FUERTEMODERADO</t>
  </si>
  <si>
    <t>MODERADOFUERTE</t>
  </si>
  <si>
    <t>MODERADOMODERADO</t>
  </si>
  <si>
    <t>MODERADODÉBIL</t>
  </si>
  <si>
    <t>FUERTEDÉBIL</t>
  </si>
  <si>
    <t>DÉBILFUERTE</t>
  </si>
  <si>
    <t>DÉBILMODERADO</t>
  </si>
  <si>
    <t>DÉBILDÉBIL</t>
  </si>
  <si>
    <t>SOLIDEZ DEL CONJUNTO DE CONTROLES (Promedio aritmético de solidez individual)</t>
  </si>
  <si>
    <t>CLASIF. DE DISPONIBILIDAD</t>
  </si>
  <si>
    <t>Apoyar logísticamente los procesos misionales de la ETITC mediante el mantenimiento locativo, el buen uso de las instalaciones, la administración, control de los bienes y entrega de insumos, la compra de infraestructura y tecnología de punta para el normal funcionamiento de los diferentes servicios y actividades generadas por la Escuela en concordancia con las normas y disposiciones legales vigentes en el ámbito de salud y seguridad en el trabajo, medio ambiente y seguridad de la información.</t>
  </si>
  <si>
    <t>GESTIÓN DE RECURSOS FÍSICOS</t>
  </si>
  <si>
    <t xml:space="preserve">Participar continuamente en jornadas y talleres de sensibilización en programa de uso eficiente del agua. </t>
  </si>
  <si>
    <t>DIRECTAMENTE</t>
  </si>
  <si>
    <t>Profesional de planta física</t>
  </si>
  <si>
    <t>Líder del proceso</t>
  </si>
  <si>
    <t>De acuerdo a la progamación de SGA</t>
  </si>
  <si>
    <t>Desconocimiento de quien realiza la actividad de transporte de residuos entre el área de generación al sitio de almacenamiento de estos (personal de aseo y auxiliares de talleres).</t>
  </si>
  <si>
    <t>RIESGO 2</t>
  </si>
  <si>
    <t>RIESGO 3</t>
  </si>
  <si>
    <t>RIESGO 4</t>
  </si>
  <si>
    <t>RIESGO 5</t>
  </si>
  <si>
    <t>RIESGO 6</t>
  </si>
  <si>
    <t>RIESGO 7</t>
  </si>
  <si>
    <t>Retraso en la contabilidad; reprocesos; sanciones; desorden en los inventarios.</t>
  </si>
  <si>
    <t>Bienes muebles</t>
  </si>
  <si>
    <t>Talleres y laboratorios</t>
  </si>
  <si>
    <t>Deterioro en la preservación de la confidencialidad, integridad y disponibilidad de la información.
Conexión no autorizada al dispositivo de red.
Robo o daño intencional de dispositivos de comunicación.</t>
  </si>
  <si>
    <t xml:space="preserve">En los diseños de ingeniería civil contemplar controles de acceso. Mantener los planos de red actualizados. </t>
  </si>
  <si>
    <t>Elaboración de la matriz de identificación de peligros</t>
  </si>
  <si>
    <t xml:space="preserve">Líder del proceso </t>
  </si>
  <si>
    <t>Planos de adecuaciones, modificaciones, espacios nuevos</t>
  </si>
  <si>
    <t>Planta física</t>
  </si>
  <si>
    <r>
      <rPr>
        <b/>
        <sz val="11"/>
        <color indexed="8"/>
        <rFont val="Arial"/>
        <family val="2"/>
      </rPr>
      <t xml:space="preserve">ACTIVO DE INFORMACIÓN: </t>
    </r>
    <r>
      <rPr>
        <sz val="11"/>
        <color indexed="8"/>
        <rFont val="Arial"/>
        <family val="2"/>
      </rPr>
      <t xml:space="preserve">Es todo aquello, que tiene gran importancia para las actividades de la ETITC, y ha sido declarado como un “bien”, por lo tanto, tiene un valor significativo para el desempeño de las actividades de la institución.  .  Un activo de información puede tener las siguientes características, independiente del tipo de activo:  </t>
    </r>
  </si>
  <si>
    <t>•	El activo de información es reconocido como valioso para la ETITC.
•	No es fácilmente reemplazable sin incurrir en costos, habilidades especiales, tiempo, recursos o combinación de los mismos.
•	Forma parte de la identidad de la Escuela y sin la cual la misma puede estar en algún nivel de riesgo.</t>
  </si>
  <si>
    <t xml:space="preserve">Tipo de activo </t>
  </si>
  <si>
    <t xml:space="preserve">Descripción </t>
  </si>
  <si>
    <t>Documental</t>
  </si>
  <si>
    <t>Información almacenada en formatos físicos (papel, carpetas, CD, DVD) o en formatos digitales o electrónicos (ficheros en bases de datos, correos electrónicos, archivos o servidores), teniendo en cuenta lo anterior, se puede distinguir como información: C</t>
  </si>
  <si>
    <t xml:space="preserve">Hardware </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</si>
  <si>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</si>
  <si>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</si>
  <si>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</si>
  <si>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Software</t>
  </si>
  <si>
    <t>Activo informático lógico como programas, herramientas ofimáticas o sistemas
lógicos para la ejecución de las actividades</t>
  </si>
  <si>
    <t>CRITERIOS DE CLASIFICACIÓN DE LA INFORMACIÓN.</t>
  </si>
  <si>
    <r>
      <t xml:space="preserve">CLASIFICACIÓN DE CONFIDENCIALIDAD: </t>
    </r>
    <r>
      <rPr>
        <sz val="11"/>
        <color indexed="8"/>
        <rFont val="Arial"/>
        <family val="2"/>
      </rPr>
      <t>Es definir el nivel de privacidad de la información institucional. Se divide en:</t>
    </r>
  </si>
  <si>
    <r>
      <t>·</t>
    </r>
    <r>
      <rPr>
        <sz val="7"/>
        <color indexed="8"/>
        <rFont val="Times New Roman"/>
        <family val="1"/>
      </rPr>
      <t xml:space="preserve">     </t>
    </r>
    <r>
      <rPr>
        <b/>
        <sz val="11"/>
        <color indexed="8"/>
        <rFont val="Arial"/>
        <family val="2"/>
      </rPr>
      <t xml:space="preserve">Información Pública: </t>
    </r>
    <r>
      <rPr>
        <sz val="11"/>
        <color indexed="8"/>
        <rFont val="Arial"/>
        <family val="2"/>
      </rPr>
      <t>Es toda información que su divulgación no pone en riesgo la integridad ni la imagen de la persona natural o jurídica.</t>
    </r>
  </si>
  <si>
    <r>
      <t>·</t>
    </r>
    <r>
      <rPr>
        <sz val="7"/>
        <color indexed="8"/>
        <rFont val="Times New Roman"/>
        <family val="1"/>
      </rPr>
      <t xml:space="preserve">     </t>
    </r>
    <r>
      <rPr>
        <b/>
        <sz val="11"/>
        <color indexed="8"/>
        <rFont val="Arial"/>
        <family val="2"/>
      </rPr>
      <t xml:space="preserve">Información Pública Clasificada: </t>
    </r>
    <r>
      <rPr>
        <sz val="11"/>
        <color indexed="8"/>
        <rFont val="Arial"/>
        <family val="2"/>
      </rPr>
      <t>Es aquella información semiprivada que es compartida entre un grupo de personas de la entidad, inclusive puede ser compartida con entes de control, pero no es de carácter público para personal ajeno a la ETITC.</t>
    </r>
  </si>
  <si>
    <r>
      <t>·</t>
    </r>
    <r>
      <rPr>
        <sz val="7"/>
        <color indexed="8"/>
        <rFont val="Times New Roman"/>
        <family val="1"/>
      </rPr>
      <t xml:space="preserve">     </t>
    </r>
    <r>
      <rPr>
        <b/>
        <sz val="11"/>
        <color indexed="8"/>
        <rFont val="Arial"/>
        <family val="2"/>
      </rPr>
      <t>Información Pública Reservada:</t>
    </r>
    <r>
      <rPr>
        <sz val="11"/>
        <color indexed="8"/>
        <rFont val="Arial"/>
        <family val="2"/>
      </rPr>
      <t xml:space="preserve"> Es aquella información que contiene datos sensibles y/o personales.  Es considerada información privada teniendo en cuenta que su divulgación puede traer consigo daños de imagen e implicaciones jurídicas tanto para la </t>
    </r>
  </si>
  <si>
    <r>
      <t xml:space="preserve">CLASIFICACIÓN DE INTEGRIDAD: </t>
    </r>
    <r>
      <rPr>
        <sz val="11"/>
        <color indexed="8"/>
        <rFont val="Arial"/>
        <family val="2"/>
      </rPr>
      <t>Es definir el nivel de veracidad y modificación controlada por parte del propietario de la información.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</si>
  <si>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modificación o desactualización no autorizada pone en riesgo el desempeño de las actividades de la institución y el cumplimiento de la misión institucional. Trayendo consigo repercusiones legales y deterioro de imagen para la Es</t>
    </r>
  </si>
  <si>
    <r>
      <t>·</t>
    </r>
    <r>
      <rPr>
        <sz val="7"/>
        <color indexed="8"/>
        <rFont val="Times New Roman"/>
        <family val="1"/>
      </rPr>
      <t xml:space="preserve">     </t>
    </r>
    <r>
      <rPr>
        <b/>
        <sz val="11"/>
        <color indexed="8"/>
        <rFont val="Arial"/>
        <family val="2"/>
      </rPr>
      <t xml:space="preserve">Media: </t>
    </r>
    <r>
      <rPr>
        <sz val="11"/>
        <color indexed="8"/>
        <rFont val="Arial"/>
        <family val="2"/>
      </rPr>
      <t>Documento cuya modificación o desactualización no autorizada pone en riesgo el desempeño de los procesos internos de la institución, pudiendo traer consigo deterioros en la imagen institucional y repercusiones legales para la Escuela.</t>
    </r>
  </si>
  <si>
    <r>
      <t>·</t>
    </r>
    <r>
      <rPr>
        <sz val="7"/>
        <color indexed="8"/>
        <rFont val="Times New Roman"/>
        <family val="1"/>
      </rPr>
      <t xml:space="preserve">     </t>
    </r>
    <r>
      <rPr>
        <b/>
        <sz val="11"/>
        <color indexed="8"/>
        <rFont val="Arial"/>
        <family val="2"/>
      </rPr>
      <t xml:space="preserve">Baja: </t>
    </r>
    <r>
      <rPr>
        <sz val="11"/>
        <color indexed="8"/>
        <rFont val="Arial"/>
        <family val="2"/>
      </rPr>
      <t>Documento cuya modificación o desactualización no autorizada, no pone en riesgo el desempeño de las actividades propias de la institución, ni tampoco el cumplimiento de los objetivos de sus procesos.  No afecta la imagen institucional, ni conl</t>
    </r>
  </si>
  <si>
    <r>
      <t xml:space="preserve">CLASIFICACIÓN DE DISPONIBILIDAD: </t>
    </r>
    <r>
      <rPr>
        <sz val="11"/>
        <color indexed="8"/>
        <rFont val="Arial"/>
        <family val="2"/>
      </rPr>
      <t>Es definir el nivel de accesibilidad a la información para ser utilizado con fines institucionales.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</si>
  <si>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afectación de disponibilidad, en cuanto a su consulta pone en riesgo el desempeño de los procesos, cumplimiento de la misión institucional, generando atrasos significativos en las metas planificadas. Trae consigo repercusiones l</t>
    </r>
  </si>
  <si>
    <r>
      <t>·</t>
    </r>
    <r>
      <rPr>
        <sz val="7"/>
        <color indexed="8"/>
        <rFont val="Times New Roman"/>
        <family val="1"/>
      </rPr>
      <t xml:space="preserve">     </t>
    </r>
    <r>
      <rPr>
        <b/>
        <sz val="11"/>
        <color indexed="8"/>
        <rFont val="Arial"/>
        <family val="2"/>
      </rPr>
      <t xml:space="preserve">Media: </t>
    </r>
    <r>
      <rPr>
        <sz val="11"/>
        <color indexed="8"/>
        <rFont val="Arial"/>
        <family val="2"/>
      </rPr>
      <t>Documento cuya afectación de disponibilidad, en cuanto a su consulta pone en riesgo el desempeño de los procesos, pudiendo generar atrasos significativos en las metas planificadas. Puede traer consigo repercusiones legales y deterioro de imag</t>
    </r>
  </si>
  <si>
    <r>
      <t>·</t>
    </r>
    <r>
      <rPr>
        <sz val="7"/>
        <color indexed="8"/>
        <rFont val="Times New Roman"/>
        <family val="1"/>
      </rPr>
      <t xml:space="preserve">     </t>
    </r>
    <r>
      <rPr>
        <b/>
        <sz val="11"/>
        <color indexed="8"/>
        <rFont val="Arial"/>
        <family val="2"/>
      </rPr>
      <t xml:space="preserve">Baja: </t>
    </r>
    <r>
      <rPr>
        <sz val="11"/>
        <color indexed="8"/>
        <rFont val="Arial"/>
        <family val="2"/>
      </rPr>
      <t>Documento cuya afectación de disponibilidad no pone en riesgo el desempeño de los procesos, ni el cumplimiento de la misión institucional. No genera repercusiones legales y deterioro de imagen para la Escuela.</t>
    </r>
  </si>
  <si>
    <t>LIDER DEL PROCESO</t>
  </si>
  <si>
    <t>PEDRO AYALA MOJICA</t>
  </si>
  <si>
    <t>FACTOR QUE GENERA EL RIESGO</t>
  </si>
  <si>
    <t>EPP</t>
  </si>
  <si>
    <t>DESCRIPCIÓN DEL RIESGO</t>
  </si>
  <si>
    <t>No hay suficientes EPP</t>
  </si>
  <si>
    <t>Ausencia de barreras para el acceso a los centros de telecomunicaciones</t>
  </si>
  <si>
    <t>Deterioro de la buena imagen de la ETITC.
Sobrecosto en mantenimiento.
No poder realizar actividades académicas y administrativas</t>
  </si>
  <si>
    <t xml:space="preserve">Daños a la infraestructura. 
Pérdida de información. 
No poder realizar lo misional. 
Afectaciones en la salud de las personas. </t>
  </si>
  <si>
    <t xml:space="preserve">En las nuevas adquisiciones de racks solicitarlos con sistemas de acceso incluídos
Efectuar un diagnóstico para revisión de racks para que se garantice una protección a los dispositivos activos y pasivos del sistema de comunicación. </t>
  </si>
  <si>
    <t>Recurso Hídrico</t>
  </si>
  <si>
    <t>Residuos</t>
  </si>
  <si>
    <t>Manejo inadecuado de los residuos</t>
  </si>
  <si>
    <t>Poca conciencia de nivel de consumo hídrico</t>
  </si>
  <si>
    <t>Aumento de costo en las facturas de acueducto y alcantarillado.</t>
  </si>
  <si>
    <t>Realizar un inventario suficiente de las necesidades de los EPP.
Actualizar las hojas de vida de los EPP.</t>
  </si>
  <si>
    <t>Gasto de agua exagerado</t>
  </si>
  <si>
    <t>Error en la clasificación de bienes.</t>
  </si>
  <si>
    <t>Desconocimiento del manejo de las cuentas contables</t>
  </si>
  <si>
    <t>Verificación  de las cuentas contables, cruzando el registro con las cuentas de egreso.</t>
  </si>
  <si>
    <t>Julio del 2020</t>
  </si>
  <si>
    <t>Proceso de adquisición, ajuste de SIGAF</t>
  </si>
  <si>
    <t>Diciembre del 2020</t>
  </si>
  <si>
    <t>Grifos en mal estado; tuberías antiguas.</t>
  </si>
  <si>
    <t>Mantenimento de redes hidraúlicas. Revisión periódica</t>
  </si>
  <si>
    <t>Documento plan de mantenimiento de la infraestructura hidráulica</t>
  </si>
  <si>
    <t>Incumplimiento del procedimiento de manejo de residuos sólidos</t>
  </si>
  <si>
    <t>Acarrear apertura de investigación por parte de la autoridad ambiental y/o de la misma entidad. 
Contaminación.                                                              
Incumplimiento de requisitos legales y otros requisitos.                                                                                                                                                                                                                                                                                   Mala imagen institucional.</t>
  </si>
  <si>
    <t>Junio del 2020</t>
  </si>
  <si>
    <t>Certificado de trabajo seguros en alturas, hoja de revisión. Elaboración de ATS para cada trabajo en alturas.</t>
  </si>
  <si>
    <t>Vigencia 2020</t>
  </si>
  <si>
    <t>Agosto del 2020</t>
  </si>
  <si>
    <t>Plan de mantenimiento anual de la vigencia 2020</t>
  </si>
  <si>
    <t>Plan operativo anual para reposición de equipos</t>
  </si>
  <si>
    <t>Mayo del 2020</t>
  </si>
  <si>
    <t>Incendios</t>
  </si>
  <si>
    <t xml:space="preserve">No continuidad del servicio de fluído eléctrico en las instalaciones de  la ETITC debido a incendios provocados en las instalaciones eléctricas                                           </t>
  </si>
  <si>
    <t>Documentar las instalaciones eléctricas
Definir las protecciones apropiadas y coordinadas.</t>
  </si>
  <si>
    <t>VERSIÓN:  6</t>
  </si>
  <si>
    <t>VIGENCIA: MARZO 6 DE 2020</t>
  </si>
  <si>
    <t>Mayo 14  de 2020</t>
  </si>
  <si>
    <t xml:space="preserve">Sobrecarga de energía Conexiones eléctricas irregulares
Falta de mantenimiento preventivo. Ventilación inadecuada.                                               </t>
  </si>
  <si>
    <t>Registro de asistencia de participación y socialización del programa de manejo de agua.</t>
  </si>
  <si>
    <t>Mayo 30 de 2020</t>
  </si>
  <si>
    <t xml:space="preserve">Eficacia:  cumplimiento de actividades / actividades programadas *100
</t>
  </si>
  <si>
    <t>Solicitar reinducción del procedimiento de manejo de residuios al personal de recursos físicos.</t>
  </si>
  <si>
    <t>Solicitar inducción del procedimiento al personal de talleres para la identificación de espacios de disposición de residuos</t>
  </si>
  <si>
    <t>Solicitud de reinducción
Acta y/o lista de asistencia a la reinducción del procedimiento</t>
  </si>
  <si>
    <t>Solicitud de inducción
Acta y/o lista de asistencia a la inducción de la ubicación</t>
  </si>
  <si>
    <t>Falta de cultura en el uso de los EPP</t>
  </si>
  <si>
    <t>Eficacia:  cumplimiento de actividades / actividades programadas *100
Efectividad: 0 accidentes de trabajo o enferemdedades laborales por el no uso de EPP</t>
  </si>
  <si>
    <t>Acceso</t>
  </si>
  <si>
    <t>Eficacia:  cumplimiento de actividades / actividades programadas *100
Efectividad: 90% de los ingresos a las instalaciones y a los centros de comunicaciones debidamente autorizados.</t>
  </si>
  <si>
    <t>Acceso no autorizado de personal a las instalaciones y centros de comunicaciones.</t>
  </si>
  <si>
    <t>Eficacia:  cumplimiento de actividades / actividades programadas *100
Efectividad: 90% de las máquinas y equipos en perfecto funcionamiento</t>
  </si>
  <si>
    <t>Revisión periódica de los equipos, herramientasy elaboraciçon del plan de reposición, stock de repuestos</t>
  </si>
  <si>
    <t>Elaborar el respectivo plan de mantenimiento</t>
  </si>
  <si>
    <t>Ausencia del plan de mantenimiento locativo, mantenimiento de máquinas y herramientas.</t>
  </si>
  <si>
    <t>Probabilidad de no cumplir con las necesidades de la academica en términos del correcto funcionamiento de las máquinas y equipos</t>
  </si>
  <si>
    <t>Màquinas y equipos</t>
  </si>
  <si>
    <t>Eficacia:  cumplimiento de actividades / actividades programadas *100
Efectividad: No se presentan incendios ocasionados por temas eléctricos</t>
  </si>
  <si>
    <t>Bienes</t>
  </si>
  <si>
    <t>Formatos de egresos e inventarios</t>
  </si>
  <si>
    <t>Eficacia:  cumplimiento de actividades / actividades programadas *100
Efectividad: 100% de los egresos clasificados correctamente</t>
  </si>
  <si>
    <t>MAPA Y PLAN DE TRATAMIENTO DE RIESGOS GESTIÓN RECURSOS FÍSICOS  2020</t>
  </si>
  <si>
    <t>Probabilidad de ocurrencia de un accidente o enferemedad laboral por ausencia de EPP y Probabilidad de contagio del COVID-19.</t>
  </si>
  <si>
    <t>No se ha podido generar las capacitaciones debido al confinamiento y no asistencia presencial a la Escuela.</t>
  </si>
  <si>
    <t>Contagio del COVID-19
Accidentes de trabajo y generación de enfermedades laborales.
Demandas.
Multas.
Falta de control de la gestión. 
Procesos penales, administrativos, civiles, laborales.</t>
  </si>
  <si>
    <t>Controlar el uso apropiado de los EPP en las actividades del proceso y hacer entrega de elementos de prevención del COVID-19</t>
  </si>
  <si>
    <t>Se está a la espera de la asesoría por parte de POSITIVA para la realización.</t>
  </si>
  <si>
    <t xml:space="preserve">Planos actualizados en lo correspondiente a la sede Central. 
</t>
  </si>
  <si>
    <t>Se cuenta con un sotfware especializado en mantenimiento (MANTUM).</t>
  </si>
  <si>
    <t>Hasta ahora no se han aprobado nuevos proyectos eléctricos.</t>
  </si>
  <si>
    <t>Actualización de formatos.</t>
  </si>
  <si>
    <t>No hay soporte ténico para la plataforma del ERP, sin embargo se sigue utilizando la plataforma con la colaboración de mesa de ayuda.</t>
  </si>
  <si>
    <t>Se tiene la programación de revisión de push de lavamanos, orinales, y sanitarios Mensual. (Abril, Junio, Julio).
Se está evaluando los estudios previos para una actualización de la red hidráulica.</t>
  </si>
  <si>
    <t xml:space="preserve">No se programo </t>
  </si>
  <si>
    <t xml:space="preserve">Debido a emergencia sanitaria no se ha realizazo actividad </t>
  </si>
  <si>
    <t>Elaboración de PAPSO del área de infraestructura.
Adopción del protocolo de bioseguridad de la Escuela.
Se están adquiriendo elementos de bioseguridad.</t>
  </si>
  <si>
    <t>Ausencia de sistemas de control de acceso en puntos estratégicos debido a la reubicación de oficinas en esta vigencia
No aplicación de los protocolos.</t>
  </si>
  <si>
    <t>Estudios previos, especificaciones de los nuevos rakcs.</t>
  </si>
  <si>
    <t>Como proyectos de intervención se tienen la sala de bienestar docente y la intervención de las cubiertas.</t>
  </si>
  <si>
    <t xml:space="preserve">Pérdida de la capacidad de funcionamiento de las máquinas, herramientas y equipos de los talleres y planta fisica por exceso de uso y detrimento de la vida útil del equipo.
Falta de plan de reposición de máquinas y herramientas </t>
  </si>
  <si>
    <t>Se tienen cinco equipos nuevos listas para su instlación: tres sierras circulares, un espectómetro y una rutiadora CNC. Se installó una cortadora láser adicional, para diferentes materiales.</t>
  </si>
  <si>
    <t xml:space="preserve">Falla eléctrica. Recalentamiento de equipos eléctricos y electrónicos, Corto circuito, Edificación antigua.                                                              </t>
  </si>
  <si>
    <t>Mantenimiento preventivo de las redes y equipos eléctricos;
Participar en la elaboración del programa de riesgos.</t>
  </si>
  <si>
    <t>Diseños eléctricos teniendo en cuenta la coordinación de protecciones.
Reemplazo progresivo de instalaciones antiguas.</t>
  </si>
  <si>
    <t>Probabilidad de realizar una mala clasificación en el egreso de los bienes</t>
  </si>
  <si>
    <t xml:space="preserve">Verificar el formato de egreso diario, mensual y asignación de inventarios. </t>
  </si>
  <si>
    <t>Se encuentran radicados los estudios previos, CDP 10520 de 17 julio de 2020 para empezar tramite de contratación, se cuenta con la programación de revisión de lavamanos, orinales, y sanitarios de los meses de junio, julio, y agosto.</t>
  </si>
  <si>
    <t>Por emergencia sanitaria no se ha programado para llevar a cabo esta actividad, sin embargo, el 28 de julio se envía inventario al proceso de Gestión Ambiental de residuos sólidos de talleres, laboratorio, infraestructura eléctrica y planta física.</t>
  </si>
  <si>
    <t xml:space="preserve">Debido a emergencia sanitaria no se ha realizado actividad </t>
  </si>
  <si>
    <t>Se encuentran radicados los estudios previos, CDP 10420 de 17 julio de 2020 para empezar tramite de contratación..</t>
  </si>
  <si>
    <t>Se tienen cinco equipos nuevos listas para su instalación: tres sierras circulares, un espectrómetro y una rutiadora CNC. Se instaló una cortadora láser adicional, para diferentes materiales.</t>
  </si>
  <si>
    <t>Se está implementando un software especializado en mantenimiento (MANTUM) con avance de 70 %</t>
  </si>
  <si>
    <t>Se cuenta con un software especializado en mantenimiento (MANTUM).</t>
  </si>
  <si>
    <t xml:space="preserve">Se publicaron formatos actualizados : GRF-FO-O6   ACTA DE REINTEGRO ACTIVOS FIJOS, GRF-FO-09   TRASLADO DE ACTIVOS FIJOS EN SERVICIO,  GRF-FO-16    AUTORIZACIÓN SALIDA DE ELEMENTOS, GRF-FO-18    INFORME TÉCNICO ACTIVOS FIJOS PARA BAJAS en el mes de marzo 
Se publicaron procedimientos GRF-PC-01   ADMINISTRACIÓN Y CONTROL DE MATERIALES Y SUMINISTROS, GRF-PC-02   PARA DAR DE BAJA ACTIVOS FIJOS, GRF-PC-03   ADMINISTRACIÓN, MANEJO Y CONTROL DE LOS ACTIVOS FIJOS en el mes de abril.
</t>
  </si>
  <si>
    <t xml:space="preserve">Los integrantes del proceso participaron en capacitación de Gestión ambiental el día 5 de agosto cuya temática fue Contexto del Sistema de Gestión Ambiental, Roles y Responsabilidades, sin embargo, la capacitación correspondiente al manejo de agua no ha sido programada por el proceso de Gestión Ambiental. </t>
  </si>
  <si>
    <t xml:space="preserve">Se hace uso de los EPP proporcionados por la escuela como los son; tapabocas, guantes alcohol, gel antimaterial; se solicitan todos los permisos oficiales acogiendo el protocolo de Bioseguridad para ingresar a la ETITC.
Los integrantes del proceso participaron en taller (trabajo seguro en alturas) el día 14 agosto de 2020 programada por la ARL Positiva.
</t>
  </si>
  <si>
    <t>Se está a la espera de la asesoría por parte de la ARL Positiva para la realización</t>
  </si>
  <si>
    <t>Se diseñaron dos proyectos sala de bienestar para profesores, y administrativos, se encuentran el proceso de contratación de obra.
Construcción de dos salas de cómputo en la instalación de Carvajal.</t>
  </si>
  <si>
    <t>Plan de mantenimiento de equipos y herramientas</t>
  </si>
  <si>
    <t>A le fecha, no se han aprobado nuevos proyectos eléctricos.</t>
  </si>
  <si>
    <t xml:space="preserve">Se genera contratación de ingeniero de soporte para el ERP, se priorizó por atender las necesidades de área de almacén </t>
  </si>
  <si>
    <t>Se adelantó el plan de mantenimiento de la red hidráulica general de la Entidad para el 2020, el cual inicia desde el 6 de febrero  con el mantenimiento correctivo  del sistema bombeo del sotano y cuenta con su observación de adelanto y hasta el 24 de agosto con el mantenimiento de push en mal estado. así mismo  se han adelantado mantenimientos durante los meses de septiembre y  octubre y para el mes de noviembre se tiene planteadas actividades en este sentido. Se adelantó el envío de estudios previos el 22 de julio de 2020 a la oficina de contratación para adelantar el proceso de contratación para actualización de la red hidráulica, no obstante a la fecha de este seguimiento no se ha iniciado o publicado proceso en SECOP II para suscribir contrato. Lo cual contribuye con la mitigación del riesgo identificado.</t>
  </si>
  <si>
    <t>Se evidencio que, los integrantes del equipo de trabajo de recursos físicos asistió a la capacitación de Gestión Ambiental los días 5 y 25 de agosto titulada "Contexto del Sistema de Gestión Ambiental, Roles y Responsabilidades" en la cual se manejó el tema de uso eficiente del agua. Lo cual contribuye con la mitigación del riesgo identificado</t>
  </si>
  <si>
    <t>Durante la vigencia se adelantaron actividades de acondicionamiento de los espacios para la clasificación de los residuos se adelantaron los estudios previos para suscribir el contrato de ferretería que permita ejecutar esta actividad. 23 de septiembre asistencia al taller de manejo de residuos respel, del personal de mantenimiento locativo. Se observó la asistencia al "Taller de Manejo de Residuos Sólidos" el día 15 de octubre el cual contó con la asistencia de algunos de los integrantes del equipo de trabajo de recursos físicos, lo cual contribuye con la mitigación del riesgo identificado sin embargo, es necesario fortalecer la actividad propuesta con la asistencia y participación de los integrantes del equipo.</t>
  </si>
  <si>
    <t>Se evidencio que, la asistencia a la capacitación brindada por el proceso de Gestión Ambiental el día 23 de septiembre la asistencia al "Taller de Manejo de Residuos Respel", del personal de mantenimiento locativo, así mismo, se observó la asistencia al "Taller de Manejo de Residuos Solidos" el día 15 de octubre el cual contó con la asistencia de algunos de los integrantes del equipo de trabajo de recursos físicos, lo cual contribuye con la mitigación del riesgo identificado sin embargo, es necesario fortalecer la actividad propuesta con la asistencia y participación de los integrantes del equipo.</t>
  </si>
  <si>
    <t>Asistencia a la capacitación de trabajo en alturas el día 14 de agosto de 2020 contando con la asistencia del personal, de igual forma a la fecha no se cuenta con el certificado de trabajo en alturas, ya que se encuentra en evaluación e ofertas para el adelanto y suscripción del proveedor que adelantara esta actividad. Los certificados de altura correspondiente al equipo de mantenimiento fueron remitidos al área de SST el día 22 de octubre de 2020. De igual forma en cuanto a la elaboración de ATS para cada trabajo en alturas, no se han adelantado trabajos en alturas en razón al adelanto de algunas actividades desde casa por el Covid-19. El día 3 de mayo fue elaborado el ATS para adelantar la limpieza del canal de aguas lluvias, pintura de fachadas, sello de goteras, e instalación de mallas anti palomas bajo la supervisión de la labor de la arquitecta y como responsable de la actividad el profesional del área de SST.</t>
  </si>
  <si>
    <t>Se evidencio que, como avance del levantamiento y elaboración de la matriz de identificación de peligros se cuenta con un análisis de matriz de peligros de los piso 1, 2, 3, 4, en el cual se observan algunos niveles de daño en los diferentes niveles administrativo y docente y servicio de vigilancia, lo cual contribuye a la mitigación del riesgo identificado</t>
  </si>
  <si>
    <t>Mediante el seguimiento se evidencio que durante a la vigencia no se logró ejecutar los proyectos de adecuación de instalaciones y con ocasión del adelanto del trabajo desde casa ocasionado por  de la pandemia del Covid-19, no se radicaron estudios previos toda vez que no se aprobó la adquisición de los racks que permitan garantizar la protección a los dispositivos activos y pasivos del sistema de comunicación de la Entidad y sus sedes. Lo cual no se ejecutó y no contribuye a la mitigación del riesgo identificado.</t>
  </si>
  <si>
    <t>Se encuentran radicados los estudios previos fecha 13 de agosto de 2020, cuyo CDP 10420 de 17 julio de 2020, para empezar trámite de contratación de adecuación de cubierta para el bloque AB sede central s. "proyecto cubiertas y pintura sede central y sede calle 18", observando que a fecha de este seguimiento no se ha publicado el proceso en SECOP II lo cual contribuye con la mitigación del riesgo, no obstante requiere ser fortalecido.</t>
  </si>
  <si>
    <t>Se evidencio que durante la vigencia se ha manejado el plan de mantenimiento a través del software MANTU CMMS se encuentran categorizadas las sedes y los espacios, con planes de mantenimiento como el de red hidráulica, cubierta,  inspección general periódica de la planta eléctrica, mantenimiento preventivo general planta eléctrica, mantenimiento de tejas, revisión estado de canales y bajantes, mantenimiento de cocinas, mantenimiento de pocetas, revisión de acabados en muros, pisos y cielo raso, mantenimiento de mobiliario, mantenimiento del sistema de bombeo, mantenimiento de trampa de grasas, mantenimiento de tanques de agua, mantenimiento de zonas verdes, mantenimiento de acabados: muros pisos y cielos rasos, mensuales, observando en planta física, cuentan con la asignación de personal, se establece el tiempo de ejecución y su respectivo adelanto de actividad que permita adelantar el seguimiento, con soportes del mismo. lo cual contribuye con la mitigación del riesgo identificado.</t>
  </si>
  <si>
    <t>Se evidencio que durante la vigencia se ha manejado el plan de mantenimiento por medio del software MANTUM CMMS mediante el que se encuentran categorizadas las sedes y los espacios, con planes de mantenimiento de planta eléctrica, mensualizados, observando la programación de mantenimiento en planta física, cuentan con la asignación de personal, se establece el tiempo de ejecución y el respectivo desarrollo de actividad que permita observar el seguimiento, con los respectivos soportes, lo cual contribuye con la mitigación del riesgo identificado</t>
  </si>
  <si>
    <t>Durante la vigencia no se aprobaron nuevos proyectos para desarrollar, los cuales requieren de intervención eléctrica, toda vez que con ocasión de la pandemia Covid-19 el adelanto de la mayor parte de las actividades se ha tenido que desarrollar desde casa, sin embargo, se están adelantando actividades para el reforzamiento estructural de la sede calle 13 el cual ha requerido el levantamiento y elaboración de los "diagramas unifilares"  de instalaciones eléctricas de la Entidad como actividad conjunta para el desarrollo de dicho reforzamiento, lo cual contribuye con la mitigación del riesgo, no obstante requiere ser fortalecido.</t>
  </si>
  <si>
    <t>Se evidencio que, durante la vigencia se adelantó la contratación del ingeniero de soporte para el ERP (SIGAF), al cual se le dio prioridad con observancia de la necesidad de adelantar actividades de área de almacén que requieren atención, como la actualización en cuanto a la depreciación de 2018, toda vez que en el cargue inicial del sistema no fue adelantado correctamente, por lo cual se presentó la necesidad de volver a actualizar la vigencia 2018, actividad que se está adelantando por trimestre, para observar las diferencias y adelantar las gestiones necesarias adelantando los ajustes necesarios, lo cual contribuye a la mitigación del riesgo.</t>
  </si>
  <si>
    <t>Durante la vigencia se evidencio que la adquisición de los elementos y equipos en la vigencia 2019, no obstante se recibieron durante el 2020 cinco equipos nuevos listas para su instalación: 
Cto. 349 rectificadora de superficies planas tres sierras circulares, 
Cto.un espectrómetro
Cto. 347-2019 rutiadora CNC. Se instaló una cortadora láser adicional, para diferentes materiales, Cto. 349 microscopio, 
Cto 355 impresoras 3D filamento, 
Cto. 358 Mantum software de mantenimiento CMMS para actividades académicas.
en cuanto al Plan operativo anual para reposición de equipos no se evidencio documento soporte sin embargo se indicó que la vicerrectoría académica cuenta con dicho plan toda vez que con la oficina asesora de planeación son los encargados de identificar la necesidad de dicho plan y de otra parte la asignación y aprobación de recursos para su desarrollo, lo cual indica que el proceso propuso una acción para mitigar el riesgo identificado que depende principalmente de otra área y no está bajo su responsabilidad la actividad señalada.</t>
  </si>
  <si>
    <t>Se evidencio que durante la vigencia se actualizaron los documentos correspondientes a las actividades del equipo de trabajo de recursos fijos con los siguientes:
GRF-FO-O6   ACTA DE REINTEGRO ACTIVOS FIJOS, 
GRF-FO-09   TRASLADO DE ACTIVOS FIJOS EN SERVICIO,  
GRF-FO-16    AUTORIZACIÓN SALIDA DE ELEMENTOS, 
GRF-FO-18    INFORME TÉCNICO ACTIVOS FIJOS PARA BAJAS en el mes de marzo 
Se actualizaron los siguientes procedimientos:
GRF-PC-01   ADMINISTRACIÓN Y CONTROL DE MATERIALES Y SUMINISTROS, 
GRF-PC-02   PARA DAR DE BAJA ACTIVOS FIJOS, 
GRF-PC-03   ADMINISTRACIÓN, MANEJO Y CONTROL DE LOS ACTIVOS FIJOS en el mes de abril. lo cual contribuye con la mitigación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</si>
</sst>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sz val="8"/>
      <color theme="1"/>
      <name val="Calibri"/>
      <family val="2"/>
      <scheme val="minor"/>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sz val="11"/>
      <color indexed="8"/>
      <name val="Arial"/>
      <family val="2"/>
    </font>
    <font>
      <b/>
      <sz val="11"/>
      <color indexed="8"/>
      <name val="Arial"/>
      <family val="2"/>
    </font>
    <font>
      <sz val="11"/>
      <color theme="1"/>
      <name val="Symbol"/>
      <family val="1"/>
      <charset val="2"/>
    </font>
    <font>
      <sz val="7"/>
      <color indexed="8"/>
      <name val="Times New Roman"/>
      <family val="1"/>
    </font>
  </fonts>
  <fills count="20">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4" tint="0.59999389629810485"/>
        <bgColor indexed="64"/>
      </patternFill>
    </fill>
  </fills>
  <borders count="5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medium">
        <color auto="1"/>
      </left>
      <right style="medium">
        <color auto="1"/>
      </right>
      <top/>
      <bottom style="medium">
        <color rgb="FF000000"/>
      </bottom>
      <diagonal/>
    </border>
    <border>
      <left style="medium">
        <color auto="1"/>
      </left>
      <right style="medium">
        <color auto="1"/>
      </right>
      <top style="medium">
        <color rgb="FF000000"/>
      </top>
      <bottom/>
      <diagonal/>
    </border>
    <border>
      <left style="medium">
        <color auto="1"/>
      </left>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35">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7" fillId="0" borderId="3"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2" fillId="0" borderId="32" xfId="0" applyFont="1" applyFill="1" applyBorder="1" applyAlignment="1">
      <alignment vertical="center" wrapText="1"/>
    </xf>
    <xf numFmtId="0" fontId="2" fillId="0" borderId="27"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25" xfId="0" applyFont="1" applyFill="1" applyBorder="1" applyAlignment="1">
      <alignment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17" fillId="0" borderId="29" xfId="0" applyFont="1" applyBorder="1" applyAlignment="1">
      <alignment horizontal="center" vertical="center" wrapText="1"/>
    </xf>
    <xf numFmtId="0" fontId="17" fillId="0" borderId="28" xfId="0" applyFont="1" applyBorder="1" applyAlignment="1">
      <alignment vertical="center" wrapText="1"/>
    </xf>
    <xf numFmtId="0" fontId="17" fillId="0" borderId="28" xfId="0" applyFont="1" applyBorder="1" applyAlignment="1">
      <alignment horizontal="center" vertical="center" wrapText="1"/>
    </xf>
    <xf numFmtId="0" fontId="18" fillId="0" borderId="19" xfId="0" applyFont="1" applyBorder="1" applyAlignment="1">
      <alignment horizontal="center" vertical="center" wrapText="1"/>
    </xf>
    <xf numFmtId="0" fontId="18" fillId="5" borderId="25" xfId="0" applyFont="1" applyFill="1" applyBorder="1" applyAlignment="1">
      <alignment vertical="center" wrapText="1"/>
    </xf>
    <xf numFmtId="0" fontId="18" fillId="0" borderId="25" xfId="0" applyFont="1" applyBorder="1" applyAlignment="1">
      <alignment vertical="center" wrapText="1"/>
    </xf>
    <xf numFmtId="0" fontId="18" fillId="6" borderId="25" xfId="0" applyFont="1" applyFill="1" applyBorder="1" applyAlignment="1">
      <alignment vertical="center" wrapText="1"/>
    </xf>
    <xf numFmtId="0" fontId="18" fillId="7" borderId="25" xfId="0" applyFont="1" applyFill="1" applyBorder="1" applyAlignment="1">
      <alignment vertical="center" wrapText="1"/>
    </xf>
    <xf numFmtId="0" fontId="18" fillId="8" borderId="25" xfId="0" applyFont="1" applyFill="1" applyBorder="1" applyAlignment="1">
      <alignment vertical="center" wrapText="1"/>
    </xf>
    <xf numFmtId="0" fontId="18" fillId="9" borderId="25" xfId="0" applyFont="1" applyFill="1" applyBorder="1" applyAlignment="1">
      <alignment vertical="center" wrapText="1"/>
    </xf>
    <xf numFmtId="0" fontId="18" fillId="0" borderId="32" xfId="0" applyFont="1" applyBorder="1" applyAlignment="1">
      <alignment horizontal="justify" vertical="center" wrapText="1"/>
    </xf>
    <xf numFmtId="0" fontId="18" fillId="0" borderId="25" xfId="0" applyFont="1" applyBorder="1" applyAlignment="1">
      <alignment horizontal="justify" vertical="center" wrapText="1"/>
    </xf>
    <xf numFmtId="0" fontId="18" fillId="0" borderId="21" xfId="0" applyFont="1" applyBorder="1" applyAlignment="1">
      <alignment horizontal="justify" vertical="center" wrapText="1"/>
    </xf>
    <xf numFmtId="0" fontId="0" fillId="0" borderId="32" xfId="0" applyBorder="1" applyAlignment="1">
      <alignment vertical="center" wrapText="1"/>
    </xf>
    <xf numFmtId="0" fontId="0" fillId="0" borderId="25" xfId="0" applyBorder="1" applyAlignment="1">
      <alignment vertical="center" wrapText="1"/>
    </xf>
    <xf numFmtId="0" fontId="0" fillId="0" borderId="0" xfId="0" applyAlignment="1">
      <alignment horizontal="center" vertical="center"/>
    </xf>
    <xf numFmtId="0" fontId="0" fillId="0" borderId="1" xfId="0" applyBorder="1"/>
    <xf numFmtId="0" fontId="17" fillId="0" borderId="1" xfId="0" applyFont="1" applyBorder="1" applyAlignment="1">
      <alignment vertical="center" wrapText="1"/>
    </xf>
    <xf numFmtId="0" fontId="17"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xf>
    <xf numFmtId="0" fontId="18" fillId="0" borderId="34" xfId="0" applyFont="1" applyBorder="1" applyAlignment="1">
      <alignment horizontal="center" vertical="center"/>
    </xf>
    <xf numFmtId="0" fontId="18" fillId="0" borderId="34" xfId="0" applyFont="1" applyBorder="1" applyAlignment="1">
      <alignment vertical="center"/>
    </xf>
    <xf numFmtId="0" fontId="0" fillId="0" borderId="34" xfId="0" applyBorder="1"/>
    <xf numFmtId="0" fontId="18" fillId="10" borderId="1" xfId="0" applyFont="1" applyFill="1" applyBorder="1" applyAlignment="1">
      <alignment horizontal="center" vertical="center" wrapText="1"/>
    </xf>
    <xf numFmtId="0" fontId="18" fillId="7" borderId="38" xfId="0" applyFont="1" applyFill="1" applyBorder="1" applyAlignment="1">
      <alignment vertical="center" wrapText="1"/>
    </xf>
    <xf numFmtId="0" fontId="18" fillId="8" borderId="18" xfId="0" applyFont="1" applyFill="1" applyBorder="1" applyAlignment="1">
      <alignment vertical="center" wrapText="1"/>
    </xf>
    <xf numFmtId="0" fontId="18" fillId="11" borderId="0" xfId="0" applyFont="1" applyFill="1" applyBorder="1" applyAlignment="1">
      <alignment vertical="center" wrapText="1"/>
    </xf>
    <xf numFmtId="0" fontId="0" fillId="11" borderId="0" xfId="0" applyFill="1" applyBorder="1"/>
    <xf numFmtId="0" fontId="18" fillId="9" borderId="29" xfId="0" applyFont="1" applyFill="1" applyBorder="1" applyAlignment="1">
      <alignment vertical="center" wrapText="1"/>
    </xf>
    <xf numFmtId="0" fontId="0" fillId="0" borderId="29" xfId="0" applyBorder="1"/>
    <xf numFmtId="0" fontId="0" fillId="0" borderId="35" xfId="0" applyBorder="1"/>
    <xf numFmtId="0" fontId="14" fillId="0" borderId="1" xfId="0" applyFont="1" applyBorder="1" applyAlignment="1">
      <alignment vertical="center"/>
    </xf>
    <xf numFmtId="0" fontId="13" fillId="0" borderId="1" xfId="0" applyFont="1" applyBorder="1" applyAlignment="1">
      <alignment wrapText="1"/>
    </xf>
    <xf numFmtId="0" fontId="18" fillId="0" borderId="1" xfId="0" applyFont="1" applyBorder="1" applyAlignment="1">
      <alignment horizontal="center" vertical="center" wrapText="1"/>
    </xf>
    <xf numFmtId="0" fontId="18" fillId="0" borderId="1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8" xfId="0" applyFont="1" applyFill="1" applyBorder="1" applyAlignment="1">
      <alignment horizontal="center" vertical="center" wrapText="1"/>
    </xf>
    <xf numFmtId="0" fontId="18" fillId="0" borderId="34" xfId="0" applyFont="1" applyBorder="1" applyAlignment="1">
      <alignment horizontal="center" vertical="center" wrapText="1"/>
    </xf>
    <xf numFmtId="0" fontId="25"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5" fillId="0" borderId="0" xfId="0" applyFont="1" applyBorder="1"/>
    <xf numFmtId="0" fontId="26" fillId="0" borderId="29" xfId="0" applyFont="1" applyBorder="1" applyAlignment="1">
      <alignment horizontal="center"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2" fillId="0" borderId="0" xfId="0" applyFont="1" applyFill="1" applyBorder="1" applyAlignment="1">
      <alignment horizontal="left" vertical="center" wrapText="1"/>
    </xf>
    <xf numFmtId="0" fontId="26" fillId="0" borderId="21"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6"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25" xfId="0" applyFont="1" applyBorder="1" applyAlignment="1">
      <alignment horizontal="center" vertical="center" wrapText="1"/>
    </xf>
    <xf numFmtId="0" fontId="0" fillId="0" borderId="19"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9" fillId="0" borderId="0" xfId="0" applyFont="1"/>
    <xf numFmtId="0" fontId="0" fillId="0" borderId="0" xfId="0" applyAlignment="1">
      <alignment horizontal="center" wrapText="1"/>
    </xf>
    <xf numFmtId="0" fontId="3" fillId="0" borderId="0" xfId="0" applyFont="1" applyAlignment="1">
      <alignment horizontal="center" wrapText="1"/>
    </xf>
    <xf numFmtId="0" fontId="29"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8" fillId="0" borderId="1" xfId="0" applyFont="1" applyBorder="1" applyAlignment="1">
      <alignment vertical="center" wrapText="1"/>
    </xf>
    <xf numFmtId="0" fontId="18" fillId="0" borderId="11" xfId="0" applyFont="1" applyBorder="1" applyAlignment="1">
      <alignment vertical="center" wrapText="1"/>
    </xf>
    <xf numFmtId="0" fontId="26" fillId="0" borderId="28" xfId="0" applyFont="1" applyBorder="1" applyAlignment="1">
      <alignment horizontal="center" vertical="center" wrapText="1"/>
    </xf>
    <xf numFmtId="0" fontId="18" fillId="0" borderId="11" xfId="0" applyFont="1" applyBorder="1" applyAlignment="1">
      <alignment vertical="center" wrapText="1"/>
    </xf>
    <xf numFmtId="0" fontId="18" fillId="0" borderId="1" xfId="0" applyFont="1" applyBorder="1" applyAlignment="1">
      <alignment vertical="center" wrapText="1"/>
    </xf>
    <xf numFmtId="0" fontId="26" fillId="0" borderId="28" xfId="0" applyFont="1" applyBorder="1" applyAlignment="1">
      <alignment horizontal="center" vertical="center" wrapText="1"/>
    </xf>
    <xf numFmtId="0" fontId="0" fillId="0" borderId="0" xfId="0" applyAlignment="1">
      <alignment vertical="center" wrapText="1"/>
    </xf>
    <xf numFmtId="0" fontId="3" fillId="0" borderId="0" xfId="0" applyFont="1" applyAlignment="1">
      <alignment vertical="center" wrapText="1"/>
    </xf>
    <xf numFmtId="0" fontId="0" fillId="13" borderId="0" xfId="0" applyFill="1"/>
    <xf numFmtId="0" fontId="0" fillId="13" borderId="0" xfId="0" applyFill="1" applyAlignment="1">
      <alignment horizontal="center" vertical="center"/>
    </xf>
    <xf numFmtId="0" fontId="0" fillId="6" borderId="0" xfId="0" applyFill="1"/>
    <xf numFmtId="0" fontId="25" fillId="14" borderId="0" xfId="0" applyFont="1" applyFill="1" applyBorder="1" applyAlignment="1"/>
    <xf numFmtId="0" fontId="0" fillId="14" borderId="0" xfId="0" applyFill="1"/>
    <xf numFmtId="0" fontId="0" fillId="14" borderId="0" xfId="0" applyFill="1" applyAlignment="1">
      <alignment horizontal="center" vertical="center"/>
    </xf>
    <xf numFmtId="0" fontId="25" fillId="14" borderId="0" xfId="0" applyFont="1" applyFill="1"/>
    <xf numFmtId="0" fontId="0" fillId="14" borderId="7" xfId="0" applyFill="1" applyBorder="1"/>
    <xf numFmtId="0" fontId="25" fillId="15" borderId="0" xfId="0" applyFont="1" applyFill="1" applyBorder="1" applyAlignment="1"/>
    <xf numFmtId="0" fontId="0" fillId="15" borderId="0" xfId="0" applyFill="1"/>
    <xf numFmtId="0" fontId="0" fillId="15" borderId="0" xfId="0" applyFill="1" applyAlignment="1">
      <alignment horizontal="center" vertical="center"/>
    </xf>
    <xf numFmtId="0" fontId="25" fillId="15" borderId="0" xfId="0" applyFont="1" applyFill="1"/>
    <xf numFmtId="0" fontId="0" fillId="15" borderId="7" xfId="0" applyFill="1" applyBorder="1"/>
    <xf numFmtId="0" fontId="25" fillId="16" borderId="0" xfId="0" applyFont="1" applyFill="1" applyBorder="1" applyAlignment="1"/>
    <xf numFmtId="0" fontId="0" fillId="16" borderId="0" xfId="0" applyFill="1"/>
    <xf numFmtId="0" fontId="0" fillId="16" borderId="0" xfId="0" applyFill="1" applyAlignment="1">
      <alignment horizontal="center" vertical="center"/>
    </xf>
    <xf numFmtId="0" fontId="25" fillId="16" borderId="0" xfId="0" applyFont="1" applyFill="1"/>
    <xf numFmtId="0" fontId="0" fillId="16" borderId="7" xfId="0" applyFill="1" applyBorder="1"/>
    <xf numFmtId="0" fontId="25" fillId="17" borderId="0" xfId="0" applyFont="1" applyFill="1" applyBorder="1" applyAlignment="1"/>
    <xf numFmtId="0" fontId="0" fillId="17" borderId="0" xfId="0" applyFill="1"/>
    <xf numFmtId="0" fontId="0" fillId="17" borderId="0" xfId="0" applyFill="1" applyAlignment="1">
      <alignment horizontal="center" vertical="center"/>
    </xf>
    <xf numFmtId="0" fontId="25" fillId="17" borderId="0" xfId="0" applyFont="1" applyFill="1"/>
    <xf numFmtId="0" fontId="0" fillId="17" borderId="7" xfId="0" applyFill="1" applyBorder="1"/>
    <xf numFmtId="0" fontId="25" fillId="18" borderId="0" xfId="0" applyFont="1" applyFill="1" applyBorder="1" applyAlignment="1"/>
    <xf numFmtId="0" fontId="0" fillId="18" borderId="0" xfId="0" applyFill="1"/>
    <xf numFmtId="0" fontId="0" fillId="18" borderId="0" xfId="0" applyFill="1" applyAlignment="1">
      <alignment horizontal="center" vertical="center"/>
    </xf>
    <xf numFmtId="0" fontId="25" fillId="18" borderId="0" xfId="0" applyFont="1" applyFill="1"/>
    <xf numFmtId="0" fontId="0" fillId="18" borderId="7" xfId="0" applyFill="1" applyBorder="1"/>
    <xf numFmtId="0" fontId="25" fillId="6" borderId="0" xfId="0" applyFont="1" applyFill="1" applyBorder="1" applyAlignment="1"/>
    <xf numFmtId="0" fontId="0" fillId="6" borderId="0" xfId="0" applyFill="1" applyAlignment="1">
      <alignment horizontal="center" vertical="center"/>
    </xf>
    <xf numFmtId="0" fontId="25" fillId="6" borderId="0" xfId="0" applyFont="1" applyFill="1"/>
    <xf numFmtId="0" fontId="0" fillId="6" borderId="7" xfId="0" applyFill="1" applyBorder="1"/>
    <xf numFmtId="0" fontId="25" fillId="19" borderId="0" xfId="0" applyFont="1" applyFill="1" applyBorder="1" applyAlignment="1"/>
    <xf numFmtId="0" fontId="0" fillId="19" borderId="0" xfId="0" applyFill="1"/>
    <xf numFmtId="0" fontId="0" fillId="19" borderId="0" xfId="0" applyFill="1" applyAlignment="1">
      <alignment horizontal="center" vertical="center"/>
    </xf>
    <xf numFmtId="0" fontId="25" fillId="19" borderId="0" xfId="0" applyFont="1" applyFill="1"/>
    <xf numFmtId="0" fontId="0" fillId="19" borderId="7" xfId="0" applyFill="1" applyBorder="1"/>
    <xf numFmtId="0" fontId="0" fillId="0" borderId="0" xfId="0" applyBorder="1"/>
    <xf numFmtId="0" fontId="14" fillId="0" borderId="0" xfId="0" applyFont="1" applyBorder="1" applyAlignment="1">
      <alignment vertical="center"/>
    </xf>
    <xf numFmtId="0" fontId="13" fillId="0" borderId="0" xfId="0" applyFont="1" applyBorder="1" applyAlignment="1">
      <alignment wrapText="1"/>
    </xf>
    <xf numFmtId="0" fontId="14" fillId="0" borderId="29" xfId="0" applyFont="1" applyBorder="1" applyAlignment="1">
      <alignment horizontal="center"/>
    </xf>
    <xf numFmtId="0" fontId="25" fillId="0" borderId="0" xfId="0" applyFont="1" applyAlignment="1">
      <alignment horizontal="center"/>
    </xf>
    <xf numFmtId="0" fontId="14" fillId="0" borderId="29" xfId="0" applyFont="1" applyBorder="1" applyAlignment="1">
      <alignment vertical="center"/>
    </xf>
    <xf numFmtId="0" fontId="13" fillId="0" borderId="29" xfId="0" applyFont="1" applyBorder="1" applyAlignment="1">
      <alignment wrapText="1"/>
    </xf>
    <xf numFmtId="0" fontId="32" fillId="0" borderId="14" xfId="0" applyFont="1" applyBorder="1" applyAlignment="1">
      <alignment horizontal="justify" vertical="center"/>
    </xf>
    <xf numFmtId="0" fontId="32" fillId="0" borderId="45" xfId="0" applyFont="1" applyBorder="1" applyAlignment="1">
      <alignment horizontal="justify" vertical="center"/>
    </xf>
    <xf numFmtId="0" fontId="32" fillId="0" borderId="47" xfId="0" applyFont="1" applyBorder="1" applyAlignment="1">
      <alignment horizontal="justify" vertical="center"/>
    </xf>
    <xf numFmtId="0" fontId="32" fillId="0" borderId="43" xfId="0" applyFont="1" applyBorder="1" applyAlignment="1">
      <alignment horizontal="justify" vertical="center"/>
    </xf>
    <xf numFmtId="0" fontId="32" fillId="0" borderId="44" xfId="0" applyFont="1" applyBorder="1" applyAlignment="1">
      <alignment horizontal="justify" vertical="center"/>
    </xf>
    <xf numFmtId="0" fontId="32" fillId="0" borderId="46" xfId="0" applyFont="1" applyBorder="1" applyAlignment="1">
      <alignment horizontal="justify" vertical="center"/>
    </xf>
    <xf numFmtId="0" fontId="19" fillId="0" borderId="1" xfId="0" applyFont="1" applyBorder="1" applyAlignment="1">
      <alignment vertical="center" wrapText="1"/>
    </xf>
    <xf numFmtId="0" fontId="19" fillId="0" borderId="1" xfId="0" applyFont="1" applyBorder="1" applyAlignment="1" applyProtection="1">
      <alignment vertical="center" wrapText="1"/>
      <protection locked="0"/>
    </xf>
    <xf numFmtId="17" fontId="19" fillId="0" borderId="1" xfId="0" applyNumberFormat="1" applyFont="1" applyBorder="1" applyAlignment="1" applyProtection="1">
      <alignment vertical="center" wrapText="1"/>
      <protection locked="0"/>
    </xf>
    <xf numFmtId="0" fontId="19" fillId="0" borderId="11" xfId="0" applyFont="1" applyBorder="1" applyAlignment="1" applyProtection="1">
      <alignment vertical="center" wrapText="1"/>
      <protection locked="0"/>
    </xf>
    <xf numFmtId="0" fontId="7" fillId="2" borderId="26"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6" fillId="0" borderId="17" xfId="0" applyFont="1" applyBorder="1" applyAlignment="1">
      <alignment horizontal="center" vertical="center" textRotation="90" wrapText="1"/>
    </xf>
    <xf numFmtId="0" fontId="16" fillId="0" borderId="15" xfId="0" applyFont="1" applyBorder="1" applyAlignment="1">
      <alignment horizontal="center" vertical="center" textRotation="90" wrapText="1"/>
    </xf>
    <xf numFmtId="0" fontId="16" fillId="0" borderId="49" xfId="0" applyFont="1" applyBorder="1" applyAlignment="1">
      <alignment horizontal="center" vertical="center" textRotation="90" wrapText="1"/>
    </xf>
    <xf numFmtId="0" fontId="16" fillId="0" borderId="16" xfId="0" applyFont="1" applyBorder="1" applyAlignment="1">
      <alignment horizontal="center" vertical="center" textRotation="90" wrapText="1"/>
    </xf>
    <xf numFmtId="0" fontId="7" fillId="2" borderId="49"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24" fillId="0" borderId="0" xfId="0" applyFont="1" applyFill="1" applyBorder="1" applyAlignment="1">
      <alignment horizontal="left" wrapText="1"/>
    </xf>
    <xf numFmtId="0" fontId="1" fillId="4" borderId="18" xfId="0" applyFont="1" applyFill="1" applyBorder="1" applyAlignment="1">
      <alignment horizontal="center" vertical="center" wrapText="1"/>
    </xf>
    <xf numFmtId="0" fontId="19" fillId="0" borderId="51" xfId="0" applyFont="1" applyBorder="1" applyAlignment="1" applyProtection="1">
      <alignment vertical="center" wrapText="1"/>
      <protection locked="0"/>
    </xf>
    <xf numFmtId="0" fontId="19" fillId="0" borderId="52" xfId="0" applyFont="1" applyBorder="1" applyAlignment="1" applyProtection="1">
      <alignment vertical="center" wrapText="1"/>
      <protection locked="0"/>
    </xf>
    <xf numFmtId="0" fontId="19" fillId="0" borderId="35" xfId="0" applyFont="1" applyBorder="1" applyAlignment="1" applyProtection="1">
      <alignment vertical="center" wrapText="1"/>
      <protection locked="0"/>
    </xf>
    <xf numFmtId="0" fontId="19" fillId="0" borderId="50"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lignment horizontal="left" vertical="center" wrapText="1"/>
    </xf>
    <xf numFmtId="0" fontId="19" fillId="0" borderId="15" xfId="0" applyFont="1" applyBorder="1" applyAlignment="1" applyProtection="1">
      <alignment horizontal="center" vertical="center" wrapText="1"/>
      <protection locked="0"/>
    </xf>
    <xf numFmtId="0" fontId="2" fillId="0" borderId="0" xfId="0" applyFont="1" applyFill="1" applyBorder="1" applyAlignment="1">
      <alignment horizontal="left" vertical="center" wrapText="1"/>
    </xf>
    <xf numFmtId="0" fontId="19" fillId="0" borderId="1" xfId="0" applyFont="1" applyBorder="1" applyAlignment="1" applyProtection="1">
      <alignment horizontal="left" vertical="center" wrapText="1"/>
      <protection locked="0"/>
    </xf>
    <xf numFmtId="0" fontId="3"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19" fillId="0" borderId="11" xfId="0" applyFont="1" applyFill="1" applyBorder="1" applyAlignment="1" applyProtection="1">
      <alignment vertical="center" wrapText="1"/>
      <protection locked="0"/>
    </xf>
    <xf numFmtId="0" fontId="19" fillId="0" borderId="51" xfId="0" applyFont="1" applyBorder="1" applyAlignment="1">
      <alignment horizontal="left" vertical="center" wrapText="1"/>
    </xf>
    <xf numFmtId="0" fontId="19" fillId="0" borderId="51" xfId="0" applyFont="1" applyBorder="1" applyAlignment="1" applyProtection="1">
      <alignment horizontal="left" vertical="center" wrapText="1"/>
      <protection locked="0"/>
    </xf>
    <xf numFmtId="0" fontId="19" fillId="0" borderId="51" xfId="0" applyFont="1" applyBorder="1" applyAlignment="1">
      <alignment vertical="center" wrapText="1"/>
    </xf>
    <xf numFmtId="17" fontId="19" fillId="0" borderId="51" xfId="0" applyNumberFormat="1" applyFont="1" applyBorder="1" applyAlignment="1" applyProtection="1">
      <alignment vertical="center" wrapText="1"/>
      <protection locked="0"/>
    </xf>
    <xf numFmtId="0" fontId="19" fillId="0" borderId="15" xfId="0" applyFont="1" applyBorder="1" applyAlignment="1" applyProtection="1">
      <alignment vertical="center" wrapText="1"/>
      <protection locked="0"/>
    </xf>
    <xf numFmtId="0" fontId="19" fillId="0" borderId="15" xfId="0" applyFont="1" applyBorder="1" applyAlignment="1" applyProtection="1">
      <alignment horizontal="left" vertical="center" wrapText="1"/>
      <protection locked="0"/>
    </xf>
    <xf numFmtId="17" fontId="19" fillId="0" borderId="15" xfId="0" applyNumberFormat="1" applyFont="1" applyBorder="1" applyAlignment="1" applyProtection="1">
      <alignment vertical="center" wrapText="1"/>
      <protection locked="0"/>
    </xf>
    <xf numFmtId="0" fontId="19" fillId="0" borderId="1" xfId="0" applyFont="1" applyBorder="1" applyAlignment="1" applyProtection="1">
      <alignment vertical="top" wrapText="1"/>
      <protection locked="0"/>
    </xf>
    <xf numFmtId="0" fontId="19" fillId="0" borderId="5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2" fillId="0" borderId="53" xfId="0" applyFont="1" applyFill="1" applyBorder="1" applyAlignment="1">
      <alignment horizontal="left" wrapText="1"/>
    </xf>
    <xf numFmtId="0" fontId="2" fillId="0" borderId="7" xfId="0" applyFont="1" applyFill="1" applyBorder="1" applyAlignment="1">
      <alignment horizontal="left" wrapText="1"/>
    </xf>
    <xf numFmtId="0" fontId="19" fillId="0" borderId="1"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35"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20" fillId="0" borderId="1" xfId="0" applyFont="1" applyBorder="1" applyAlignment="1" applyProtection="1">
      <alignment horizontal="center" vertical="center" wrapText="1"/>
      <protection locked="0"/>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0" fontId="19" fillId="0" borderId="5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9" fillId="0" borderId="54" xfId="0" applyFont="1" applyBorder="1" applyAlignment="1" applyProtection="1">
      <alignment horizontal="center" vertical="center" wrapText="1"/>
      <protection locked="0"/>
    </xf>
    <xf numFmtId="0" fontId="19" fillId="0" borderId="55"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9" fillId="0" borderId="51" xfId="0" applyFont="1" applyBorder="1" applyAlignment="1">
      <alignment horizontal="left" vertical="center" wrapText="1"/>
    </xf>
    <xf numFmtId="0" fontId="5" fillId="0" borderId="22"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3"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4" fillId="0" borderId="24" xfId="0" applyFont="1" applyBorder="1" applyAlignment="1">
      <alignment horizontal="center" vertical="center"/>
    </xf>
    <xf numFmtId="0" fontId="14" fillId="0" borderId="20"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9" fillId="0" borderId="51" xfId="0" applyFont="1" applyBorder="1" applyAlignment="1" applyProtection="1">
      <alignment horizontal="center" vertical="center" wrapText="1"/>
    </xf>
    <xf numFmtId="0" fontId="1" fillId="4" borderId="3"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1" fillId="0" borderId="22"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1" fillId="0" borderId="22"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3" xfId="0" applyFont="1" applyBorder="1" applyAlignment="1">
      <alignment horizontal="left" vertical="center"/>
    </xf>
    <xf numFmtId="0" fontId="1" fillId="0" borderId="9" xfId="0" applyFont="1" applyBorder="1" applyAlignment="1">
      <alignment horizontal="left"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22" fillId="0" borderId="1" xfId="0" applyFont="1" applyBorder="1" applyAlignment="1">
      <alignment horizontal="right" vertical="center" wrapText="1"/>
    </xf>
    <xf numFmtId="0" fontId="2" fillId="0" borderId="0" xfId="0" applyFont="1" applyFill="1" applyBorder="1" applyAlignment="1">
      <alignment horizontal="left" vertical="center" wrapText="1"/>
    </xf>
    <xf numFmtId="0" fontId="24" fillId="0" borderId="33"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22" fillId="0" borderId="41" xfId="0" applyFont="1" applyBorder="1" applyAlignment="1">
      <alignment horizontal="right" vertical="center" wrapText="1"/>
    </xf>
    <xf numFmtId="0" fontId="22" fillId="0" borderId="2" xfId="0" applyFont="1" applyBorder="1" applyAlignment="1">
      <alignment horizontal="right" vertical="center" wrapText="1"/>
    </xf>
    <xf numFmtId="0" fontId="22" fillId="0" borderId="40" xfId="0" applyFont="1" applyBorder="1" applyAlignment="1">
      <alignment horizontal="right" vertical="center" wrapText="1"/>
    </xf>
    <xf numFmtId="0" fontId="22" fillId="0" borderId="41" xfId="0" applyFont="1" applyBorder="1" applyAlignment="1">
      <alignment horizontal="left" vertical="center" wrapText="1"/>
    </xf>
    <xf numFmtId="0" fontId="22" fillId="0" borderId="2" xfId="0" applyFont="1" applyBorder="1" applyAlignment="1">
      <alignment horizontal="left" vertical="center" wrapText="1"/>
    </xf>
    <xf numFmtId="0" fontId="22" fillId="0" borderId="40" xfId="0" applyFont="1" applyBorder="1" applyAlignment="1">
      <alignment horizontal="left" vertical="center" wrapText="1"/>
    </xf>
    <xf numFmtId="0" fontId="20" fillId="0" borderId="15" xfId="0" applyFont="1" applyBorder="1" applyAlignment="1" applyProtection="1">
      <alignment horizontal="center" vertical="center" wrapText="1"/>
      <protection locked="0"/>
    </xf>
    <xf numFmtId="0" fontId="19" fillId="0" borderId="11"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52" xfId="0" applyFont="1" applyBorder="1" applyAlignment="1" applyProtection="1">
      <alignment horizontal="left" vertical="center" wrapText="1"/>
      <protection locked="0"/>
    </xf>
    <xf numFmtId="0" fontId="14" fillId="0" borderId="1" xfId="0" applyFont="1" applyBorder="1" applyAlignment="1">
      <alignment horizontal="center"/>
    </xf>
    <xf numFmtId="0" fontId="18" fillId="0" borderId="24" xfId="0" applyFont="1" applyBorder="1" applyAlignment="1">
      <alignment horizontal="justify" vertical="center" wrapText="1"/>
    </xf>
    <xf numFmtId="0" fontId="18" fillId="0" borderId="31" xfId="0" applyFont="1" applyBorder="1" applyAlignment="1">
      <alignment horizontal="justify" vertical="center" wrapText="1"/>
    </xf>
    <xf numFmtId="0" fontId="18" fillId="0" borderId="39" xfId="0" applyFont="1" applyBorder="1" applyAlignment="1">
      <alignment horizontal="justify" vertical="center" wrapText="1"/>
    </xf>
    <xf numFmtId="0" fontId="18" fillId="9" borderId="20" xfId="0" applyFont="1" applyFill="1" applyBorder="1" applyAlignment="1">
      <alignment horizontal="justify" vertical="center" wrapText="1"/>
    </xf>
    <xf numFmtId="0" fontId="18" fillId="9" borderId="0" xfId="0" applyFont="1" applyFill="1" applyBorder="1" applyAlignment="1">
      <alignment horizontal="justify" vertical="center" wrapText="1"/>
    </xf>
    <xf numFmtId="0" fontId="18" fillId="9" borderId="27" xfId="0" applyFont="1" applyFill="1" applyBorder="1" applyAlignment="1">
      <alignment horizontal="justify" vertical="center" wrapText="1"/>
    </xf>
    <xf numFmtId="0" fontId="18" fillId="0" borderId="18" xfId="0" applyFont="1" applyBorder="1" applyAlignment="1">
      <alignment horizontal="justify" vertical="center" wrapText="1"/>
    </xf>
    <xf numFmtId="0" fontId="18" fillId="0" borderId="36" xfId="0" applyFont="1" applyBorder="1" applyAlignment="1">
      <alignment horizontal="justify" vertical="center" wrapText="1"/>
    </xf>
    <xf numFmtId="0" fontId="18" fillId="0" borderId="37" xfId="0" applyFont="1" applyBorder="1" applyAlignment="1">
      <alignment horizontal="justify" vertical="center" wrapText="1"/>
    </xf>
    <xf numFmtId="0" fontId="18" fillId="5" borderId="18" xfId="0" applyFont="1" applyFill="1" applyBorder="1" applyAlignment="1">
      <alignment horizontal="justify" vertical="center" wrapText="1"/>
    </xf>
    <xf numFmtId="0" fontId="18" fillId="5" borderId="36" xfId="0" applyFont="1" applyFill="1" applyBorder="1" applyAlignment="1">
      <alignment horizontal="justify" vertical="center" wrapText="1"/>
    </xf>
    <xf numFmtId="0" fontId="18" fillId="5" borderId="37" xfId="0" applyFont="1" applyFill="1" applyBorder="1" applyAlignment="1">
      <alignment horizontal="justify" vertical="center" wrapText="1"/>
    </xf>
    <xf numFmtId="0" fontId="18" fillId="0" borderId="38" xfId="0" applyFont="1" applyBorder="1" applyAlignment="1">
      <alignment horizontal="justify" vertical="center" wrapText="1"/>
    </xf>
    <xf numFmtId="0" fontId="18" fillId="6" borderId="38" xfId="0" applyFont="1" applyFill="1" applyBorder="1" applyAlignment="1">
      <alignment horizontal="justify" vertical="center" wrapText="1"/>
    </xf>
    <xf numFmtId="0" fontId="18" fillId="6" borderId="36" xfId="0" applyFont="1" applyFill="1" applyBorder="1" applyAlignment="1">
      <alignment horizontal="justify" vertical="center" wrapText="1"/>
    </xf>
    <xf numFmtId="0" fontId="18" fillId="6" borderId="37" xfId="0" applyFont="1" applyFill="1" applyBorder="1" applyAlignment="1">
      <alignment horizontal="justify" vertical="center" wrapText="1"/>
    </xf>
    <xf numFmtId="0" fontId="18" fillId="0" borderId="19" xfId="0" applyFont="1" applyBorder="1" applyAlignment="1">
      <alignment horizontal="justify" vertical="center" wrapText="1"/>
    </xf>
    <xf numFmtId="0" fontId="18" fillId="7" borderId="38" xfId="0" applyFont="1" applyFill="1" applyBorder="1" applyAlignment="1">
      <alignment horizontal="justify" vertical="center" wrapText="1"/>
    </xf>
    <xf numFmtId="0" fontId="18" fillId="7" borderId="36" xfId="0" applyFont="1" applyFill="1" applyBorder="1" applyAlignment="1">
      <alignment horizontal="justify" vertical="center" wrapText="1"/>
    </xf>
    <xf numFmtId="0" fontId="18" fillId="7" borderId="19"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7" fillId="10" borderId="41"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8" fillId="8" borderId="18" xfId="0" applyFont="1" applyFill="1" applyBorder="1" applyAlignment="1">
      <alignment horizontal="justify" vertical="center" wrapText="1"/>
    </xf>
    <xf numFmtId="0" fontId="18" fillId="8" borderId="36" xfId="0" applyFont="1" applyFill="1" applyBorder="1" applyAlignment="1">
      <alignment horizontal="justify" vertical="center" wrapText="1"/>
    </xf>
    <xf numFmtId="0" fontId="18" fillId="8" borderId="19" xfId="0" applyFont="1" applyFill="1" applyBorder="1" applyAlignment="1">
      <alignment horizontal="justify" vertical="center" wrapTex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46" xfId="0" applyFont="1" applyBorder="1" applyAlignment="1">
      <alignment horizontal="left" vertical="center" wrapText="1"/>
    </xf>
    <xf numFmtId="0" fontId="13" fillId="0" borderId="0" xfId="0" applyFont="1" applyBorder="1" applyAlignment="1">
      <alignment horizontal="left" vertical="top" wrapText="1"/>
    </xf>
    <xf numFmtId="0" fontId="30" fillId="0" borderId="0" xfId="0" applyFont="1" applyBorder="1" applyAlignment="1">
      <alignment horizontal="left" vertical="top" wrapText="1"/>
    </xf>
    <xf numFmtId="0" fontId="14" fillId="0" borderId="27" xfId="0" applyFont="1" applyBorder="1" applyAlignment="1">
      <alignment horizontal="center" vertical="center"/>
    </xf>
    <xf numFmtId="0" fontId="14"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0" fontId="18" fillId="0" borderId="11" xfId="0" applyFont="1" applyBorder="1" applyAlignment="1">
      <alignment vertical="center" wrapText="1"/>
    </xf>
    <xf numFmtId="0" fontId="18" fillId="0" borderId="11" xfId="0" applyFont="1" applyBorder="1" applyAlignment="1">
      <alignment horizontal="justify" vertical="center" wrapText="1"/>
    </xf>
    <xf numFmtId="0" fontId="14" fillId="0" borderId="34" xfId="0" applyFont="1" applyBorder="1" applyAlignment="1">
      <alignment horizontal="center" vertical="center"/>
    </xf>
    <xf numFmtId="0" fontId="14" fillId="0" borderId="42" xfId="0" applyFont="1" applyBorder="1" applyAlignment="1">
      <alignment horizontal="center" vertical="center"/>
    </xf>
    <xf numFmtId="0" fontId="26" fillId="0" borderId="3"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19" xfId="0" applyFont="1" applyBorder="1" applyAlignment="1">
      <alignment horizontal="justify" vertical="center" wrapText="1"/>
    </xf>
    <xf numFmtId="0" fontId="14" fillId="0" borderId="34" xfId="0" applyFont="1" applyBorder="1" applyAlignment="1">
      <alignment horizontal="center"/>
    </xf>
    <xf numFmtId="0" fontId="19" fillId="0" borderId="57" xfId="0" applyFont="1" applyBorder="1" applyAlignment="1" applyProtection="1">
      <alignment vertical="center" wrapText="1"/>
      <protection locked="0"/>
    </xf>
    <xf numFmtId="0" fontId="19" fillId="0" borderId="56" xfId="0" applyFont="1" applyBorder="1" applyAlignment="1" applyProtection="1">
      <alignment vertical="center" wrapText="1"/>
      <protection locked="0"/>
    </xf>
    <xf numFmtId="0" fontId="19" fillId="0" borderId="16" xfId="0" applyFont="1" applyBorder="1" applyAlignment="1" applyProtection="1">
      <alignment vertical="center" wrapText="1"/>
      <protection locked="0"/>
    </xf>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170">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92D05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700002</xdr:colOff>
      <xdr:row>0</xdr:row>
      <xdr:rowOff>38100</xdr:rowOff>
    </xdr:from>
    <xdr:to>
      <xdr:col>1</xdr:col>
      <xdr:colOff>611409</xdr:colOff>
      <xdr:row>2</xdr:row>
      <xdr:rowOff>254000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02" y="38100"/>
          <a:ext cx="782264" cy="760186"/>
        </a:xfrm>
        <a:prstGeom prst="rect">
          <a:avLst/>
        </a:prstGeom>
        <a:noFill/>
        <a:ln>
          <a:noFill/>
        </a:ln>
      </xdr:spPr>
    </xdr:pic>
    <xdr:clientData/>
  </xdr:twoCellAnchor>
  <xdr:twoCellAnchor editAs="oneCell">
    <xdr:from>
      <xdr:col>5</xdr:col>
      <xdr:colOff>103909</xdr:colOff>
      <xdr:row>147</xdr:row>
      <xdr:rowOff>103909</xdr:rowOff>
    </xdr:from>
    <xdr:to>
      <xdr:col>8</xdr:col>
      <xdr:colOff>67253</xdr:colOff>
      <xdr:row>163</xdr:row>
      <xdr:rowOff>25459</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133349</xdr:colOff>
      <xdr:row>0</xdr:row>
      <xdr:rowOff>0</xdr:rowOff>
    </xdr:from>
    <xdr:to>
      <xdr:col>9</xdr:col>
      <xdr:colOff>47624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86774" y="0"/>
          <a:ext cx="29622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91"/>
  <sheetViews>
    <sheetView tabSelected="1" topLeftCell="AF1" zoomScaleNormal="100" zoomScalePageLayoutView="127" workbookViewId="0">
      <selection activeCell="AM21" sqref="AM21"/>
    </sheetView>
  </sheetViews>
  <sheetFormatPr baseColWidth="10" defaultColWidth="10.83203125" defaultRowHeight="15"/>
  <cols>
    <col min="1" max="1" width="13.1640625" customWidth="1"/>
    <col min="2" max="2" width="18.5" customWidth="1"/>
    <col min="3" max="3" width="20.5" style="43" customWidth="1"/>
    <col min="4" max="4" width="43.5" style="195" customWidth="1"/>
    <col min="5" max="5" width="12.6640625" customWidth="1"/>
    <col min="6" max="6" width="15.33203125" style="18" customWidth="1"/>
    <col min="7" max="7" width="14" customWidth="1"/>
    <col min="8" max="8" width="13.83203125" style="18" customWidth="1"/>
    <col min="9" max="9" width="5.83203125" customWidth="1"/>
    <col min="10" max="12" width="4" customWidth="1"/>
    <col min="13" max="13" width="4.1640625" customWidth="1"/>
    <col min="14" max="14" width="5.5" customWidth="1"/>
    <col min="15" max="15" width="4.83203125" customWidth="1"/>
    <col min="16" max="16" width="36.6640625" customWidth="1"/>
    <col min="17" max="17" width="35.83203125" customWidth="1"/>
    <col min="18" max="18" width="13.33203125" style="18" customWidth="1"/>
    <col min="19" max="19" width="14" style="99" customWidth="1"/>
    <col min="20" max="20" width="29.33203125" style="12" customWidth="1"/>
    <col min="21" max="22" width="18.6640625" style="99" customWidth="1"/>
    <col min="23" max="23" width="12.1640625" style="12" customWidth="1"/>
    <col min="24" max="24" width="13.33203125" style="12" customWidth="1"/>
    <col min="25" max="25" width="18.6640625" style="12" customWidth="1"/>
    <col min="26" max="26" width="14.83203125" style="12" customWidth="1"/>
    <col min="27" max="27" width="14.5" customWidth="1"/>
    <col min="28" max="28" width="14" customWidth="1"/>
    <col min="29" max="29" width="13.83203125" style="12" customWidth="1"/>
    <col min="30" max="30" width="26" style="114" customWidth="1"/>
    <col min="31" max="32" width="16.33203125" customWidth="1"/>
    <col min="33" max="33" width="31.5" style="196" customWidth="1"/>
    <col min="34" max="34" width="12.5" style="12" customWidth="1"/>
    <col min="35" max="35" width="28.6640625" customWidth="1"/>
    <col min="36" max="36" width="12.5" style="12" customWidth="1"/>
    <col min="37" max="37" width="34.5" customWidth="1"/>
    <col min="38" max="38" width="12.5" style="12" customWidth="1"/>
    <col min="39" max="39" width="44.33203125" customWidth="1"/>
    <col min="40" max="40" width="20" customWidth="1"/>
  </cols>
  <sheetData>
    <row r="1" spans="1:270" s="4" customFormat="1" ht="21" customHeight="1">
      <c r="A1" s="230" t="s">
        <v>7</v>
      </c>
      <c r="B1" s="231"/>
      <c r="C1" s="252" t="s">
        <v>460</v>
      </c>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4"/>
      <c r="AL1" s="261" t="s">
        <v>10</v>
      </c>
      <c r="AM1" s="262"/>
    </row>
    <row r="2" spans="1:270" s="4" customFormat="1" ht="21.75" customHeight="1">
      <c r="A2" s="232"/>
      <c r="B2" s="233"/>
      <c r="C2" s="255"/>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7"/>
      <c r="AL2" s="263" t="s">
        <v>434</v>
      </c>
      <c r="AM2" s="264"/>
    </row>
    <row r="3" spans="1:270" s="4" customFormat="1" ht="21.75" customHeight="1">
      <c r="A3" s="232"/>
      <c r="B3" s="233"/>
      <c r="C3" s="255"/>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7"/>
      <c r="AL3" s="263" t="s">
        <v>435</v>
      </c>
      <c r="AM3" s="264"/>
    </row>
    <row r="4" spans="1:270" s="4" customFormat="1" ht="21.75" customHeight="1">
      <c r="A4" s="234"/>
      <c r="B4" s="235"/>
      <c r="C4" s="258"/>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60"/>
      <c r="AL4" s="265" t="s">
        <v>8</v>
      </c>
      <c r="AM4" s="266"/>
    </row>
    <row r="5" spans="1:270" s="1" customFormat="1" ht="14" thickBot="1">
      <c r="A5" s="5"/>
      <c r="B5" s="5"/>
      <c r="C5" s="6"/>
      <c r="D5" s="194"/>
      <c r="F5" s="6"/>
      <c r="H5" s="6"/>
      <c r="P5" s="5"/>
      <c r="Q5" s="5"/>
      <c r="R5" s="6"/>
      <c r="S5" s="14"/>
      <c r="T5" s="11"/>
      <c r="U5" s="14"/>
      <c r="V5" s="14"/>
      <c r="W5" s="11"/>
      <c r="X5" s="11"/>
      <c r="Y5" s="11"/>
      <c r="Z5" s="11"/>
      <c r="AC5" s="14"/>
      <c r="AD5" s="11"/>
      <c r="AE5" s="1" t="s">
        <v>256</v>
      </c>
      <c r="AF5" s="1" t="s">
        <v>256</v>
      </c>
      <c r="AG5" s="194"/>
      <c r="AH5" s="11"/>
      <c r="AJ5" s="11"/>
      <c r="AL5" s="11"/>
    </row>
    <row r="6" spans="1:270" s="10" customFormat="1" ht="44.25" customHeight="1" thickBot="1">
      <c r="A6" s="243" t="s">
        <v>12</v>
      </c>
      <c r="B6" s="244"/>
      <c r="C6" s="244"/>
      <c r="D6" s="244"/>
      <c r="E6" s="244"/>
      <c r="F6" s="241" t="s">
        <v>13</v>
      </c>
      <c r="G6" s="242"/>
      <c r="H6" s="242"/>
      <c r="I6" s="238" t="s">
        <v>18</v>
      </c>
      <c r="J6" s="239"/>
      <c r="K6" s="239"/>
      <c r="L6" s="239"/>
      <c r="M6" s="238" t="s">
        <v>23</v>
      </c>
      <c r="N6" s="239"/>
      <c r="O6" s="240"/>
      <c r="P6" s="227" t="s">
        <v>319</v>
      </c>
      <c r="Q6" s="227" t="s">
        <v>72</v>
      </c>
      <c r="R6" s="248" t="s">
        <v>27</v>
      </c>
      <c r="S6" s="227" t="s">
        <v>66</v>
      </c>
      <c r="T6" s="227" t="s">
        <v>69</v>
      </c>
      <c r="U6" s="236" t="s">
        <v>255</v>
      </c>
      <c r="V6" s="236" t="s">
        <v>262</v>
      </c>
      <c r="W6" s="236" t="s">
        <v>272</v>
      </c>
      <c r="X6" s="236" t="s">
        <v>346</v>
      </c>
      <c r="Y6" s="250" t="s">
        <v>300</v>
      </c>
      <c r="Z6" s="250" t="s">
        <v>301</v>
      </c>
      <c r="AA6" s="267" t="s">
        <v>14</v>
      </c>
      <c r="AB6" s="268"/>
      <c r="AC6" s="268"/>
      <c r="AD6" s="227" t="s">
        <v>320</v>
      </c>
      <c r="AE6" s="236" t="s">
        <v>321</v>
      </c>
      <c r="AF6" s="236" t="s">
        <v>57</v>
      </c>
      <c r="AG6" s="236" t="s">
        <v>318</v>
      </c>
      <c r="AH6" s="246" t="s">
        <v>58</v>
      </c>
      <c r="AI6" s="247"/>
      <c r="AJ6" s="246" t="s">
        <v>76</v>
      </c>
      <c r="AK6" s="247"/>
      <c r="AL6" s="246" t="s">
        <v>77</v>
      </c>
      <c r="AM6" s="247"/>
    </row>
    <row r="7" spans="1:270" s="9" customFormat="1" ht="87.75" customHeight="1" thickBot="1">
      <c r="A7" s="15" t="s">
        <v>11</v>
      </c>
      <c r="B7" s="16" t="s">
        <v>15</v>
      </c>
      <c r="C7" s="170" t="s">
        <v>398</v>
      </c>
      <c r="D7" s="170" t="s">
        <v>400</v>
      </c>
      <c r="E7" s="171" t="s">
        <v>16</v>
      </c>
      <c r="F7" s="172" t="s">
        <v>28</v>
      </c>
      <c r="G7" s="173" t="s">
        <v>17</v>
      </c>
      <c r="H7" s="174" t="s">
        <v>70</v>
      </c>
      <c r="I7" s="175" t="s">
        <v>19</v>
      </c>
      <c r="J7" s="176" t="s">
        <v>20</v>
      </c>
      <c r="K7" s="176" t="s">
        <v>21</v>
      </c>
      <c r="L7" s="177" t="s">
        <v>22</v>
      </c>
      <c r="M7" s="175" t="s">
        <v>24</v>
      </c>
      <c r="N7" s="176" t="s">
        <v>25</v>
      </c>
      <c r="O7" s="178" t="s">
        <v>26</v>
      </c>
      <c r="P7" s="228"/>
      <c r="Q7" s="228"/>
      <c r="R7" s="249"/>
      <c r="S7" s="228"/>
      <c r="T7" s="228"/>
      <c r="U7" s="237"/>
      <c r="V7" s="237"/>
      <c r="W7" s="237"/>
      <c r="X7" s="237"/>
      <c r="Y7" s="251"/>
      <c r="Z7" s="251"/>
      <c r="AA7" s="172" t="s">
        <v>28</v>
      </c>
      <c r="AB7" s="173" t="s">
        <v>17</v>
      </c>
      <c r="AC7" s="179" t="s">
        <v>71</v>
      </c>
      <c r="AD7" s="228"/>
      <c r="AE7" s="237"/>
      <c r="AF7" s="237"/>
      <c r="AG7" s="237"/>
      <c r="AH7" s="182" t="s">
        <v>56</v>
      </c>
      <c r="AI7" s="182" t="s">
        <v>55</v>
      </c>
      <c r="AJ7" s="180" t="s">
        <v>56</v>
      </c>
      <c r="AK7" s="180" t="s">
        <v>55</v>
      </c>
      <c r="AL7" s="180" t="s">
        <v>56</v>
      </c>
      <c r="AM7" s="180" t="s">
        <v>55</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ht="134" customHeight="1">
      <c r="A8" s="223" t="s">
        <v>349</v>
      </c>
      <c r="B8" s="220" t="s">
        <v>348</v>
      </c>
      <c r="C8" s="229" t="s">
        <v>406</v>
      </c>
      <c r="D8" s="229" t="s">
        <v>412</v>
      </c>
      <c r="E8" s="226" t="s">
        <v>59</v>
      </c>
      <c r="F8" s="226" t="s">
        <v>35</v>
      </c>
      <c r="G8" s="226" t="s">
        <v>75</v>
      </c>
      <c r="H8" s="245" t="str">
        <f>+IFERROR(VLOOKUP(F8&amp;G8,$D$148:$E$172,2,FALSE),"")</f>
        <v>EXTREMO</v>
      </c>
      <c r="I8" s="226"/>
      <c r="J8" s="226"/>
      <c r="K8" s="226"/>
      <c r="L8" s="226"/>
      <c r="M8" s="226"/>
      <c r="N8" s="226"/>
      <c r="O8" s="226"/>
      <c r="P8" s="198" t="s">
        <v>419</v>
      </c>
      <c r="Q8" s="229" t="s">
        <v>410</v>
      </c>
      <c r="R8" s="206" t="s">
        <v>54</v>
      </c>
      <c r="S8" s="206" t="s">
        <v>68</v>
      </c>
      <c r="T8" s="199" t="s">
        <v>420</v>
      </c>
      <c r="U8" s="186" t="s">
        <v>6</v>
      </c>
      <c r="V8" s="186" t="s">
        <v>248</v>
      </c>
      <c r="W8" s="186" t="str">
        <f>+IF(OR(U8="",V8=""),"",IF(AND(U8="FUERTE",V8="FUERTE"),"FUERTE 
100",IF(OR(U8="DÉBIL",V8="DÉBIL"),"DÉBIL
0","MODERADO
50")))</f>
        <v>MODERADO
50</v>
      </c>
      <c r="X8" s="226" t="s">
        <v>6</v>
      </c>
      <c r="Y8" s="226" t="s">
        <v>351</v>
      </c>
      <c r="Z8" s="226" t="s">
        <v>351</v>
      </c>
      <c r="AA8" s="206" t="s">
        <v>34</v>
      </c>
      <c r="AB8" s="226" t="s">
        <v>6</v>
      </c>
      <c r="AC8" s="245" t="str">
        <f>+IFERROR(VLOOKUP(AA8&amp;AB8,$D$148:$E$172,2,FALSE),"")</f>
        <v>ALTO</v>
      </c>
      <c r="AD8" s="200" t="s">
        <v>421</v>
      </c>
      <c r="AE8" s="183" t="s">
        <v>352</v>
      </c>
      <c r="AF8" s="201" t="s">
        <v>439</v>
      </c>
      <c r="AG8" s="220" t="s">
        <v>440</v>
      </c>
      <c r="AH8" s="206" t="s">
        <v>6</v>
      </c>
      <c r="AI8" s="183" t="s">
        <v>471</v>
      </c>
      <c r="AJ8" s="226" t="s">
        <v>248</v>
      </c>
      <c r="AK8" s="183" t="s">
        <v>485</v>
      </c>
      <c r="AL8" s="226" t="s">
        <v>248</v>
      </c>
      <c r="AM8" s="332" t="s">
        <v>500</v>
      </c>
    </row>
    <row r="9" spans="1:270" ht="78" customHeight="1">
      <c r="A9" s="224"/>
      <c r="B9" s="221"/>
      <c r="C9" s="218"/>
      <c r="D9" s="218"/>
      <c r="E9" s="212"/>
      <c r="F9" s="212"/>
      <c r="G9" s="212"/>
      <c r="H9" s="215"/>
      <c r="I9" s="212"/>
      <c r="J9" s="212"/>
      <c r="K9" s="212"/>
      <c r="L9" s="212"/>
      <c r="M9" s="212"/>
      <c r="N9" s="212"/>
      <c r="O9" s="212"/>
      <c r="P9" s="166" t="s">
        <v>409</v>
      </c>
      <c r="Q9" s="218"/>
      <c r="R9" s="207"/>
      <c r="S9" s="207"/>
      <c r="T9" s="192" t="s">
        <v>350</v>
      </c>
      <c r="U9" s="188" t="s">
        <v>6</v>
      </c>
      <c r="V9" s="188" t="s">
        <v>248</v>
      </c>
      <c r="W9" s="188" t="str">
        <f>+IF(OR(U9="",V9=""),"",IF(AND(U9="FUERTE",V9="FUERTE"),"FUERTE 
100",IF(OR(U9="DÉBIL",V9="DÉBIL"),"DÉBIL
0","MODERADO
50")))</f>
        <v>MODERADO
50</v>
      </c>
      <c r="X9" s="212"/>
      <c r="Y9" s="212"/>
      <c r="Z9" s="212"/>
      <c r="AA9" s="207"/>
      <c r="AB9" s="212"/>
      <c r="AC9" s="215"/>
      <c r="AD9" s="166" t="s">
        <v>438</v>
      </c>
      <c r="AE9" s="167" t="s">
        <v>353</v>
      </c>
      <c r="AF9" s="167" t="s">
        <v>354</v>
      </c>
      <c r="AG9" s="221"/>
      <c r="AH9" s="214"/>
      <c r="AI9" s="185" t="s">
        <v>472</v>
      </c>
      <c r="AJ9" s="212"/>
      <c r="AK9" s="167" t="s">
        <v>493</v>
      </c>
      <c r="AL9" s="212"/>
      <c r="AM9" s="333" t="s">
        <v>501</v>
      </c>
    </row>
    <row r="10" spans="1:270" ht="120" customHeight="1">
      <c r="A10" s="224"/>
      <c r="B10" s="221"/>
      <c r="C10" s="218" t="s">
        <v>407</v>
      </c>
      <c r="D10" s="218" t="s">
        <v>408</v>
      </c>
      <c r="E10" s="212" t="s">
        <v>59</v>
      </c>
      <c r="F10" s="212" t="s">
        <v>35</v>
      </c>
      <c r="G10" s="212" t="s">
        <v>6</v>
      </c>
      <c r="H10" s="215" t="str">
        <f>+IFERROR(VLOOKUP(F10&amp;G10,$D$148:$E$172,2,FALSE),"")</f>
        <v>ALTO</v>
      </c>
      <c r="I10" s="212"/>
      <c r="J10" s="212"/>
      <c r="K10" s="212"/>
      <c r="L10" s="212"/>
      <c r="M10" s="212"/>
      <c r="N10" s="212"/>
      <c r="O10" s="212"/>
      <c r="P10" s="166" t="s">
        <v>422</v>
      </c>
      <c r="Q10" s="218" t="s">
        <v>423</v>
      </c>
      <c r="R10" s="208" t="s">
        <v>54</v>
      </c>
      <c r="S10" s="208" t="s">
        <v>68</v>
      </c>
      <c r="T10" s="192" t="s">
        <v>441</v>
      </c>
      <c r="U10" s="187" t="s">
        <v>6</v>
      </c>
      <c r="V10" s="187" t="s">
        <v>6</v>
      </c>
      <c r="W10" s="187" t="str">
        <f t="shared" ref="W10:W20" si="0">+IF(OR(U10="",V10=""),"",IF(AND(U10="FUERTE",V10="FUERTE"),"FUERTE 
100",IF(OR(U10="DÉBIL",V10="DÉBIL"),"DÉBIL
0","MODERADO
50")))</f>
        <v>MODERADO
50</v>
      </c>
      <c r="X10" s="212" t="s">
        <v>6</v>
      </c>
      <c r="Y10" s="212" t="s">
        <v>351</v>
      </c>
      <c r="Z10" s="212" t="s">
        <v>351</v>
      </c>
      <c r="AA10" s="212" t="s">
        <v>34</v>
      </c>
      <c r="AB10" s="212" t="s">
        <v>74</v>
      </c>
      <c r="AC10" s="215" t="str">
        <f>+IFERROR(VLOOKUP(AA10&amp;AB10,$D$148:$E$172,2,FALSE),"")</f>
        <v>MODERADO</v>
      </c>
      <c r="AD10" s="167" t="s">
        <v>443</v>
      </c>
      <c r="AE10" s="167" t="s">
        <v>353</v>
      </c>
      <c r="AF10" s="167" t="s">
        <v>424</v>
      </c>
      <c r="AG10" s="280" t="s">
        <v>440</v>
      </c>
      <c r="AH10" s="212" t="s">
        <v>251</v>
      </c>
      <c r="AI10" s="167" t="s">
        <v>462</v>
      </c>
      <c r="AJ10" s="212" t="s">
        <v>6</v>
      </c>
      <c r="AK10" s="167" t="s">
        <v>486</v>
      </c>
      <c r="AL10" s="212" t="s">
        <v>6</v>
      </c>
      <c r="AM10" s="333" t="s">
        <v>502</v>
      </c>
    </row>
    <row r="11" spans="1:270" ht="105" customHeight="1">
      <c r="A11" s="224"/>
      <c r="B11" s="221"/>
      <c r="C11" s="218"/>
      <c r="D11" s="218"/>
      <c r="E11" s="212"/>
      <c r="F11" s="212"/>
      <c r="G11" s="212"/>
      <c r="H11" s="215"/>
      <c r="I11" s="212"/>
      <c r="J11" s="212"/>
      <c r="K11" s="212"/>
      <c r="L11" s="212"/>
      <c r="M11" s="212"/>
      <c r="N11" s="212"/>
      <c r="O11" s="212"/>
      <c r="P11" s="166" t="s">
        <v>355</v>
      </c>
      <c r="Q11" s="218"/>
      <c r="R11" s="207"/>
      <c r="S11" s="207"/>
      <c r="T11" s="189" t="s">
        <v>442</v>
      </c>
      <c r="U11" s="187" t="s">
        <v>6</v>
      </c>
      <c r="V11" s="187" t="s">
        <v>6</v>
      </c>
      <c r="W11" s="187" t="str">
        <f t="shared" ref="W11" si="1">+IF(OR(U11="",V11=""),"",IF(AND(U11="FUERTE",V11="FUERTE"),"FUERTE 
100",IF(OR(U11="DÉBIL",V11="DÉBIL"),"DÉBIL
0","MODERADO
50")))</f>
        <v>MODERADO
50</v>
      </c>
      <c r="X11" s="212"/>
      <c r="Y11" s="212"/>
      <c r="Z11" s="212"/>
      <c r="AA11" s="212"/>
      <c r="AB11" s="212"/>
      <c r="AC11" s="215"/>
      <c r="AD11" s="167" t="s">
        <v>444</v>
      </c>
      <c r="AE11" s="167" t="s">
        <v>353</v>
      </c>
      <c r="AF11" s="167" t="s">
        <v>416</v>
      </c>
      <c r="AG11" s="221"/>
      <c r="AH11" s="212"/>
      <c r="AI11" s="167" t="s">
        <v>473</v>
      </c>
      <c r="AJ11" s="212"/>
      <c r="AK11" s="167" t="s">
        <v>487</v>
      </c>
      <c r="AL11" s="212"/>
      <c r="AM11" s="333" t="s">
        <v>503</v>
      </c>
    </row>
    <row r="12" spans="1:270" ht="158" customHeight="1">
      <c r="A12" s="224"/>
      <c r="B12" s="221"/>
      <c r="C12" s="218" t="s">
        <v>399</v>
      </c>
      <c r="D12" s="218" t="s">
        <v>461</v>
      </c>
      <c r="E12" s="212" t="s">
        <v>62</v>
      </c>
      <c r="F12" s="212" t="s">
        <v>34</v>
      </c>
      <c r="G12" s="212" t="s">
        <v>78</v>
      </c>
      <c r="H12" s="215" t="str">
        <f>+IFERROR(VLOOKUP(F12&amp;G12,$D$148:$E$172,2,FALSE),"")</f>
        <v>EXTREMO</v>
      </c>
      <c r="I12" s="212"/>
      <c r="J12" s="212"/>
      <c r="K12" s="212"/>
      <c r="L12" s="212"/>
      <c r="M12" s="212"/>
      <c r="N12" s="212"/>
      <c r="O12" s="212"/>
      <c r="P12" s="189" t="s">
        <v>445</v>
      </c>
      <c r="Q12" s="218" t="s">
        <v>463</v>
      </c>
      <c r="R12" s="208" t="s">
        <v>2</v>
      </c>
      <c r="S12" s="208" t="s">
        <v>68</v>
      </c>
      <c r="T12" s="192" t="s">
        <v>464</v>
      </c>
      <c r="U12" s="187" t="s">
        <v>6</v>
      </c>
      <c r="V12" s="187" t="s">
        <v>6</v>
      </c>
      <c r="W12" s="187" t="str">
        <f t="shared" si="0"/>
        <v>MODERADO
50</v>
      </c>
      <c r="X12" s="212" t="s">
        <v>6</v>
      </c>
      <c r="Y12" s="212" t="s">
        <v>351</v>
      </c>
      <c r="Z12" s="212" t="s">
        <v>351</v>
      </c>
      <c r="AA12" s="212" t="s">
        <v>33</v>
      </c>
      <c r="AB12" s="212" t="s">
        <v>75</v>
      </c>
      <c r="AC12" s="215" t="str">
        <f>+IFERROR(VLOOKUP(AA12&amp;AB12,$D$148:$E$172,2,FALSE),"")</f>
        <v>ALTO</v>
      </c>
      <c r="AD12" s="167" t="s">
        <v>425</v>
      </c>
      <c r="AE12" s="167" t="s">
        <v>368</v>
      </c>
      <c r="AF12" s="168" t="s">
        <v>424</v>
      </c>
      <c r="AG12" s="281" t="s">
        <v>446</v>
      </c>
      <c r="AH12" s="212" t="s">
        <v>248</v>
      </c>
      <c r="AI12" s="167" t="s">
        <v>474</v>
      </c>
      <c r="AJ12" s="212" t="s">
        <v>6</v>
      </c>
      <c r="AK12" s="167" t="s">
        <v>494</v>
      </c>
      <c r="AL12" s="212" t="s">
        <v>248</v>
      </c>
      <c r="AM12" s="333" t="s">
        <v>504</v>
      </c>
    </row>
    <row r="13" spans="1:270" ht="67" customHeight="1">
      <c r="A13" s="224"/>
      <c r="B13" s="221"/>
      <c r="C13" s="218"/>
      <c r="D13" s="218"/>
      <c r="E13" s="212"/>
      <c r="F13" s="212"/>
      <c r="G13" s="212"/>
      <c r="H13" s="215"/>
      <c r="I13" s="212"/>
      <c r="J13" s="212"/>
      <c r="K13" s="212"/>
      <c r="L13" s="212"/>
      <c r="M13" s="212"/>
      <c r="N13" s="212"/>
      <c r="O13" s="212"/>
      <c r="P13" s="189" t="s">
        <v>401</v>
      </c>
      <c r="Q13" s="218"/>
      <c r="R13" s="207"/>
      <c r="S13" s="207"/>
      <c r="T13" s="189" t="s">
        <v>411</v>
      </c>
      <c r="U13" s="187" t="s">
        <v>6</v>
      </c>
      <c r="V13" s="187" t="s">
        <v>6</v>
      </c>
      <c r="W13" s="187" t="str">
        <f t="shared" ref="W13" si="2">+IF(OR(U13="",V13=""),"",IF(AND(U13="FUERTE",V13="FUERTE"),"FUERTE 
100",IF(OR(U13="DÉBIL",V13="DÉBIL"),"DÉBIL
0","MODERADO
50")))</f>
        <v>MODERADO
50</v>
      </c>
      <c r="X13" s="212"/>
      <c r="Y13" s="212"/>
      <c r="Z13" s="212"/>
      <c r="AA13" s="212"/>
      <c r="AB13" s="212"/>
      <c r="AC13" s="215"/>
      <c r="AD13" s="166" t="s">
        <v>367</v>
      </c>
      <c r="AE13" s="167" t="s">
        <v>353</v>
      </c>
      <c r="AF13" s="167" t="s">
        <v>416</v>
      </c>
      <c r="AG13" s="280"/>
      <c r="AH13" s="212"/>
      <c r="AI13" s="167" t="s">
        <v>465</v>
      </c>
      <c r="AJ13" s="212"/>
      <c r="AK13" s="167" t="s">
        <v>495</v>
      </c>
      <c r="AL13" s="212"/>
      <c r="AM13" s="333" t="s">
        <v>505</v>
      </c>
    </row>
    <row r="14" spans="1:270" ht="92" customHeight="1">
      <c r="A14" s="224"/>
      <c r="B14" s="221"/>
      <c r="C14" s="218" t="s">
        <v>447</v>
      </c>
      <c r="D14" s="218" t="s">
        <v>449</v>
      </c>
      <c r="E14" s="212" t="s">
        <v>61</v>
      </c>
      <c r="F14" s="212" t="s">
        <v>34</v>
      </c>
      <c r="G14" s="212" t="s">
        <v>75</v>
      </c>
      <c r="H14" s="215" t="str">
        <f>+IFERROR(VLOOKUP(F14&amp;G14,$D$148:$E$172,2,FALSE),"")</f>
        <v>EXTREMO</v>
      </c>
      <c r="I14" s="217" t="s">
        <v>79</v>
      </c>
      <c r="J14" s="212"/>
      <c r="K14" s="212"/>
      <c r="L14" s="212"/>
      <c r="M14" s="212"/>
      <c r="N14" s="217" t="s">
        <v>79</v>
      </c>
      <c r="O14" s="217" t="s">
        <v>79</v>
      </c>
      <c r="P14" s="189" t="s">
        <v>475</v>
      </c>
      <c r="Q14" s="218" t="s">
        <v>365</v>
      </c>
      <c r="R14" s="208" t="s">
        <v>2</v>
      </c>
      <c r="S14" s="208" t="s">
        <v>68</v>
      </c>
      <c r="T14" s="189" t="s">
        <v>405</v>
      </c>
      <c r="U14" s="187" t="s">
        <v>248</v>
      </c>
      <c r="V14" s="187" t="s">
        <v>248</v>
      </c>
      <c r="W14" s="187" t="str">
        <f t="shared" ref="W14" si="3">+IF(OR(U14="",V14=""),"",IF(AND(U14="FUERTE",V14="FUERTE"),"FUERTE 
100",IF(OR(U14="DÉBIL",V14="DÉBIL"),"DÉBIL
0","MODERADO
50")))</f>
        <v>FUERTE 
100</v>
      </c>
      <c r="X14" s="212" t="s">
        <v>248</v>
      </c>
      <c r="Y14" s="212" t="s">
        <v>351</v>
      </c>
      <c r="Z14" s="212" t="s">
        <v>351</v>
      </c>
      <c r="AA14" s="212" t="s">
        <v>65</v>
      </c>
      <c r="AB14" s="212" t="s">
        <v>74</v>
      </c>
      <c r="AC14" s="215" t="str">
        <f>+IFERROR(VLOOKUP(AA14&amp;AB14,$D$148:$E$172,2,FALSE),"")</f>
        <v>BAJO</v>
      </c>
      <c r="AD14" s="166" t="s">
        <v>476</v>
      </c>
      <c r="AE14" s="167" t="s">
        <v>368</v>
      </c>
      <c r="AF14" s="167" t="s">
        <v>426</v>
      </c>
      <c r="AG14" s="281" t="s">
        <v>448</v>
      </c>
      <c r="AH14" s="212" t="s">
        <v>248</v>
      </c>
      <c r="AI14" s="167" t="s">
        <v>466</v>
      </c>
      <c r="AJ14" s="212" t="s">
        <v>248</v>
      </c>
      <c r="AK14" s="167" t="s">
        <v>496</v>
      </c>
      <c r="AL14" s="212" t="s">
        <v>6</v>
      </c>
      <c r="AM14" s="333" t="s">
        <v>506</v>
      </c>
    </row>
    <row r="15" spans="1:270" ht="79" customHeight="1">
      <c r="A15" s="224"/>
      <c r="B15" s="221"/>
      <c r="C15" s="218"/>
      <c r="D15" s="218"/>
      <c r="E15" s="212"/>
      <c r="F15" s="212"/>
      <c r="G15" s="212"/>
      <c r="H15" s="215"/>
      <c r="I15" s="217"/>
      <c r="J15" s="212"/>
      <c r="K15" s="212"/>
      <c r="L15" s="212"/>
      <c r="M15" s="212"/>
      <c r="N15" s="217"/>
      <c r="O15" s="217"/>
      <c r="P15" s="189" t="s">
        <v>402</v>
      </c>
      <c r="Q15" s="218"/>
      <c r="R15" s="207"/>
      <c r="S15" s="207"/>
      <c r="T15" s="192" t="s">
        <v>366</v>
      </c>
      <c r="U15" s="187" t="s">
        <v>248</v>
      </c>
      <c r="V15" s="187" t="s">
        <v>248</v>
      </c>
      <c r="W15" s="187" t="str">
        <f t="shared" ref="W15" si="4">+IF(OR(U15="",V15=""),"",IF(AND(U15="FUERTE",V15="FUERTE"),"FUERTE 
100",IF(OR(U15="DÉBIL",V15="DÉBIL"),"DÉBIL
0","MODERADO
50")))</f>
        <v>FUERTE 
100</v>
      </c>
      <c r="X15" s="212"/>
      <c r="Y15" s="212"/>
      <c r="Z15" s="212"/>
      <c r="AA15" s="212"/>
      <c r="AB15" s="212"/>
      <c r="AC15" s="215"/>
      <c r="AD15" s="167" t="s">
        <v>369</v>
      </c>
      <c r="AE15" s="167" t="s">
        <v>370</v>
      </c>
      <c r="AF15" s="167" t="s">
        <v>426</v>
      </c>
      <c r="AG15" s="280"/>
      <c r="AH15" s="212"/>
      <c r="AI15" s="167" t="s">
        <v>477</v>
      </c>
      <c r="AJ15" s="212"/>
      <c r="AK15" s="167" t="s">
        <v>488</v>
      </c>
      <c r="AL15" s="212"/>
      <c r="AM15" s="333" t="s">
        <v>507</v>
      </c>
    </row>
    <row r="16" spans="1:270" ht="206" customHeight="1">
      <c r="A16" s="224"/>
      <c r="B16" s="221"/>
      <c r="C16" s="218" t="s">
        <v>455</v>
      </c>
      <c r="D16" s="218" t="s">
        <v>454</v>
      </c>
      <c r="E16" s="212" t="s">
        <v>0</v>
      </c>
      <c r="F16" s="212" t="s">
        <v>34</v>
      </c>
      <c r="G16" s="212" t="s">
        <v>75</v>
      </c>
      <c r="H16" s="215" t="str">
        <f>+IFERROR(VLOOKUP(F16&amp;G16,$D$148:$E$172,2,FALSE),"")</f>
        <v>EXTREMO</v>
      </c>
      <c r="I16" s="217"/>
      <c r="J16" s="217"/>
      <c r="K16" s="217" t="s">
        <v>79</v>
      </c>
      <c r="L16" s="217"/>
      <c r="M16" s="217"/>
      <c r="N16" s="217"/>
      <c r="O16" s="217"/>
      <c r="P16" s="166" t="s">
        <v>478</v>
      </c>
      <c r="Q16" s="218" t="s">
        <v>403</v>
      </c>
      <c r="R16" s="208" t="s">
        <v>54</v>
      </c>
      <c r="S16" s="208" t="s">
        <v>68</v>
      </c>
      <c r="T16" s="192" t="s">
        <v>451</v>
      </c>
      <c r="U16" s="187" t="s">
        <v>248</v>
      </c>
      <c r="V16" s="187" t="s">
        <v>6</v>
      </c>
      <c r="W16" s="187" t="str">
        <f t="shared" si="0"/>
        <v>MODERADO
50</v>
      </c>
      <c r="X16" s="212" t="s">
        <v>6</v>
      </c>
      <c r="Y16" s="212" t="s">
        <v>351</v>
      </c>
      <c r="Z16" s="212" t="s">
        <v>351</v>
      </c>
      <c r="AA16" s="212" t="s">
        <v>33</v>
      </c>
      <c r="AB16" s="212" t="s">
        <v>6</v>
      </c>
      <c r="AC16" s="215" t="str">
        <f>+IFERROR(VLOOKUP(AA16&amp;AB16,$D$148:$E$172,2,FALSE),"")</f>
        <v>MODERADO</v>
      </c>
      <c r="AD16" s="167" t="s">
        <v>429</v>
      </c>
      <c r="AE16" s="167" t="s">
        <v>364</v>
      </c>
      <c r="AF16" s="167" t="s">
        <v>416</v>
      </c>
      <c r="AG16" s="281" t="s">
        <v>450</v>
      </c>
      <c r="AH16" s="214" t="s">
        <v>248</v>
      </c>
      <c r="AI16" s="197" t="s">
        <v>479</v>
      </c>
      <c r="AJ16" s="212" t="s">
        <v>248</v>
      </c>
      <c r="AK16" s="197" t="s">
        <v>489</v>
      </c>
      <c r="AL16" s="212" t="s">
        <v>6</v>
      </c>
      <c r="AM16" s="333" t="s">
        <v>512</v>
      </c>
    </row>
    <row r="17" spans="1:270" ht="167" customHeight="1">
      <c r="A17" s="224"/>
      <c r="B17" s="221"/>
      <c r="C17" s="218"/>
      <c r="D17" s="218"/>
      <c r="E17" s="212"/>
      <c r="F17" s="212"/>
      <c r="G17" s="212"/>
      <c r="H17" s="215"/>
      <c r="I17" s="217"/>
      <c r="J17" s="217"/>
      <c r="K17" s="217"/>
      <c r="L17" s="217"/>
      <c r="M17" s="217"/>
      <c r="N17" s="217"/>
      <c r="O17" s="217"/>
      <c r="P17" s="189" t="s">
        <v>453</v>
      </c>
      <c r="Q17" s="218"/>
      <c r="R17" s="207"/>
      <c r="S17" s="207"/>
      <c r="T17" s="192" t="s">
        <v>452</v>
      </c>
      <c r="U17" s="187" t="s">
        <v>6</v>
      </c>
      <c r="V17" s="187" t="s">
        <v>6</v>
      </c>
      <c r="W17" s="187" t="str">
        <f t="shared" ref="W17" si="5">+IF(OR(U17="",V17=""),"",IF(AND(U17="FUERTE",V17="FUERTE"),"FUERTE 
100",IF(OR(U17="DÉBIL",V17="DÉBIL"),"DÉBIL
0","MODERADO
50")))</f>
        <v>MODERADO
50</v>
      </c>
      <c r="X17" s="212"/>
      <c r="Y17" s="212"/>
      <c r="Z17" s="212"/>
      <c r="AA17" s="212"/>
      <c r="AB17" s="212"/>
      <c r="AC17" s="215"/>
      <c r="AD17" s="167" t="s">
        <v>428</v>
      </c>
      <c r="AE17" s="167" t="s">
        <v>364</v>
      </c>
      <c r="AF17" s="168" t="s">
        <v>427</v>
      </c>
      <c r="AG17" s="280"/>
      <c r="AH17" s="214"/>
      <c r="AI17" s="185" t="s">
        <v>467</v>
      </c>
      <c r="AJ17" s="212"/>
      <c r="AK17" s="185" t="s">
        <v>490</v>
      </c>
      <c r="AL17" s="212"/>
      <c r="AM17" s="333" t="s">
        <v>508</v>
      </c>
    </row>
    <row r="18" spans="1:270" ht="103" customHeight="1">
      <c r="A18" s="224"/>
      <c r="B18" s="221"/>
      <c r="C18" s="218" t="s">
        <v>431</v>
      </c>
      <c r="D18" s="218" t="s">
        <v>432</v>
      </c>
      <c r="E18" s="212" t="s">
        <v>0</v>
      </c>
      <c r="F18" s="212" t="s">
        <v>65</v>
      </c>
      <c r="G18" s="212" t="s">
        <v>78</v>
      </c>
      <c r="H18" s="215" t="str">
        <f>+IFERROR(VLOOKUP(F18&amp;G18,$D$148:$E$172,2,FALSE),"")</f>
        <v>EXTREMO</v>
      </c>
      <c r="I18" s="217"/>
      <c r="J18" s="217"/>
      <c r="K18" s="217" t="s">
        <v>79</v>
      </c>
      <c r="L18" s="217"/>
      <c r="M18" s="217"/>
      <c r="N18" s="217"/>
      <c r="O18" s="217"/>
      <c r="P18" s="189" t="s">
        <v>480</v>
      </c>
      <c r="Q18" s="218" t="s">
        <v>404</v>
      </c>
      <c r="R18" s="208" t="s">
        <v>2</v>
      </c>
      <c r="S18" s="208" t="s">
        <v>68</v>
      </c>
      <c r="T18" s="192" t="s">
        <v>481</v>
      </c>
      <c r="U18" s="187" t="s">
        <v>6</v>
      </c>
      <c r="V18" s="187" t="s">
        <v>6</v>
      </c>
      <c r="W18" s="187" t="str">
        <f t="shared" si="0"/>
        <v>MODERADO
50</v>
      </c>
      <c r="X18" s="212" t="s">
        <v>6</v>
      </c>
      <c r="Y18" s="212" t="s">
        <v>351</v>
      </c>
      <c r="Z18" s="212" t="s">
        <v>351</v>
      </c>
      <c r="AA18" s="212" t="s">
        <v>65</v>
      </c>
      <c r="AB18" s="212" t="s">
        <v>75</v>
      </c>
      <c r="AC18" s="215" t="str">
        <f>+IFERROR(VLOOKUP(AA18&amp;AB18,$D$148:$E$172,2,FALSE),"")</f>
        <v>ALTO</v>
      </c>
      <c r="AD18" s="167" t="s">
        <v>497</v>
      </c>
      <c r="AE18" s="167" t="s">
        <v>368</v>
      </c>
      <c r="AF18" s="168" t="s">
        <v>430</v>
      </c>
      <c r="AG18" s="281" t="s">
        <v>456</v>
      </c>
      <c r="AH18" s="212" t="s">
        <v>248</v>
      </c>
      <c r="AI18" s="167" t="s">
        <v>467</v>
      </c>
      <c r="AJ18" s="212" t="s">
        <v>248</v>
      </c>
      <c r="AK18" s="167" t="s">
        <v>491</v>
      </c>
      <c r="AL18" s="212" t="s">
        <v>6</v>
      </c>
      <c r="AM18" s="333" t="s">
        <v>509</v>
      </c>
    </row>
    <row r="19" spans="1:270" ht="114" customHeight="1">
      <c r="A19" s="224"/>
      <c r="B19" s="221"/>
      <c r="C19" s="218"/>
      <c r="D19" s="218"/>
      <c r="E19" s="212"/>
      <c r="F19" s="212"/>
      <c r="G19" s="212"/>
      <c r="H19" s="215"/>
      <c r="I19" s="217"/>
      <c r="J19" s="217"/>
      <c r="K19" s="217"/>
      <c r="L19" s="217"/>
      <c r="M19" s="217"/>
      <c r="N19" s="217"/>
      <c r="O19" s="217"/>
      <c r="P19" s="166" t="s">
        <v>437</v>
      </c>
      <c r="Q19" s="218"/>
      <c r="R19" s="207"/>
      <c r="S19" s="207"/>
      <c r="T19" s="192" t="s">
        <v>433</v>
      </c>
      <c r="U19" s="187" t="s">
        <v>6</v>
      </c>
      <c r="V19" s="187" t="s">
        <v>6</v>
      </c>
      <c r="W19" s="187" t="str">
        <f t="shared" ref="W19" si="6">+IF(OR(U19="",V19=""),"",IF(AND(U19="FUERTE",V19="FUERTE"),"FUERTE 
100",IF(OR(U19="DÉBIL",V19="DÉBIL"),"DÉBIL
0","MODERADO
50")))</f>
        <v>MODERADO
50</v>
      </c>
      <c r="X19" s="212"/>
      <c r="Y19" s="212"/>
      <c r="Z19" s="212"/>
      <c r="AA19" s="212"/>
      <c r="AB19" s="212"/>
      <c r="AC19" s="215"/>
      <c r="AD19" s="167" t="s">
        <v>482</v>
      </c>
      <c r="AE19" s="167" t="s">
        <v>353</v>
      </c>
      <c r="AF19" s="167" t="s">
        <v>426</v>
      </c>
      <c r="AG19" s="280"/>
      <c r="AH19" s="212"/>
      <c r="AI19" s="167" t="s">
        <v>468</v>
      </c>
      <c r="AJ19" s="212"/>
      <c r="AK19" s="167" t="s">
        <v>498</v>
      </c>
      <c r="AL19" s="212"/>
      <c r="AM19" s="333" t="s">
        <v>510</v>
      </c>
    </row>
    <row r="20" spans="1:270" ht="173" customHeight="1">
      <c r="A20" s="224"/>
      <c r="B20" s="221"/>
      <c r="C20" s="218" t="s">
        <v>457</v>
      </c>
      <c r="D20" s="218" t="s">
        <v>483</v>
      </c>
      <c r="E20" s="212" t="s">
        <v>0</v>
      </c>
      <c r="F20" s="212" t="s">
        <v>34</v>
      </c>
      <c r="G20" s="212" t="s">
        <v>74</v>
      </c>
      <c r="H20" s="215" t="str">
        <f>+IFERROR(VLOOKUP(F20&amp;G20,$D$148:$E$172,2,FALSE),"")</f>
        <v>MODERADO</v>
      </c>
      <c r="I20" s="217"/>
      <c r="J20" s="217" t="s">
        <v>79</v>
      </c>
      <c r="K20" s="217"/>
      <c r="L20" s="217"/>
      <c r="M20" s="217"/>
      <c r="N20" s="217"/>
      <c r="O20" s="217"/>
      <c r="P20" s="166" t="s">
        <v>413</v>
      </c>
      <c r="Q20" s="218" t="s">
        <v>362</v>
      </c>
      <c r="R20" s="208" t="s">
        <v>54</v>
      </c>
      <c r="S20" s="208" t="s">
        <v>68</v>
      </c>
      <c r="T20" s="192" t="s">
        <v>484</v>
      </c>
      <c r="U20" s="187" t="s">
        <v>6</v>
      </c>
      <c r="V20" s="187" t="s">
        <v>6</v>
      </c>
      <c r="W20" s="187" t="str">
        <f t="shared" si="0"/>
        <v>MODERADO
50</v>
      </c>
      <c r="X20" s="212" t="s">
        <v>6</v>
      </c>
      <c r="Y20" s="212" t="s">
        <v>351</v>
      </c>
      <c r="Z20" s="212" t="s">
        <v>351</v>
      </c>
      <c r="AA20" s="212" t="s">
        <v>33</v>
      </c>
      <c r="AB20" s="212" t="s">
        <v>73</v>
      </c>
      <c r="AC20" s="215" t="str">
        <f>+IFERROR(VLOOKUP(AA20&amp;AB20,$D$148:$E$172,2,FALSE),"")</f>
        <v>BAJO</v>
      </c>
      <c r="AD20" s="167" t="s">
        <v>458</v>
      </c>
      <c r="AE20" s="167" t="s">
        <v>363</v>
      </c>
      <c r="AF20" s="168" t="s">
        <v>416</v>
      </c>
      <c r="AG20" s="281" t="s">
        <v>459</v>
      </c>
      <c r="AH20" s="214" t="s">
        <v>248</v>
      </c>
      <c r="AI20" s="169" t="s">
        <v>469</v>
      </c>
      <c r="AJ20" s="212" t="s">
        <v>248</v>
      </c>
      <c r="AK20" s="205" t="s">
        <v>492</v>
      </c>
      <c r="AL20" s="212" t="s">
        <v>248</v>
      </c>
      <c r="AM20" s="333" t="s">
        <v>513</v>
      </c>
    </row>
    <row r="21" spans="1:270" ht="119" customHeight="1" thickBot="1">
      <c r="A21" s="225"/>
      <c r="B21" s="222"/>
      <c r="C21" s="219"/>
      <c r="D21" s="219"/>
      <c r="E21" s="213"/>
      <c r="F21" s="213"/>
      <c r="G21" s="213"/>
      <c r="H21" s="216"/>
      <c r="I21" s="279"/>
      <c r="J21" s="279"/>
      <c r="K21" s="279"/>
      <c r="L21" s="279"/>
      <c r="M21" s="279"/>
      <c r="N21" s="279"/>
      <c r="O21" s="279"/>
      <c r="P21" s="202" t="s">
        <v>414</v>
      </c>
      <c r="Q21" s="219"/>
      <c r="R21" s="209"/>
      <c r="S21" s="209"/>
      <c r="T21" s="203" t="s">
        <v>415</v>
      </c>
      <c r="U21" s="190" t="s">
        <v>6</v>
      </c>
      <c r="V21" s="190" t="s">
        <v>6</v>
      </c>
      <c r="W21" s="190" t="str">
        <f t="shared" ref="W21" si="7">+IF(OR(U21="",V21=""),"",IF(AND(U21="FUERTE",V21="FUERTE"),"FUERTE 
100",IF(OR(U21="DÉBIL",V21="DÉBIL"),"DÉBIL
0","MODERADO
50")))</f>
        <v>MODERADO
50</v>
      </c>
      <c r="X21" s="213"/>
      <c r="Y21" s="213"/>
      <c r="Z21" s="213"/>
      <c r="AA21" s="213"/>
      <c r="AB21" s="213"/>
      <c r="AC21" s="216"/>
      <c r="AD21" s="202" t="s">
        <v>417</v>
      </c>
      <c r="AE21" s="202" t="s">
        <v>363</v>
      </c>
      <c r="AF21" s="204" t="s">
        <v>418</v>
      </c>
      <c r="AG21" s="282"/>
      <c r="AH21" s="209"/>
      <c r="AI21" s="184" t="s">
        <v>470</v>
      </c>
      <c r="AJ21" s="213"/>
      <c r="AK21" s="202" t="s">
        <v>499</v>
      </c>
      <c r="AL21" s="213"/>
      <c r="AM21" s="334" t="s">
        <v>511</v>
      </c>
    </row>
    <row r="22" spans="1:270" s="6" customFormat="1" ht="58.5" customHeight="1">
      <c r="A22" s="210" t="s">
        <v>397</v>
      </c>
      <c r="B22" s="211"/>
      <c r="C22" s="211"/>
      <c r="D22" s="211"/>
      <c r="E22" s="211"/>
      <c r="F22" s="27"/>
      <c r="G22" s="7"/>
      <c r="H22" s="181" t="s">
        <v>9</v>
      </c>
      <c r="I22" s="211" t="s">
        <v>436</v>
      </c>
      <c r="J22" s="211"/>
      <c r="K22" s="211"/>
      <c r="L22" s="211"/>
      <c r="M22" s="211"/>
      <c r="N22" s="211"/>
      <c r="O22" s="211"/>
      <c r="P22" s="211"/>
      <c r="Q22" s="7"/>
      <c r="R22" s="27"/>
      <c r="S22" s="27"/>
      <c r="T22" s="7"/>
      <c r="U22" s="270"/>
      <c r="V22" s="270"/>
      <c r="W22" s="270"/>
      <c r="X22" s="270"/>
      <c r="Y22" s="270"/>
      <c r="Z22" s="270"/>
      <c r="AA22" s="270"/>
      <c r="AB22" s="270"/>
      <c r="AC22" s="270"/>
      <c r="AD22" s="270"/>
      <c r="AE22" s="81"/>
      <c r="AF22" s="81"/>
      <c r="AG22" s="191"/>
      <c r="AH22" s="7"/>
      <c r="AI22" s="7"/>
      <c r="AJ22" s="7"/>
      <c r="AK22" s="7"/>
      <c r="AL22" s="7"/>
      <c r="AM22" s="20"/>
      <c r="AN22" s="7"/>
      <c r="AO22" s="7"/>
      <c r="AP22" s="7"/>
      <c r="AQ22" s="7"/>
      <c r="AR22" s="7"/>
      <c r="AS22" s="7"/>
      <c r="AT22" s="7"/>
      <c r="AU22" s="7"/>
      <c r="AV22" s="7"/>
      <c r="AW22" s="7"/>
      <c r="AX22" s="7"/>
      <c r="AY22" s="7"/>
      <c r="AZ22" s="7"/>
      <c r="BA22" s="7"/>
      <c r="BB22" s="7"/>
      <c r="BC22" s="7"/>
    </row>
    <row r="23" spans="1:270" s="6" customFormat="1" ht="30" customHeight="1" thickBot="1">
      <c r="A23" s="271" t="s">
        <v>396</v>
      </c>
      <c r="B23" s="272"/>
      <c r="C23" s="272"/>
      <c r="D23" s="272"/>
      <c r="E23" s="272"/>
      <c r="F23" s="22"/>
      <c r="G23" s="21"/>
      <c r="H23" s="22"/>
      <c r="I23" s="21"/>
      <c r="J23" s="21"/>
      <c r="K23" s="21"/>
      <c r="L23" s="21"/>
      <c r="M23" s="21"/>
      <c r="N23" s="21"/>
      <c r="O23" s="21"/>
      <c r="P23" s="21"/>
      <c r="Q23" s="23"/>
      <c r="R23" s="22"/>
      <c r="S23" s="22"/>
      <c r="T23" s="21"/>
      <c r="U23" s="22"/>
      <c r="V23" s="22"/>
      <c r="W23" s="21"/>
      <c r="X23" s="21"/>
      <c r="Y23" s="21"/>
      <c r="Z23" s="21"/>
      <c r="AA23" s="21"/>
      <c r="AB23" s="21"/>
      <c r="AC23" s="21"/>
      <c r="AD23" s="21"/>
      <c r="AE23" s="21"/>
      <c r="AF23" s="21"/>
      <c r="AG23" s="23"/>
      <c r="AH23" s="21"/>
      <c r="AI23" s="21"/>
      <c r="AJ23" s="21"/>
      <c r="AK23" s="21"/>
      <c r="AL23" s="21"/>
      <c r="AM23" s="24"/>
      <c r="AN23" s="7"/>
      <c r="AO23" s="7"/>
      <c r="AP23" s="7"/>
      <c r="AQ23" s="7"/>
      <c r="AR23" s="7"/>
      <c r="AS23" s="7"/>
      <c r="AT23" s="7"/>
      <c r="AU23" s="7"/>
      <c r="AV23" s="7"/>
      <c r="AW23" s="7"/>
      <c r="AX23" s="7"/>
      <c r="AY23" s="7"/>
      <c r="AZ23" s="7"/>
      <c r="BA23" s="7"/>
      <c r="BB23" s="7"/>
      <c r="BC23" s="7"/>
    </row>
    <row r="24" spans="1:270" s="2" customFormat="1">
      <c r="A24"/>
      <c r="B24"/>
      <c r="C24" s="43"/>
      <c r="D24" s="195"/>
      <c r="E24"/>
      <c r="F24" s="3"/>
      <c r="G24" s="3"/>
      <c r="H24" s="18" t="str">
        <f>+IFERROR(VLOOKUP(F24,$F$174:$H$178,3,FALSE)*VLOOKUP(G24,$G$174:$H$178,3,FALSE),"")</f>
        <v/>
      </c>
      <c r="I24"/>
      <c r="J24"/>
      <c r="K24"/>
      <c r="L24"/>
      <c r="M24"/>
      <c r="N24"/>
      <c r="O24"/>
      <c r="P24"/>
      <c r="Q24"/>
      <c r="R24" s="18"/>
      <c r="S24" s="99"/>
      <c r="T24" s="12"/>
      <c r="U24" s="99"/>
      <c r="V24" s="99"/>
      <c r="W24" s="12"/>
      <c r="X24" s="12"/>
      <c r="Y24" s="12"/>
      <c r="Z24" s="12"/>
      <c r="AA24" s="3"/>
      <c r="AB24" s="3"/>
      <c r="AC24" s="12"/>
      <c r="AD24" s="114"/>
      <c r="AE24"/>
      <c r="AF24"/>
      <c r="AG24" s="196"/>
      <c r="AH24" s="12"/>
      <c r="AI24"/>
      <c r="AJ24" s="12"/>
      <c r="AK24"/>
      <c r="AL24" s="12"/>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ht="15" customHeight="1">
      <c r="A25" s="276" t="s">
        <v>51</v>
      </c>
      <c r="B25" s="277"/>
      <c r="C25" s="277"/>
      <c r="D25" s="278"/>
      <c r="E25" s="25" t="s">
        <v>53</v>
      </c>
      <c r="F25" s="273" t="s">
        <v>52</v>
      </c>
      <c r="G25" s="274"/>
      <c r="H25" s="274"/>
      <c r="I25" s="274"/>
      <c r="J25" s="274"/>
      <c r="K25" s="274"/>
      <c r="L25" s="274"/>
      <c r="M25" s="274"/>
      <c r="N25" s="274"/>
      <c r="O25" s="274"/>
      <c r="P25" s="274"/>
      <c r="Q25" s="274"/>
      <c r="R25" s="274"/>
      <c r="S25" s="275"/>
      <c r="T25" s="26" t="s">
        <v>31</v>
      </c>
      <c r="U25" s="269" t="s">
        <v>347</v>
      </c>
      <c r="V25" s="269"/>
      <c r="W25" s="269"/>
      <c r="X25" s="269"/>
      <c r="Y25" s="269"/>
      <c r="Z25" s="269"/>
      <c r="AA25" s="269"/>
      <c r="AB25" s="269"/>
      <c r="AC25" s="269"/>
      <c r="AD25" s="269"/>
      <c r="AE25" s="269"/>
      <c r="AF25" s="269"/>
      <c r="AG25" s="269"/>
      <c r="AH25" s="269"/>
      <c r="AI25" s="269"/>
      <c r="AJ25" s="269"/>
      <c r="AK25" s="269"/>
      <c r="AL25" s="269"/>
      <c r="AM25" s="25">
        <v>1</v>
      </c>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c r="A26"/>
      <c r="B26"/>
      <c r="C26" s="43"/>
      <c r="D26" s="195"/>
      <c r="E26"/>
      <c r="F26" s="3"/>
      <c r="G26" s="3"/>
      <c r="H26" s="18"/>
      <c r="I26"/>
      <c r="J26"/>
      <c r="K26"/>
      <c r="L26"/>
      <c r="M26"/>
      <c r="N26"/>
      <c r="O26"/>
      <c r="P26"/>
      <c r="Q26"/>
      <c r="R26" s="18"/>
      <c r="S26" s="99"/>
      <c r="T26" s="12"/>
      <c r="U26" s="99"/>
      <c r="V26" s="99"/>
      <c r="W26" s="12"/>
      <c r="X26" s="12"/>
      <c r="Y26" s="12"/>
      <c r="Z26" s="12"/>
      <c r="AA26" s="3"/>
      <c r="AB26" s="3"/>
      <c r="AC26" s="12"/>
      <c r="AD26" s="114"/>
      <c r="AE26"/>
      <c r="AF26"/>
      <c r="AG26" s="196"/>
      <c r="AH26" s="12"/>
      <c r="AI26"/>
      <c r="AJ26" s="12"/>
      <c r="AK26"/>
      <c r="AL26" s="12"/>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c r="A27"/>
      <c r="B27"/>
      <c r="C27" s="43"/>
      <c r="D27" s="195"/>
      <c r="E27"/>
      <c r="F27" s="3"/>
      <c r="G27" s="3"/>
      <c r="H27" s="18"/>
      <c r="I27"/>
      <c r="J27"/>
      <c r="K27"/>
      <c r="L27"/>
      <c r="M27"/>
      <c r="N27"/>
      <c r="O27"/>
      <c r="P27"/>
      <c r="Q27"/>
      <c r="R27" s="18"/>
      <c r="S27" s="99"/>
      <c r="T27" s="12"/>
      <c r="U27" s="99"/>
      <c r="V27" s="99"/>
      <c r="W27" s="12"/>
      <c r="X27" s="12"/>
      <c r="Y27" s="12"/>
      <c r="Z27" s="12"/>
      <c r="AA27" s="3"/>
      <c r="AB27" s="3"/>
      <c r="AC27" s="12"/>
      <c r="AD27" s="114"/>
      <c r="AE27"/>
      <c r="AF27"/>
      <c r="AG27" s="196"/>
      <c r="AH27" s="12"/>
      <c r="AI27"/>
      <c r="AJ27" s="12"/>
      <c r="AK27"/>
      <c r="AL27" s="12"/>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c r="A28"/>
      <c r="B28"/>
      <c r="C28" s="43"/>
      <c r="D28" s="195"/>
      <c r="E28"/>
      <c r="F28" s="3"/>
      <c r="G28" s="3"/>
      <c r="H28" s="18"/>
      <c r="I28"/>
      <c r="J28"/>
      <c r="K28"/>
      <c r="L28"/>
      <c r="M28"/>
      <c r="N28"/>
      <c r="O28"/>
      <c r="P28"/>
      <c r="Q28"/>
      <c r="R28" s="18"/>
      <c r="S28" s="99"/>
      <c r="T28" s="12"/>
      <c r="U28" s="99"/>
      <c r="V28" s="99"/>
      <c r="W28" s="12"/>
      <c r="X28" s="12"/>
      <c r="Y28" s="12"/>
      <c r="Z28" s="12"/>
      <c r="AA28" s="3"/>
      <c r="AB28" s="3"/>
      <c r="AC28" s="12"/>
      <c r="AD28" s="114"/>
      <c r="AE28"/>
      <c r="AF28"/>
      <c r="AG28" s="196"/>
      <c r="AH28" s="12"/>
      <c r="AI28"/>
      <c r="AJ28" s="12"/>
      <c r="AK28"/>
      <c r="AL28" s="12"/>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c r="A29"/>
      <c r="B29"/>
      <c r="C29" s="43"/>
      <c r="D29" s="195"/>
      <c r="E29"/>
      <c r="F29" s="3"/>
      <c r="G29" s="3"/>
      <c r="H29" s="18"/>
      <c r="I29"/>
      <c r="J29"/>
      <c r="K29"/>
      <c r="L29"/>
      <c r="M29"/>
      <c r="N29"/>
      <c r="O29"/>
      <c r="P29"/>
      <c r="Q29"/>
      <c r="R29" s="18"/>
      <c r="S29" s="99"/>
      <c r="T29" s="12"/>
      <c r="U29" s="99"/>
      <c r="V29" s="99"/>
      <c r="W29" s="12"/>
      <c r="X29" s="12"/>
      <c r="Y29" s="12"/>
      <c r="Z29" s="12"/>
      <c r="AA29" s="3"/>
      <c r="AB29" s="3"/>
      <c r="AC29" s="12"/>
      <c r="AD29" s="114"/>
      <c r="AE29"/>
      <c r="AF29"/>
      <c r="AG29" s="196"/>
      <c r="AH29" s="12"/>
      <c r="AI29"/>
      <c r="AJ29" s="12"/>
      <c r="AK29"/>
      <c r="AL29" s="12"/>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c r="A30"/>
      <c r="B30"/>
      <c r="C30" s="43"/>
      <c r="D30" s="195"/>
      <c r="E30"/>
      <c r="F30" s="3"/>
      <c r="G30" s="3"/>
      <c r="H30" s="18"/>
      <c r="I30"/>
      <c r="J30"/>
      <c r="K30"/>
      <c r="L30"/>
      <c r="M30"/>
      <c r="N30"/>
      <c r="O30"/>
      <c r="P30"/>
      <c r="Q30"/>
      <c r="R30" s="18"/>
      <c r="S30" s="99"/>
      <c r="T30" s="12"/>
      <c r="U30" s="99"/>
      <c r="V30" s="99"/>
      <c r="W30" s="12"/>
      <c r="X30" s="12"/>
      <c r="Y30" s="12"/>
      <c r="Z30" s="12"/>
      <c r="AA30" s="3"/>
      <c r="AB30" s="3"/>
      <c r="AC30" s="12"/>
      <c r="AD30" s="114"/>
      <c r="AE30"/>
      <c r="AF30"/>
      <c r="AG30" s="196"/>
      <c r="AH30" s="12"/>
      <c r="AI30"/>
      <c r="AJ30" s="12"/>
      <c r="AK30"/>
      <c r="AL30" s="12"/>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c r="A31"/>
      <c r="B31"/>
      <c r="C31" s="43"/>
      <c r="D31" s="195"/>
      <c r="E31"/>
      <c r="F31" s="3"/>
      <c r="G31" s="3"/>
      <c r="H31" s="18"/>
      <c r="I31"/>
      <c r="J31"/>
      <c r="K31"/>
      <c r="L31"/>
      <c r="M31"/>
      <c r="N31"/>
      <c r="O31"/>
      <c r="P31"/>
      <c r="Q31"/>
      <c r="R31" s="18"/>
      <c r="S31" s="99"/>
      <c r="T31" s="12"/>
      <c r="U31" s="99"/>
      <c r="V31" s="99"/>
      <c r="W31" s="12"/>
      <c r="X31" s="12"/>
      <c r="Y31" s="12"/>
      <c r="Z31" s="12"/>
      <c r="AA31" s="3"/>
      <c r="AB31" s="3"/>
      <c r="AC31" s="12"/>
      <c r="AD31" s="114"/>
      <c r="AE31"/>
      <c r="AF31"/>
      <c r="AG31" s="196"/>
      <c r="AH31" s="12"/>
      <c r="AI31"/>
      <c r="AJ31" s="12"/>
      <c r="AK31"/>
      <c r="AL31" s="12"/>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c r="A32"/>
      <c r="B32"/>
      <c r="C32" s="43"/>
      <c r="D32" s="195"/>
      <c r="E32"/>
      <c r="F32" s="3"/>
      <c r="G32" s="3"/>
      <c r="H32" s="18"/>
      <c r="I32"/>
      <c r="J32"/>
      <c r="K32"/>
      <c r="L32"/>
      <c r="M32"/>
      <c r="N32"/>
      <c r="O32"/>
      <c r="P32"/>
      <c r="Q32"/>
      <c r="R32" s="18"/>
      <c r="S32" s="99"/>
      <c r="T32" s="12"/>
      <c r="U32" s="99"/>
      <c r="V32" s="99"/>
      <c r="W32" s="12"/>
      <c r="X32" s="12"/>
      <c r="Y32" s="12"/>
      <c r="Z32" s="12"/>
      <c r="AA32" s="3"/>
      <c r="AB32" s="3"/>
      <c r="AC32" s="12"/>
      <c r="AD32" s="114"/>
      <c r="AE32"/>
      <c r="AF32"/>
      <c r="AG32" s="196"/>
      <c r="AH32" s="12"/>
      <c r="AI32"/>
      <c r="AJ32" s="12"/>
      <c r="AK32"/>
      <c r="AL32" s="1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c r="A33"/>
      <c r="B33"/>
      <c r="C33" s="43"/>
      <c r="D33" s="195"/>
      <c r="E33"/>
      <c r="F33" s="3"/>
      <c r="G33" s="3"/>
      <c r="H33" s="18"/>
      <c r="I33"/>
      <c r="J33"/>
      <c r="K33"/>
      <c r="L33"/>
      <c r="M33"/>
      <c r="N33"/>
      <c r="O33"/>
      <c r="P33"/>
      <c r="Q33"/>
      <c r="R33" s="18"/>
      <c r="S33" s="99"/>
      <c r="T33" s="12"/>
      <c r="U33" s="99"/>
      <c r="V33" s="99"/>
      <c r="W33" s="12"/>
      <c r="X33" s="12"/>
      <c r="Y33" s="12"/>
      <c r="Z33" s="12"/>
      <c r="AA33" s="3"/>
      <c r="AB33" s="3"/>
      <c r="AC33" s="12"/>
      <c r="AD33" s="114"/>
      <c r="AE33"/>
      <c r="AF33"/>
      <c r="AG33" s="196"/>
      <c r="AH33" s="12"/>
      <c r="AI33"/>
      <c r="AJ33" s="12"/>
      <c r="AK33"/>
      <c r="AL33" s="12"/>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c r="A34"/>
      <c r="B34"/>
      <c r="C34" s="43"/>
      <c r="D34" s="195"/>
      <c r="E34"/>
      <c r="F34" s="3"/>
      <c r="G34" s="3"/>
      <c r="H34" s="18"/>
      <c r="I34"/>
      <c r="J34"/>
      <c r="K34"/>
      <c r="L34"/>
      <c r="M34"/>
      <c r="N34"/>
      <c r="O34"/>
      <c r="P34"/>
      <c r="Q34"/>
      <c r="R34" s="18"/>
      <c r="S34" s="99"/>
      <c r="T34" s="12"/>
      <c r="U34" s="99"/>
      <c r="V34" s="99"/>
      <c r="W34" s="12"/>
      <c r="X34" s="12"/>
      <c r="Y34" s="12"/>
      <c r="Z34" s="12"/>
      <c r="AA34" s="3"/>
      <c r="AB34" s="3"/>
      <c r="AC34" s="12"/>
      <c r="AD34" s="114"/>
      <c r="AE34"/>
      <c r="AF34"/>
      <c r="AG34" s="196"/>
      <c r="AH34" s="12"/>
      <c r="AI34"/>
      <c r="AJ34" s="12"/>
      <c r="AK34"/>
      <c r="AL34" s="12"/>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c r="A35"/>
      <c r="B35"/>
      <c r="C35" s="43"/>
      <c r="D35" s="195"/>
      <c r="E35"/>
      <c r="F35" s="3"/>
      <c r="G35" s="3"/>
      <c r="H35" s="18"/>
      <c r="I35"/>
      <c r="J35"/>
      <c r="K35"/>
      <c r="L35"/>
      <c r="M35"/>
      <c r="N35"/>
      <c r="O35"/>
      <c r="P35"/>
      <c r="Q35"/>
      <c r="R35" s="18"/>
      <c r="S35" s="99"/>
      <c r="T35" s="12"/>
      <c r="U35" s="99"/>
      <c r="V35" s="99"/>
      <c r="W35" s="12"/>
      <c r="X35" s="12"/>
      <c r="Y35" s="12"/>
      <c r="Z35" s="12"/>
      <c r="AA35" s="3"/>
      <c r="AB35" s="3"/>
      <c r="AC35" s="12"/>
      <c r="AD35" s="114"/>
      <c r="AE35"/>
      <c r="AF35"/>
      <c r="AG35" s="196"/>
      <c r="AH35" s="12"/>
      <c r="AI35"/>
      <c r="AJ35" s="12"/>
      <c r="AK35"/>
      <c r="AL35" s="12"/>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c r="A36"/>
      <c r="B36"/>
      <c r="C36" s="43"/>
      <c r="D36" s="195"/>
      <c r="E36"/>
      <c r="F36" s="3"/>
      <c r="G36" s="3"/>
      <c r="H36" s="18"/>
      <c r="I36"/>
      <c r="J36"/>
      <c r="K36"/>
      <c r="L36"/>
      <c r="M36"/>
      <c r="N36"/>
      <c r="O36"/>
      <c r="P36"/>
      <c r="Q36"/>
      <c r="R36" s="18"/>
      <c r="S36" s="99"/>
      <c r="T36" s="12"/>
      <c r="U36" s="99"/>
      <c r="V36" s="99"/>
      <c r="W36" s="12"/>
      <c r="X36" s="12"/>
      <c r="Y36" s="12"/>
      <c r="Z36" s="12"/>
      <c r="AA36" s="3"/>
      <c r="AB36" s="3"/>
      <c r="AC36" s="12"/>
      <c r="AD36" s="114"/>
      <c r="AE36"/>
      <c r="AF36"/>
      <c r="AG36" s="196"/>
      <c r="AH36" s="12"/>
      <c r="AI36"/>
      <c r="AJ36" s="12"/>
      <c r="AK36"/>
      <c r="AL36" s="12"/>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c r="A37"/>
      <c r="B37"/>
      <c r="C37" s="43"/>
      <c r="D37" s="195"/>
      <c r="E37"/>
      <c r="F37" s="3"/>
      <c r="G37" s="3"/>
      <c r="H37" s="18"/>
      <c r="I37"/>
      <c r="J37"/>
      <c r="K37"/>
      <c r="L37"/>
      <c r="M37"/>
      <c r="N37"/>
      <c r="O37"/>
      <c r="P37"/>
      <c r="Q37"/>
      <c r="R37" s="18"/>
      <c r="S37" s="99"/>
      <c r="T37" s="12"/>
      <c r="U37" s="99"/>
      <c r="V37" s="99"/>
      <c r="W37" s="12"/>
      <c r="X37" s="12"/>
      <c r="Y37" s="12"/>
      <c r="Z37" s="12"/>
      <c r="AA37" s="3"/>
      <c r="AB37" s="3"/>
      <c r="AC37" s="12"/>
      <c r="AD37" s="114"/>
      <c r="AE37"/>
      <c r="AF37"/>
      <c r="AG37" s="196"/>
      <c r="AH37" s="12"/>
      <c r="AI37"/>
      <c r="AJ37" s="12"/>
      <c r="AK37"/>
      <c r="AL37" s="12"/>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c r="A38"/>
      <c r="B38"/>
      <c r="C38" s="43"/>
      <c r="D38" s="195"/>
      <c r="E38"/>
      <c r="F38" s="3"/>
      <c r="G38" s="3"/>
      <c r="H38" s="18"/>
      <c r="I38"/>
      <c r="J38"/>
      <c r="K38"/>
      <c r="L38"/>
      <c r="M38"/>
      <c r="N38"/>
      <c r="O38"/>
      <c r="P38"/>
      <c r="Q38"/>
      <c r="R38" s="18"/>
      <c r="S38" s="99"/>
      <c r="T38" s="12"/>
      <c r="U38" s="99"/>
      <c r="V38" s="99"/>
      <c r="W38" s="12"/>
      <c r="X38" s="12"/>
      <c r="Y38" s="12"/>
      <c r="Z38" s="12"/>
      <c r="AA38" s="3"/>
      <c r="AB38" s="3"/>
      <c r="AC38" s="12"/>
      <c r="AD38" s="114"/>
      <c r="AE38"/>
      <c r="AF38"/>
      <c r="AG38" s="196"/>
      <c r="AH38" s="12"/>
      <c r="AI38"/>
      <c r="AJ38" s="12"/>
      <c r="AK38"/>
      <c r="AL38" s="12"/>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c r="A39"/>
      <c r="B39"/>
      <c r="C39" s="43"/>
      <c r="D39" s="195"/>
      <c r="E39"/>
      <c r="F39" s="3"/>
      <c r="G39" s="3"/>
      <c r="H39" s="18"/>
      <c r="I39"/>
      <c r="J39"/>
      <c r="K39"/>
      <c r="L39"/>
      <c r="M39"/>
      <c r="N39"/>
      <c r="O39"/>
      <c r="P39"/>
      <c r="Q39"/>
      <c r="R39" s="18"/>
      <c r="S39" s="99"/>
      <c r="T39" s="12"/>
      <c r="U39" s="99"/>
      <c r="V39" s="99"/>
      <c r="W39" s="12"/>
      <c r="X39" s="12"/>
      <c r="Y39" s="12"/>
      <c r="Z39" s="12"/>
      <c r="AA39" s="3"/>
      <c r="AB39" s="3"/>
      <c r="AC39" s="12"/>
      <c r="AD39" s="114"/>
      <c r="AE39"/>
      <c r="AF39"/>
      <c r="AG39" s="196"/>
      <c r="AH39" s="12"/>
      <c r="AI39"/>
      <c r="AJ39" s="12"/>
      <c r="AK39"/>
      <c r="AL39" s="12"/>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c r="A40"/>
      <c r="B40"/>
      <c r="C40" s="43"/>
      <c r="D40" s="195"/>
      <c r="E40"/>
      <c r="F40" s="3"/>
      <c r="G40" s="3"/>
      <c r="H40" s="18"/>
      <c r="I40"/>
      <c r="J40"/>
      <c r="K40"/>
      <c r="L40"/>
      <c r="M40"/>
      <c r="N40"/>
      <c r="O40"/>
      <c r="P40"/>
      <c r="Q40"/>
      <c r="R40" s="18"/>
      <c r="S40" s="99"/>
      <c r="T40" s="12"/>
      <c r="U40" s="99"/>
      <c r="V40" s="99"/>
      <c r="W40" s="12"/>
      <c r="X40" s="12"/>
      <c r="Y40" s="12"/>
      <c r="Z40" s="12"/>
      <c r="AA40" s="3"/>
      <c r="AB40" s="3"/>
      <c r="AC40" s="12"/>
      <c r="AD40" s="114"/>
      <c r="AE40"/>
      <c r="AF40"/>
      <c r="AG40" s="196"/>
      <c r="AH40" s="12"/>
      <c r="AI40"/>
      <c r="AJ40" s="12"/>
      <c r="AK40"/>
      <c r="AL40" s="12"/>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c r="A41"/>
      <c r="B41"/>
      <c r="C41" s="43"/>
      <c r="D41" s="195"/>
      <c r="E41"/>
      <c r="F41" s="3"/>
      <c r="G41" s="3"/>
      <c r="H41" s="18"/>
      <c r="I41"/>
      <c r="J41"/>
      <c r="K41"/>
      <c r="L41"/>
      <c r="M41"/>
      <c r="N41"/>
      <c r="O41"/>
      <c r="P41"/>
      <c r="Q41"/>
      <c r="R41" s="18"/>
      <c r="S41" s="99"/>
      <c r="T41" s="12"/>
      <c r="U41" s="99"/>
      <c r="V41" s="99"/>
      <c r="W41" s="12"/>
      <c r="X41" s="12"/>
      <c r="Y41" s="12"/>
      <c r="Z41" s="12"/>
      <c r="AA41" s="3"/>
      <c r="AB41" s="3"/>
      <c r="AC41" s="12"/>
      <c r="AD41" s="114"/>
      <c r="AE41"/>
      <c r="AF41"/>
      <c r="AG41" s="196"/>
      <c r="AH41" s="12"/>
      <c r="AI41"/>
      <c r="AJ41" s="12"/>
      <c r="AK41"/>
      <c r="AL41" s="12"/>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c r="A42"/>
      <c r="B42"/>
      <c r="C42" s="43"/>
      <c r="D42" s="195"/>
      <c r="E42"/>
      <c r="F42" s="3"/>
      <c r="G42" s="3"/>
      <c r="H42" s="18"/>
      <c r="I42"/>
      <c r="J42"/>
      <c r="K42"/>
      <c r="L42"/>
      <c r="M42"/>
      <c r="N42"/>
      <c r="O42"/>
      <c r="P42"/>
      <c r="Q42"/>
      <c r="R42" s="18"/>
      <c r="S42" s="99"/>
      <c r="T42" s="12"/>
      <c r="U42" s="99"/>
      <c r="V42" s="99"/>
      <c r="W42" s="12"/>
      <c r="X42" s="12"/>
      <c r="Y42" s="12"/>
      <c r="Z42" s="12"/>
      <c r="AA42" s="3"/>
      <c r="AB42" s="3"/>
      <c r="AC42" s="12"/>
      <c r="AD42" s="114"/>
      <c r="AE42"/>
      <c r="AF42"/>
      <c r="AG42" s="196"/>
      <c r="AH42" s="12"/>
      <c r="AI42"/>
      <c r="AJ42" s="12"/>
      <c r="AK42"/>
      <c r="AL42" s="1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c r="A43"/>
      <c r="B43"/>
      <c r="C43" s="43"/>
      <c r="D43" s="195"/>
      <c r="E43"/>
      <c r="F43" s="3"/>
      <c r="G43" s="3"/>
      <c r="H43" s="18"/>
      <c r="I43"/>
      <c r="J43"/>
      <c r="K43"/>
      <c r="L43"/>
      <c r="M43"/>
      <c r="N43"/>
      <c r="O43"/>
      <c r="P43"/>
      <c r="Q43"/>
      <c r="R43" s="18"/>
      <c r="S43" s="99"/>
      <c r="T43" s="12"/>
      <c r="U43" s="99"/>
      <c r="V43" s="99"/>
      <c r="W43" s="12"/>
      <c r="X43" s="12"/>
      <c r="Y43" s="12"/>
      <c r="Z43" s="12"/>
      <c r="AA43" s="3"/>
      <c r="AB43" s="3"/>
      <c r="AC43" s="12"/>
      <c r="AD43" s="114"/>
      <c r="AE43"/>
      <c r="AF43"/>
      <c r="AG43" s="196"/>
      <c r="AH43" s="12"/>
      <c r="AI43"/>
      <c r="AJ43" s="12"/>
      <c r="AK43"/>
      <c r="AL43" s="12"/>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c r="A44"/>
      <c r="B44"/>
      <c r="C44" s="43"/>
      <c r="D44" s="195"/>
      <c r="E44"/>
      <c r="F44" s="3"/>
      <c r="G44" s="3"/>
      <c r="H44" s="18"/>
      <c r="I44"/>
      <c r="J44"/>
      <c r="K44"/>
      <c r="L44"/>
      <c r="M44"/>
      <c r="N44"/>
      <c r="O44"/>
      <c r="P44"/>
      <c r="Q44"/>
      <c r="R44" s="18"/>
      <c r="S44" s="99"/>
      <c r="T44" s="12"/>
      <c r="U44" s="99"/>
      <c r="V44" s="99"/>
      <c r="W44" s="12"/>
      <c r="X44" s="12"/>
      <c r="Y44" s="12"/>
      <c r="Z44" s="12"/>
      <c r="AA44" s="3"/>
      <c r="AB44" s="3"/>
      <c r="AC44" s="12"/>
      <c r="AD44" s="114"/>
      <c r="AE44"/>
      <c r="AF44"/>
      <c r="AG44" s="196"/>
      <c r="AH44" s="12"/>
      <c r="AI44"/>
      <c r="AJ44" s="12"/>
      <c r="AK44"/>
      <c r="AL44" s="12"/>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c r="A45"/>
      <c r="B45"/>
      <c r="C45" s="43"/>
      <c r="D45" s="195"/>
      <c r="E45"/>
      <c r="F45" s="3"/>
      <c r="G45" s="3"/>
      <c r="H45" s="18"/>
      <c r="I45"/>
      <c r="J45"/>
      <c r="K45"/>
      <c r="L45"/>
      <c r="M45"/>
      <c r="N45"/>
      <c r="O45"/>
      <c r="P45"/>
      <c r="Q45"/>
      <c r="R45" s="18"/>
      <c r="S45" s="99"/>
      <c r="T45" s="12"/>
      <c r="U45" s="99"/>
      <c r="V45" s="99"/>
      <c r="W45" s="12"/>
      <c r="X45" s="12"/>
      <c r="Y45" s="12"/>
      <c r="Z45" s="12"/>
      <c r="AA45" s="3"/>
      <c r="AB45" s="3"/>
      <c r="AC45" s="12"/>
      <c r="AD45" s="114"/>
      <c r="AE45"/>
      <c r="AF45"/>
      <c r="AG45" s="196"/>
      <c r="AH45" s="12"/>
      <c r="AI45"/>
      <c r="AJ45" s="12"/>
      <c r="AK45"/>
      <c r="AL45" s="12"/>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c r="A46"/>
      <c r="B46"/>
      <c r="C46" s="43"/>
      <c r="D46" s="195"/>
      <c r="E46"/>
      <c r="F46" s="3"/>
      <c r="G46" s="3"/>
      <c r="H46" s="18"/>
      <c r="I46"/>
      <c r="J46"/>
      <c r="K46"/>
      <c r="L46"/>
      <c r="M46"/>
      <c r="N46"/>
      <c r="O46"/>
      <c r="P46"/>
      <c r="Q46"/>
      <c r="R46" s="18"/>
      <c r="S46" s="99"/>
      <c r="T46" s="12"/>
      <c r="U46" s="99"/>
      <c r="V46" s="99"/>
      <c r="W46" s="12"/>
      <c r="X46" s="12"/>
      <c r="Y46" s="12"/>
      <c r="Z46" s="12"/>
      <c r="AA46" s="3"/>
      <c r="AB46" s="3"/>
      <c r="AC46" s="12"/>
      <c r="AD46" s="114"/>
      <c r="AE46"/>
      <c r="AF46"/>
      <c r="AG46" s="196"/>
      <c r="AH46" s="12"/>
      <c r="AI46"/>
      <c r="AJ46" s="12"/>
      <c r="AK46"/>
      <c r="AL46" s="12"/>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c r="A47"/>
      <c r="B47"/>
      <c r="C47" s="43"/>
      <c r="D47" s="195"/>
      <c r="E47"/>
      <c r="F47" s="3"/>
      <c r="G47" s="3"/>
      <c r="H47" s="18"/>
      <c r="I47"/>
      <c r="J47"/>
      <c r="K47"/>
      <c r="L47"/>
      <c r="M47"/>
      <c r="N47"/>
      <c r="O47"/>
      <c r="P47"/>
      <c r="Q47"/>
      <c r="R47" s="18"/>
      <c r="S47" s="99"/>
      <c r="T47" s="12"/>
      <c r="U47" s="99"/>
      <c r="V47" s="99"/>
      <c r="W47" s="12"/>
      <c r="X47" s="12"/>
      <c r="Y47" s="12"/>
      <c r="Z47" s="12"/>
      <c r="AA47" s="3"/>
      <c r="AB47" s="3"/>
      <c r="AC47" s="12"/>
      <c r="AD47" s="114"/>
      <c r="AE47"/>
      <c r="AF47"/>
      <c r="AG47" s="196"/>
      <c r="AH47" s="12"/>
      <c r="AI47"/>
      <c r="AJ47" s="12"/>
      <c r="AK47"/>
      <c r="AL47" s="12"/>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c r="A48"/>
      <c r="B48"/>
      <c r="C48" s="43"/>
      <c r="D48" s="195"/>
      <c r="E48"/>
      <c r="F48" s="3"/>
      <c r="G48" s="3"/>
      <c r="H48" s="18"/>
      <c r="I48"/>
      <c r="J48"/>
      <c r="K48"/>
      <c r="L48"/>
      <c r="M48"/>
      <c r="N48"/>
      <c r="O48"/>
      <c r="P48"/>
      <c r="Q48"/>
      <c r="R48" s="18"/>
      <c r="S48" s="99"/>
      <c r="T48" s="12"/>
      <c r="U48" s="99"/>
      <c r="V48" s="99"/>
      <c r="W48" s="12"/>
      <c r="X48" s="12"/>
      <c r="Y48" s="12"/>
      <c r="Z48" s="12"/>
      <c r="AA48" s="3"/>
      <c r="AB48" s="3"/>
      <c r="AC48" s="12"/>
      <c r="AD48" s="114"/>
      <c r="AE48"/>
      <c r="AF48"/>
      <c r="AG48" s="196"/>
      <c r="AH48" s="12"/>
      <c r="AI48"/>
      <c r="AJ48" s="12"/>
      <c r="AK48"/>
      <c r="AL48" s="12"/>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c r="A49"/>
      <c r="B49"/>
      <c r="C49" s="43"/>
      <c r="D49" s="195"/>
      <c r="E49"/>
      <c r="F49" s="3"/>
      <c r="G49" s="3"/>
      <c r="H49" s="18"/>
      <c r="I49"/>
      <c r="J49"/>
      <c r="K49"/>
      <c r="L49"/>
      <c r="M49"/>
      <c r="N49"/>
      <c r="O49"/>
      <c r="P49"/>
      <c r="Q49"/>
      <c r="R49" s="18"/>
      <c r="S49" s="99"/>
      <c r="T49" s="12"/>
      <c r="U49" s="99"/>
      <c r="V49" s="99"/>
      <c r="W49" s="12"/>
      <c r="X49" s="12"/>
      <c r="Y49" s="12"/>
      <c r="Z49" s="12"/>
      <c r="AA49" s="3"/>
      <c r="AB49" s="3"/>
      <c r="AC49" s="12"/>
      <c r="AD49" s="114"/>
      <c r="AE49"/>
      <c r="AF49"/>
      <c r="AG49" s="196"/>
      <c r="AH49" s="12"/>
      <c r="AI49"/>
      <c r="AJ49" s="12"/>
      <c r="AK49"/>
      <c r="AL49" s="12"/>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c r="A50"/>
      <c r="B50"/>
      <c r="C50" s="43"/>
      <c r="D50" s="195"/>
      <c r="E50"/>
      <c r="F50" s="3"/>
      <c r="G50" s="3"/>
      <c r="H50" s="18"/>
      <c r="I50"/>
      <c r="J50"/>
      <c r="K50"/>
      <c r="L50"/>
      <c r="M50"/>
      <c r="N50"/>
      <c r="O50"/>
      <c r="P50"/>
      <c r="Q50"/>
      <c r="R50" s="18"/>
      <c r="S50" s="99"/>
      <c r="T50" s="12"/>
      <c r="U50" s="99"/>
      <c r="V50" s="99"/>
      <c r="W50" s="12"/>
      <c r="X50" s="12"/>
      <c r="Y50" s="12"/>
      <c r="Z50" s="12"/>
      <c r="AA50" s="3"/>
      <c r="AB50" s="3"/>
      <c r="AC50" s="12"/>
      <c r="AD50" s="114"/>
      <c r="AE50"/>
      <c r="AF50"/>
      <c r="AG50" s="196"/>
      <c r="AH50" s="12"/>
      <c r="AI50"/>
      <c r="AJ50" s="12"/>
      <c r="AK50"/>
      <c r="AL50" s="12"/>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c r="A51"/>
      <c r="B51"/>
      <c r="C51" s="43"/>
      <c r="D51" s="195"/>
      <c r="E51"/>
      <c r="F51" s="3"/>
      <c r="G51" s="3"/>
      <c r="H51" s="18"/>
      <c r="I51"/>
      <c r="J51"/>
      <c r="K51"/>
      <c r="L51"/>
      <c r="M51"/>
      <c r="N51"/>
      <c r="O51"/>
      <c r="P51"/>
      <c r="Q51"/>
      <c r="R51" s="18"/>
      <c r="S51" s="99"/>
      <c r="T51" s="12"/>
      <c r="U51" s="99"/>
      <c r="V51" s="99"/>
      <c r="W51" s="12"/>
      <c r="X51" s="12"/>
      <c r="Y51" s="12"/>
      <c r="Z51" s="12"/>
      <c r="AA51" s="3"/>
      <c r="AB51" s="3"/>
      <c r="AC51" s="12"/>
      <c r="AD51" s="114"/>
      <c r="AE51"/>
      <c r="AF51"/>
      <c r="AG51" s="196"/>
      <c r="AH51" s="12"/>
      <c r="AI51"/>
      <c r="AJ51" s="12"/>
      <c r="AK51"/>
      <c r="AL51" s="12"/>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c r="A52"/>
      <c r="B52"/>
      <c r="C52" s="43"/>
      <c r="D52" s="195"/>
      <c r="E52"/>
      <c r="F52" s="3"/>
      <c r="G52" s="3"/>
      <c r="H52" s="18"/>
      <c r="I52"/>
      <c r="J52"/>
      <c r="K52"/>
      <c r="L52"/>
      <c r="M52"/>
      <c r="N52"/>
      <c r="O52"/>
      <c r="P52"/>
      <c r="Q52"/>
      <c r="R52" s="18"/>
      <c r="S52" s="99"/>
      <c r="T52" s="12"/>
      <c r="U52" s="99"/>
      <c r="V52" s="99"/>
      <c r="W52" s="12"/>
      <c r="X52" s="12"/>
      <c r="Y52" s="12"/>
      <c r="Z52" s="12"/>
      <c r="AA52" s="3"/>
      <c r="AB52" s="3"/>
      <c r="AC52" s="12"/>
      <c r="AD52" s="114"/>
      <c r="AE52"/>
      <c r="AF52"/>
      <c r="AG52" s="196"/>
      <c r="AH52" s="12"/>
      <c r="AI52"/>
      <c r="AJ52" s="12"/>
      <c r="AK52"/>
      <c r="AL52" s="1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c r="A53"/>
      <c r="B53"/>
      <c r="C53" s="43"/>
      <c r="D53" s="195"/>
      <c r="E53"/>
      <c r="F53" s="3"/>
      <c r="G53" s="3"/>
      <c r="H53" s="18"/>
      <c r="I53"/>
      <c r="J53"/>
      <c r="K53"/>
      <c r="L53"/>
      <c r="M53"/>
      <c r="N53"/>
      <c r="O53"/>
      <c r="P53"/>
      <c r="Q53"/>
      <c r="R53" s="18"/>
      <c r="S53" s="99"/>
      <c r="T53" s="12"/>
      <c r="U53" s="99"/>
      <c r="V53" s="99"/>
      <c r="W53" s="12"/>
      <c r="X53" s="12"/>
      <c r="Y53" s="12"/>
      <c r="Z53" s="12"/>
      <c r="AA53" s="3"/>
      <c r="AB53" s="3"/>
      <c r="AC53" s="12"/>
      <c r="AD53" s="114"/>
      <c r="AE53"/>
      <c r="AF53"/>
      <c r="AG53" s="196"/>
      <c r="AH53" s="12"/>
      <c r="AI53"/>
      <c r="AJ53" s="12"/>
      <c r="AK53"/>
      <c r="AL53" s="12"/>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c r="A54"/>
      <c r="B54"/>
      <c r="C54" s="43"/>
      <c r="D54" s="195"/>
      <c r="E54"/>
      <c r="F54" s="3"/>
      <c r="G54" s="3"/>
      <c r="H54" s="18"/>
      <c r="I54"/>
      <c r="J54"/>
      <c r="K54"/>
      <c r="L54"/>
      <c r="M54"/>
      <c r="N54"/>
      <c r="O54"/>
      <c r="P54"/>
      <c r="Q54"/>
      <c r="R54" s="18"/>
      <c r="S54" s="99"/>
      <c r="T54" s="12"/>
      <c r="U54" s="99"/>
      <c r="V54" s="99"/>
      <c r="W54" s="12"/>
      <c r="X54" s="12"/>
      <c r="Y54" s="12"/>
      <c r="Z54" s="12"/>
      <c r="AA54" s="3"/>
      <c r="AB54" s="3"/>
      <c r="AC54" s="12"/>
      <c r="AD54" s="114"/>
      <c r="AE54"/>
      <c r="AF54"/>
      <c r="AG54" s="196"/>
      <c r="AH54" s="12"/>
      <c r="AI54"/>
      <c r="AJ54" s="12"/>
      <c r="AK54"/>
      <c r="AL54" s="12"/>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c r="A55"/>
      <c r="B55"/>
      <c r="C55" s="43"/>
      <c r="D55" s="195"/>
      <c r="E55"/>
      <c r="F55" s="3"/>
      <c r="G55" s="3"/>
      <c r="H55" s="18"/>
      <c r="I55"/>
      <c r="J55"/>
      <c r="K55"/>
      <c r="L55"/>
      <c r="M55"/>
      <c r="N55"/>
      <c r="O55"/>
      <c r="P55"/>
      <c r="Q55"/>
      <c r="R55" s="18"/>
      <c r="S55" s="99"/>
      <c r="T55" s="12"/>
      <c r="U55" s="99"/>
      <c r="V55" s="99"/>
      <c r="W55" s="12"/>
      <c r="X55" s="12"/>
      <c r="Y55" s="12"/>
      <c r="Z55" s="12"/>
      <c r="AA55" s="3"/>
      <c r="AB55" s="3"/>
      <c r="AC55" s="12"/>
      <c r="AD55" s="114"/>
      <c r="AE55"/>
      <c r="AF55"/>
      <c r="AG55" s="196"/>
      <c r="AH55" s="12"/>
      <c r="AI55"/>
      <c r="AJ55" s="12"/>
      <c r="AK55"/>
      <c r="AL55" s="12"/>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c r="A56"/>
      <c r="B56"/>
      <c r="C56" s="43"/>
      <c r="D56" s="195"/>
      <c r="E56"/>
      <c r="F56" s="3"/>
      <c r="G56" s="3"/>
      <c r="H56" s="18"/>
      <c r="I56"/>
      <c r="J56"/>
      <c r="K56"/>
      <c r="L56"/>
      <c r="M56"/>
      <c r="N56"/>
      <c r="O56"/>
      <c r="P56"/>
      <c r="Q56"/>
      <c r="R56" s="18"/>
      <c r="S56" s="99"/>
      <c r="T56" s="12"/>
      <c r="U56" s="99"/>
      <c r="V56" s="99"/>
      <c r="W56" s="12"/>
      <c r="X56" s="12"/>
      <c r="Y56" s="12"/>
      <c r="Z56" s="12"/>
      <c r="AA56" s="3"/>
      <c r="AB56" s="3"/>
      <c r="AC56" s="12"/>
      <c r="AD56" s="114"/>
      <c r="AE56"/>
      <c r="AF56"/>
      <c r="AG56" s="196"/>
      <c r="AH56" s="12"/>
      <c r="AI56"/>
      <c r="AJ56" s="12"/>
      <c r="AK56"/>
      <c r="AL56" s="12"/>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c r="A57"/>
      <c r="B57"/>
      <c r="C57" s="43"/>
      <c r="D57" s="195"/>
      <c r="E57"/>
      <c r="F57" s="3"/>
      <c r="G57" s="3"/>
      <c r="H57" s="18"/>
      <c r="I57"/>
      <c r="J57"/>
      <c r="K57"/>
      <c r="L57"/>
      <c r="M57"/>
      <c r="N57"/>
      <c r="O57"/>
      <c r="P57"/>
      <c r="Q57"/>
      <c r="R57" s="18"/>
      <c r="S57" s="99"/>
      <c r="T57" s="12"/>
      <c r="U57" s="99"/>
      <c r="V57" s="99"/>
      <c r="W57" s="12"/>
      <c r="X57" s="12"/>
      <c r="Y57" s="12"/>
      <c r="Z57" s="12"/>
      <c r="AA57" s="3"/>
      <c r="AB57" s="3"/>
      <c r="AC57" s="12"/>
      <c r="AD57" s="114"/>
      <c r="AE57"/>
      <c r="AF57"/>
      <c r="AG57" s="196"/>
      <c r="AH57" s="12"/>
      <c r="AI57"/>
      <c r="AJ57" s="12"/>
      <c r="AK57"/>
      <c r="AL57" s="12"/>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c r="A58"/>
      <c r="B58"/>
      <c r="C58" s="43"/>
      <c r="D58" s="195"/>
      <c r="E58"/>
      <c r="F58" s="3"/>
      <c r="G58" s="3"/>
      <c r="H58" s="18"/>
      <c r="I58"/>
      <c r="J58"/>
      <c r="K58"/>
      <c r="L58"/>
      <c r="M58"/>
      <c r="N58"/>
      <c r="O58"/>
      <c r="P58"/>
      <c r="Q58"/>
      <c r="R58" s="18"/>
      <c r="S58" s="99"/>
      <c r="T58" s="12"/>
      <c r="U58" s="99"/>
      <c r="V58" s="99"/>
      <c r="W58" s="12"/>
      <c r="X58" s="12"/>
      <c r="Y58" s="12"/>
      <c r="Z58" s="12"/>
      <c r="AA58" s="3"/>
      <c r="AB58" s="3"/>
      <c r="AC58" s="12"/>
      <c r="AD58" s="114"/>
      <c r="AE58"/>
      <c r="AF58"/>
      <c r="AG58" s="196"/>
      <c r="AH58" s="12"/>
      <c r="AI58"/>
      <c r="AJ58" s="12"/>
      <c r="AK58"/>
      <c r="AL58" s="12"/>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c r="A59"/>
      <c r="B59"/>
      <c r="C59" s="43"/>
      <c r="D59" s="195"/>
      <c r="E59"/>
      <c r="F59" s="3"/>
      <c r="G59" s="3"/>
      <c r="H59" s="18"/>
      <c r="I59"/>
      <c r="J59"/>
      <c r="K59"/>
      <c r="L59"/>
      <c r="M59"/>
      <c r="N59"/>
      <c r="O59"/>
      <c r="P59"/>
      <c r="Q59"/>
      <c r="R59" s="18"/>
      <c r="S59" s="99"/>
      <c r="T59" s="12"/>
      <c r="U59" s="99"/>
      <c r="V59" s="99"/>
      <c r="W59" s="12"/>
      <c r="X59" s="12"/>
      <c r="Y59" s="12"/>
      <c r="Z59" s="12"/>
      <c r="AA59" s="3"/>
      <c r="AB59" s="3"/>
      <c r="AC59" s="12"/>
      <c r="AD59" s="114"/>
      <c r="AE59"/>
      <c r="AF59"/>
      <c r="AG59" s="196"/>
      <c r="AH59" s="12"/>
      <c r="AI59"/>
      <c r="AJ59" s="12"/>
      <c r="AK59"/>
      <c r="AL59" s="12"/>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c r="A60"/>
      <c r="B60"/>
      <c r="C60" s="43"/>
      <c r="D60" s="195"/>
      <c r="E60"/>
      <c r="F60" s="3"/>
      <c r="G60" s="3"/>
      <c r="H60" s="18"/>
      <c r="I60"/>
      <c r="J60"/>
      <c r="K60"/>
      <c r="L60"/>
      <c r="M60"/>
      <c r="N60"/>
      <c r="O60"/>
      <c r="P60"/>
      <c r="Q60"/>
      <c r="R60" s="18"/>
      <c r="S60" s="99"/>
      <c r="T60" s="12"/>
      <c r="U60" s="99"/>
      <c r="V60" s="99"/>
      <c r="W60" s="12"/>
      <c r="X60" s="12"/>
      <c r="Y60" s="12"/>
      <c r="Z60" s="12"/>
      <c r="AA60" s="3"/>
      <c r="AB60" s="3"/>
      <c r="AC60" s="12"/>
      <c r="AD60" s="114"/>
      <c r="AE60"/>
      <c r="AF60"/>
      <c r="AG60" s="196"/>
      <c r="AH60" s="12"/>
      <c r="AI60"/>
      <c r="AJ60" s="12"/>
      <c r="AK60"/>
      <c r="AL60" s="12"/>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c r="A61"/>
      <c r="B61"/>
      <c r="C61" s="43"/>
      <c r="D61" s="195"/>
      <c r="E61"/>
      <c r="F61" s="3"/>
      <c r="G61" s="3"/>
      <c r="H61" s="18"/>
      <c r="I61"/>
      <c r="J61"/>
      <c r="K61"/>
      <c r="L61"/>
      <c r="M61"/>
      <c r="N61"/>
      <c r="O61"/>
      <c r="P61"/>
      <c r="Q61"/>
      <c r="R61" s="18"/>
      <c r="S61" s="99"/>
      <c r="T61" s="12"/>
      <c r="U61" s="99"/>
      <c r="V61" s="99"/>
      <c r="W61" s="12"/>
      <c r="X61" s="12"/>
      <c r="Y61" s="12"/>
      <c r="Z61" s="12"/>
      <c r="AA61" s="3"/>
      <c r="AB61" s="3"/>
      <c r="AC61" s="12"/>
      <c r="AD61" s="114"/>
      <c r="AE61"/>
      <c r="AF61"/>
      <c r="AG61" s="196"/>
      <c r="AH61" s="12"/>
      <c r="AI61"/>
      <c r="AJ61" s="12"/>
      <c r="AK61"/>
      <c r="AL61" s="12"/>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c r="A62"/>
      <c r="B62"/>
      <c r="C62" s="43"/>
      <c r="D62" s="195"/>
      <c r="E62"/>
      <c r="F62" s="3"/>
      <c r="G62" s="3"/>
      <c r="H62" s="18"/>
      <c r="I62"/>
      <c r="J62"/>
      <c r="K62"/>
      <c r="L62"/>
      <c r="M62"/>
      <c r="N62"/>
      <c r="O62"/>
      <c r="P62"/>
      <c r="Q62"/>
      <c r="R62" s="18"/>
      <c r="S62" s="99"/>
      <c r="T62" s="12"/>
      <c r="U62" s="99"/>
      <c r="V62" s="99"/>
      <c r="W62" s="12"/>
      <c r="X62" s="12"/>
      <c r="Y62" s="12"/>
      <c r="Z62" s="12"/>
      <c r="AA62" s="3"/>
      <c r="AB62" s="3"/>
      <c r="AC62" s="12"/>
      <c r="AD62" s="114"/>
      <c r="AE62"/>
      <c r="AF62"/>
      <c r="AG62" s="196"/>
      <c r="AH62" s="12"/>
      <c r="AI62"/>
      <c r="AJ62" s="12"/>
      <c r="AK62"/>
      <c r="AL62" s="1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c r="A63"/>
      <c r="B63"/>
      <c r="C63" s="43"/>
      <c r="D63" s="195"/>
      <c r="E63"/>
      <c r="F63" s="3"/>
      <c r="G63" s="3"/>
      <c r="H63" s="18"/>
      <c r="I63"/>
      <c r="J63"/>
      <c r="K63"/>
      <c r="L63"/>
      <c r="M63"/>
      <c r="N63"/>
      <c r="O63"/>
      <c r="P63"/>
      <c r="Q63"/>
      <c r="R63" s="18"/>
      <c r="S63" s="99"/>
      <c r="T63" s="12"/>
      <c r="U63" s="99"/>
      <c r="V63" s="99"/>
      <c r="W63" s="12"/>
      <c r="X63" s="12"/>
      <c r="Y63" s="12"/>
      <c r="Z63" s="12"/>
      <c r="AA63" s="3"/>
      <c r="AB63" s="3"/>
      <c r="AC63" s="12"/>
      <c r="AD63" s="114"/>
      <c r="AE63"/>
      <c r="AF63"/>
      <c r="AG63" s="196"/>
      <c r="AH63" s="12"/>
      <c r="AI63"/>
      <c r="AJ63" s="12"/>
      <c r="AK63"/>
      <c r="AL63" s="12"/>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c r="A64"/>
      <c r="B64"/>
      <c r="C64" s="43"/>
      <c r="D64" s="195"/>
      <c r="E64"/>
      <c r="F64" s="3"/>
      <c r="G64" s="3"/>
      <c r="H64" s="18"/>
      <c r="I64"/>
      <c r="J64"/>
      <c r="K64"/>
      <c r="L64"/>
      <c r="M64"/>
      <c r="N64"/>
      <c r="O64"/>
      <c r="P64"/>
      <c r="Q64"/>
      <c r="R64" s="18"/>
      <c r="S64" s="99"/>
      <c r="T64" s="12"/>
      <c r="U64" s="99"/>
      <c r="V64" s="99"/>
      <c r="W64" s="12"/>
      <c r="X64" s="12"/>
      <c r="Y64" s="12"/>
      <c r="Z64" s="12"/>
      <c r="AA64" s="3"/>
      <c r="AB64" s="3"/>
      <c r="AC64" s="12"/>
      <c r="AD64" s="114"/>
      <c r="AE64"/>
      <c r="AF64"/>
      <c r="AG64" s="196"/>
      <c r="AH64" s="12"/>
      <c r="AI64"/>
      <c r="AJ64" s="12"/>
      <c r="AK64"/>
      <c r="AL64" s="12"/>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c r="A65"/>
      <c r="B65"/>
      <c r="C65" s="43"/>
      <c r="D65" s="195"/>
      <c r="E65"/>
      <c r="F65" s="3"/>
      <c r="G65" s="3"/>
      <c r="H65" s="18"/>
      <c r="I65"/>
      <c r="J65"/>
      <c r="K65"/>
      <c r="L65"/>
      <c r="M65"/>
      <c r="N65"/>
      <c r="O65"/>
      <c r="P65"/>
      <c r="Q65"/>
      <c r="R65" s="18"/>
      <c r="S65" s="99"/>
      <c r="T65" s="12"/>
      <c r="U65" s="99"/>
      <c r="V65" s="99"/>
      <c r="W65" s="12"/>
      <c r="X65" s="12"/>
      <c r="Y65" s="12"/>
      <c r="Z65" s="12"/>
      <c r="AA65" s="3"/>
      <c r="AB65" s="3"/>
      <c r="AC65" s="12"/>
      <c r="AD65" s="114"/>
      <c r="AE65"/>
      <c r="AF65"/>
      <c r="AG65" s="196"/>
      <c r="AH65" s="12"/>
      <c r="AI65"/>
      <c r="AJ65" s="12"/>
      <c r="AK65"/>
      <c r="AL65" s="12"/>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c r="A66"/>
      <c r="B66"/>
      <c r="C66" s="43"/>
      <c r="D66" s="195"/>
      <c r="E66"/>
      <c r="F66" s="3"/>
      <c r="G66" s="3"/>
      <c r="H66" s="18"/>
      <c r="I66"/>
      <c r="J66"/>
      <c r="K66"/>
      <c r="L66"/>
      <c r="M66"/>
      <c r="N66"/>
      <c r="O66"/>
      <c r="P66"/>
      <c r="Q66"/>
      <c r="R66" s="18"/>
      <c r="S66" s="99"/>
      <c r="T66" s="12"/>
      <c r="U66" s="99"/>
      <c r="V66" s="99"/>
      <c r="W66" s="12"/>
      <c r="X66" s="12"/>
      <c r="Y66" s="12"/>
      <c r="Z66" s="12"/>
      <c r="AA66" s="3"/>
      <c r="AB66" s="3"/>
      <c r="AC66" s="12"/>
      <c r="AD66" s="114"/>
      <c r="AE66"/>
      <c r="AF66"/>
      <c r="AG66" s="196"/>
      <c r="AH66" s="12"/>
      <c r="AI66"/>
      <c r="AJ66" s="12"/>
      <c r="AK66"/>
      <c r="AL66" s="12"/>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c r="A67"/>
      <c r="B67"/>
      <c r="C67" s="43"/>
      <c r="D67" s="195"/>
      <c r="E67"/>
      <c r="F67" s="3"/>
      <c r="G67" s="3"/>
      <c r="H67" s="18"/>
      <c r="I67"/>
      <c r="J67"/>
      <c r="K67"/>
      <c r="L67"/>
      <c r="M67"/>
      <c r="N67"/>
      <c r="O67"/>
      <c r="P67"/>
      <c r="Q67"/>
      <c r="R67" s="18"/>
      <c r="S67" s="99"/>
      <c r="T67" s="12"/>
      <c r="U67" s="99"/>
      <c r="V67" s="99"/>
      <c r="W67" s="12"/>
      <c r="X67" s="12"/>
      <c r="Y67" s="12"/>
      <c r="Z67" s="12"/>
      <c r="AA67" s="3"/>
      <c r="AB67" s="3"/>
      <c r="AC67" s="12"/>
      <c r="AD67" s="114"/>
      <c r="AE67"/>
      <c r="AF67"/>
      <c r="AG67" s="196"/>
      <c r="AH67" s="12"/>
      <c r="AI67"/>
      <c r="AJ67" s="12"/>
      <c r="AK67"/>
      <c r="AL67" s="12"/>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c r="A68"/>
      <c r="B68"/>
      <c r="C68" s="43"/>
      <c r="D68" s="195"/>
      <c r="E68"/>
      <c r="F68" s="3"/>
      <c r="G68" s="3"/>
      <c r="H68" s="18"/>
      <c r="I68"/>
      <c r="J68"/>
      <c r="K68"/>
      <c r="L68"/>
      <c r="M68"/>
      <c r="N68"/>
      <c r="O68"/>
      <c r="P68"/>
      <c r="Q68"/>
      <c r="R68" s="18"/>
      <c r="S68" s="99"/>
      <c r="T68" s="12"/>
      <c r="U68" s="99"/>
      <c r="V68" s="99"/>
      <c r="W68" s="12"/>
      <c r="X68" s="12"/>
      <c r="Y68" s="12"/>
      <c r="Z68" s="12"/>
      <c r="AA68" s="3"/>
      <c r="AB68" s="3"/>
      <c r="AC68" s="12"/>
      <c r="AD68" s="114"/>
      <c r="AE68"/>
      <c r="AF68"/>
      <c r="AG68" s="196"/>
      <c r="AH68" s="12"/>
      <c r="AI68"/>
      <c r="AJ68" s="12"/>
      <c r="AK68"/>
      <c r="AL68" s="12"/>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c r="A69"/>
      <c r="B69"/>
      <c r="C69" s="43"/>
      <c r="D69" s="195"/>
      <c r="E69"/>
      <c r="F69" s="3"/>
      <c r="G69" s="3"/>
      <c r="H69" s="18"/>
      <c r="I69"/>
      <c r="J69"/>
      <c r="K69"/>
      <c r="L69"/>
      <c r="M69"/>
      <c r="N69"/>
      <c r="O69"/>
      <c r="P69"/>
      <c r="Q69"/>
      <c r="R69" s="18"/>
      <c r="S69" s="99"/>
      <c r="T69" s="12"/>
      <c r="U69" s="99"/>
      <c r="V69" s="99"/>
      <c r="W69" s="12"/>
      <c r="X69" s="12"/>
      <c r="Y69" s="12"/>
      <c r="Z69" s="12"/>
      <c r="AA69" s="3"/>
      <c r="AB69" s="3"/>
      <c r="AC69" s="12"/>
      <c r="AD69" s="114"/>
      <c r="AE69"/>
      <c r="AF69"/>
      <c r="AG69" s="196"/>
      <c r="AH69" s="12"/>
      <c r="AI69"/>
      <c r="AJ69" s="12"/>
      <c r="AK69"/>
      <c r="AL69" s="12"/>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c r="A70"/>
      <c r="B70"/>
      <c r="C70" s="43"/>
      <c r="D70" s="195"/>
      <c r="E70"/>
      <c r="F70" s="3"/>
      <c r="G70" s="3"/>
      <c r="H70" s="18"/>
      <c r="I70"/>
      <c r="J70"/>
      <c r="K70"/>
      <c r="L70"/>
      <c r="M70"/>
      <c r="N70"/>
      <c r="O70"/>
      <c r="P70"/>
      <c r="Q70"/>
      <c r="R70" s="18"/>
      <c r="S70" s="99"/>
      <c r="T70" s="12"/>
      <c r="U70" s="99"/>
      <c r="V70" s="99"/>
      <c r="W70" s="12"/>
      <c r="X70" s="12"/>
      <c r="Y70" s="12"/>
      <c r="Z70" s="12"/>
      <c r="AA70" s="3"/>
      <c r="AB70" s="3"/>
      <c r="AC70" s="12"/>
      <c r="AD70" s="114"/>
      <c r="AE70"/>
      <c r="AF70"/>
      <c r="AG70" s="196"/>
      <c r="AH70" s="12"/>
      <c r="AI70"/>
      <c r="AJ70" s="12"/>
      <c r="AK70"/>
      <c r="AL70" s="12"/>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c r="A71"/>
      <c r="B71"/>
      <c r="C71" s="43"/>
      <c r="D71" s="195"/>
      <c r="E71"/>
      <c r="F71" s="3"/>
      <c r="G71" s="3"/>
      <c r="H71" s="18"/>
      <c r="I71"/>
      <c r="J71"/>
      <c r="K71"/>
      <c r="L71"/>
      <c r="M71"/>
      <c r="N71"/>
      <c r="O71"/>
      <c r="P71"/>
      <c r="Q71"/>
      <c r="R71" s="18"/>
      <c r="S71" s="99"/>
      <c r="T71" s="12"/>
      <c r="U71" s="99"/>
      <c r="V71" s="99"/>
      <c r="W71" s="12"/>
      <c r="X71" s="12"/>
      <c r="Y71" s="12"/>
      <c r="Z71" s="12"/>
      <c r="AA71" s="3"/>
      <c r="AB71" s="3"/>
      <c r="AC71" s="12"/>
      <c r="AD71" s="114"/>
      <c r="AE71"/>
      <c r="AF71"/>
      <c r="AG71" s="196"/>
      <c r="AH71" s="12"/>
      <c r="AI71"/>
      <c r="AJ71" s="12"/>
      <c r="AK71"/>
      <c r="AL71" s="12"/>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c r="A72"/>
      <c r="B72"/>
      <c r="C72" s="43"/>
      <c r="D72" s="195"/>
      <c r="E72"/>
      <c r="F72" s="3"/>
      <c r="G72" s="3"/>
      <c r="H72" s="18"/>
      <c r="I72"/>
      <c r="J72"/>
      <c r="K72"/>
      <c r="L72"/>
      <c r="M72"/>
      <c r="N72"/>
      <c r="O72"/>
      <c r="P72"/>
      <c r="Q72"/>
      <c r="R72" s="18"/>
      <c r="S72" s="99"/>
      <c r="T72" s="12"/>
      <c r="U72" s="99"/>
      <c r="V72" s="99"/>
      <c r="W72" s="12"/>
      <c r="X72" s="12"/>
      <c r="Y72" s="12"/>
      <c r="Z72" s="12"/>
      <c r="AA72" s="3"/>
      <c r="AB72" s="3"/>
      <c r="AC72" s="12"/>
      <c r="AD72" s="114"/>
      <c r="AE72"/>
      <c r="AF72"/>
      <c r="AG72" s="196"/>
      <c r="AH72" s="12"/>
      <c r="AI72"/>
      <c r="AJ72" s="12"/>
      <c r="AK72"/>
      <c r="AL72" s="1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c r="A73"/>
      <c r="B73"/>
      <c r="C73" s="43"/>
      <c r="D73" s="195"/>
      <c r="E73"/>
      <c r="F73" s="3"/>
      <c r="G73" s="3"/>
      <c r="H73" s="18"/>
      <c r="I73"/>
      <c r="J73"/>
      <c r="K73"/>
      <c r="L73"/>
      <c r="M73"/>
      <c r="N73"/>
      <c r="O73"/>
      <c r="P73"/>
      <c r="Q73"/>
      <c r="R73" s="18"/>
      <c r="S73" s="99"/>
      <c r="T73" s="12"/>
      <c r="U73" s="99"/>
      <c r="V73" s="99"/>
      <c r="W73" s="12"/>
      <c r="X73" s="12"/>
      <c r="Y73" s="12"/>
      <c r="Z73" s="12"/>
      <c r="AA73" s="3"/>
      <c r="AB73" s="3"/>
      <c r="AC73" s="12"/>
      <c r="AD73" s="114"/>
      <c r="AE73"/>
      <c r="AF73"/>
      <c r="AG73" s="196"/>
      <c r="AH73" s="12"/>
      <c r="AI73"/>
      <c r="AJ73" s="12"/>
      <c r="AK73"/>
      <c r="AL73" s="12"/>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c r="A74"/>
      <c r="B74"/>
      <c r="C74" s="43"/>
      <c r="D74" s="195"/>
      <c r="E74"/>
      <c r="F74" s="3"/>
      <c r="G74" s="3"/>
      <c r="H74" s="18"/>
      <c r="I74"/>
      <c r="J74"/>
      <c r="K74"/>
      <c r="L74"/>
      <c r="M74"/>
      <c r="N74"/>
      <c r="O74"/>
      <c r="P74"/>
      <c r="Q74"/>
      <c r="R74" s="18"/>
      <c r="S74" s="99"/>
      <c r="T74" s="12"/>
      <c r="U74" s="99"/>
      <c r="V74" s="99"/>
      <c r="W74" s="12"/>
      <c r="X74" s="12"/>
      <c r="Y74" s="12"/>
      <c r="Z74" s="12"/>
      <c r="AA74" s="3"/>
      <c r="AB74" s="3"/>
      <c r="AC74" s="12"/>
      <c r="AD74" s="114"/>
      <c r="AE74"/>
      <c r="AF74"/>
      <c r="AG74" s="196"/>
      <c r="AH74" s="12"/>
      <c r="AI74"/>
      <c r="AJ74" s="12"/>
      <c r="AK74"/>
      <c r="AL74" s="12"/>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c r="A75"/>
      <c r="B75"/>
      <c r="C75" s="43"/>
      <c r="D75" s="195"/>
      <c r="E75"/>
      <c r="F75" s="3"/>
      <c r="G75" s="3"/>
      <c r="H75" s="18"/>
      <c r="I75"/>
      <c r="J75"/>
      <c r="K75"/>
      <c r="L75"/>
      <c r="M75"/>
      <c r="N75"/>
      <c r="O75"/>
      <c r="P75"/>
      <c r="Q75"/>
      <c r="R75" s="18"/>
      <c r="S75" s="99"/>
      <c r="T75" s="12"/>
      <c r="U75" s="99"/>
      <c r="V75" s="99"/>
      <c r="W75" s="12"/>
      <c r="X75" s="12"/>
      <c r="Y75" s="12"/>
      <c r="Z75" s="12"/>
      <c r="AA75" s="3"/>
      <c r="AB75" s="3"/>
      <c r="AC75" s="12"/>
      <c r="AD75" s="114"/>
      <c r="AE75"/>
      <c r="AF75"/>
      <c r="AG75" s="196"/>
      <c r="AH75" s="12"/>
      <c r="AI75"/>
      <c r="AJ75" s="12"/>
      <c r="AK75"/>
      <c r="AL75" s="12"/>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c r="A76"/>
      <c r="B76"/>
      <c r="C76" s="43"/>
      <c r="D76" s="195"/>
      <c r="E76"/>
      <c r="F76" s="3"/>
      <c r="G76" s="3"/>
      <c r="H76" s="18"/>
      <c r="I76"/>
      <c r="J76"/>
      <c r="K76"/>
      <c r="L76"/>
      <c r="M76"/>
      <c r="N76"/>
      <c r="O76"/>
      <c r="P76"/>
      <c r="Q76"/>
      <c r="R76" s="18"/>
      <c r="S76" s="99"/>
      <c r="T76" s="12"/>
      <c r="U76" s="99"/>
      <c r="V76" s="99"/>
      <c r="W76" s="12"/>
      <c r="X76" s="12"/>
      <c r="Y76" s="12"/>
      <c r="Z76" s="12"/>
      <c r="AA76" s="3"/>
      <c r="AB76" s="3"/>
      <c r="AC76" s="12"/>
      <c r="AD76" s="114"/>
      <c r="AE76"/>
      <c r="AF76"/>
      <c r="AG76" s="196"/>
      <c r="AH76" s="12"/>
      <c r="AI76"/>
      <c r="AJ76" s="12"/>
      <c r="AK76"/>
      <c r="AL76" s="12"/>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c r="A77"/>
      <c r="B77"/>
      <c r="C77" s="43"/>
      <c r="D77" s="195"/>
      <c r="E77"/>
      <c r="F77" s="3"/>
      <c r="G77" s="3"/>
      <c r="H77" s="18"/>
      <c r="I77"/>
      <c r="J77"/>
      <c r="K77"/>
      <c r="L77"/>
      <c r="M77"/>
      <c r="N77"/>
      <c r="O77"/>
      <c r="P77"/>
      <c r="Q77"/>
      <c r="R77" s="18"/>
      <c r="S77" s="99"/>
      <c r="T77" s="12"/>
      <c r="U77" s="99"/>
      <c r="V77" s="99"/>
      <c r="W77" s="12"/>
      <c r="X77" s="12"/>
      <c r="Y77" s="12"/>
      <c r="Z77" s="12"/>
      <c r="AA77" s="3"/>
      <c r="AB77" s="3"/>
      <c r="AC77" s="12"/>
      <c r="AD77" s="114"/>
      <c r="AE77"/>
      <c r="AF77"/>
      <c r="AG77" s="196"/>
      <c r="AH77" s="12"/>
      <c r="AI77"/>
      <c r="AJ77" s="12"/>
      <c r="AK77"/>
      <c r="AL77" s="12"/>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c r="A78"/>
      <c r="B78"/>
      <c r="C78" s="43"/>
      <c r="D78" s="195"/>
      <c r="E78"/>
      <c r="F78" s="3"/>
      <c r="G78" s="3"/>
      <c r="H78" s="18"/>
      <c r="I78"/>
      <c r="J78"/>
      <c r="K78"/>
      <c r="L78"/>
      <c r="M78"/>
      <c r="N78"/>
      <c r="O78"/>
      <c r="P78"/>
      <c r="Q78"/>
      <c r="R78" s="18"/>
      <c r="S78" s="99"/>
      <c r="T78" s="12"/>
      <c r="U78" s="99"/>
      <c r="V78" s="99"/>
      <c r="W78" s="12"/>
      <c r="X78" s="12"/>
      <c r="Y78" s="12"/>
      <c r="Z78" s="12"/>
      <c r="AA78" s="3"/>
      <c r="AB78" s="3"/>
      <c r="AC78" s="12"/>
      <c r="AD78" s="114"/>
      <c r="AE78"/>
      <c r="AF78"/>
      <c r="AG78" s="196"/>
      <c r="AH78" s="12"/>
      <c r="AI78"/>
      <c r="AJ78" s="12"/>
      <c r="AK78"/>
      <c r="AL78" s="12"/>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c r="A79"/>
      <c r="B79"/>
      <c r="C79" s="43"/>
      <c r="D79" s="195"/>
      <c r="E79"/>
      <c r="F79" s="3"/>
      <c r="G79" s="3"/>
      <c r="H79" s="18"/>
      <c r="I79"/>
      <c r="J79"/>
      <c r="K79"/>
      <c r="L79"/>
      <c r="M79"/>
      <c r="N79"/>
      <c r="O79"/>
      <c r="P79"/>
      <c r="Q79"/>
      <c r="R79" s="18"/>
      <c r="S79" s="99"/>
      <c r="T79" s="12"/>
      <c r="U79" s="99"/>
      <c r="V79" s="99"/>
      <c r="W79" s="12"/>
      <c r="X79" s="12"/>
      <c r="Y79" s="12"/>
      <c r="Z79" s="12"/>
      <c r="AA79" s="3"/>
      <c r="AB79" s="3"/>
      <c r="AC79" s="12"/>
      <c r="AD79" s="114"/>
      <c r="AE79"/>
      <c r="AF79"/>
      <c r="AG79" s="196"/>
      <c r="AH79" s="12"/>
      <c r="AI79"/>
      <c r="AJ79" s="12"/>
      <c r="AK79"/>
      <c r="AL79" s="12"/>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c r="A80"/>
      <c r="B80"/>
      <c r="C80" s="43"/>
      <c r="D80" s="195"/>
      <c r="E80"/>
      <c r="F80" s="3"/>
      <c r="G80" s="3"/>
      <c r="H80" s="18"/>
      <c r="I80"/>
      <c r="J80"/>
      <c r="K80"/>
      <c r="L80"/>
      <c r="M80"/>
      <c r="N80"/>
      <c r="O80"/>
      <c r="P80"/>
      <c r="Q80"/>
      <c r="R80" s="18"/>
      <c r="S80" s="99"/>
      <c r="T80" s="12"/>
      <c r="U80" s="99"/>
      <c r="V80" s="99"/>
      <c r="W80" s="12"/>
      <c r="X80" s="12"/>
      <c r="Y80" s="12"/>
      <c r="Z80" s="12"/>
      <c r="AA80" s="3"/>
      <c r="AB80" s="3"/>
      <c r="AC80" s="12"/>
      <c r="AD80" s="114"/>
      <c r="AE80"/>
      <c r="AF80"/>
      <c r="AG80" s="196"/>
      <c r="AH80" s="12"/>
      <c r="AI80"/>
      <c r="AJ80" s="12"/>
      <c r="AK80"/>
      <c r="AL80" s="12"/>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c r="A81"/>
      <c r="B81"/>
      <c r="C81" s="43"/>
      <c r="D81" s="195"/>
      <c r="E81"/>
      <c r="F81" s="3"/>
      <c r="G81" s="3"/>
      <c r="H81" s="18"/>
      <c r="I81"/>
      <c r="J81"/>
      <c r="K81"/>
      <c r="L81"/>
      <c r="M81"/>
      <c r="N81"/>
      <c r="O81"/>
      <c r="P81"/>
      <c r="Q81"/>
      <c r="R81" s="18"/>
      <c r="S81" s="99"/>
      <c r="T81" s="12"/>
      <c r="U81" s="99"/>
      <c r="V81" s="99"/>
      <c r="W81" s="12"/>
      <c r="X81" s="12"/>
      <c r="Y81" s="12"/>
      <c r="Z81" s="12"/>
      <c r="AA81" s="3"/>
      <c r="AB81" s="3"/>
      <c r="AC81" s="12"/>
      <c r="AD81" s="114"/>
      <c r="AE81"/>
      <c r="AF81"/>
      <c r="AG81" s="196"/>
      <c r="AH81" s="12"/>
      <c r="AI81"/>
      <c r="AJ81" s="12"/>
      <c r="AK81"/>
      <c r="AL81" s="12"/>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c r="A82"/>
      <c r="B82"/>
      <c r="C82" s="43"/>
      <c r="D82" s="195"/>
      <c r="E82"/>
      <c r="F82" s="3"/>
      <c r="G82" s="3"/>
      <c r="H82" s="18"/>
      <c r="I82"/>
      <c r="J82"/>
      <c r="K82"/>
      <c r="L82"/>
      <c r="M82"/>
      <c r="N82"/>
      <c r="O82"/>
      <c r="P82"/>
      <c r="Q82"/>
      <c r="R82" s="18"/>
      <c r="S82" s="99"/>
      <c r="T82" s="12"/>
      <c r="U82" s="99"/>
      <c r="V82" s="99"/>
      <c r="W82" s="12"/>
      <c r="X82" s="12"/>
      <c r="Y82" s="12"/>
      <c r="Z82" s="12"/>
      <c r="AA82" s="3"/>
      <c r="AB82" s="3"/>
      <c r="AC82" s="12"/>
      <c r="AD82" s="114"/>
      <c r="AE82"/>
      <c r="AF82"/>
      <c r="AG82" s="196"/>
      <c r="AH82" s="12"/>
      <c r="AI82"/>
      <c r="AJ82" s="12"/>
      <c r="AK82"/>
      <c r="AL82" s="1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c r="A83"/>
      <c r="B83"/>
      <c r="C83" s="43"/>
      <c r="D83" s="195"/>
      <c r="E83"/>
      <c r="F83" s="3"/>
      <c r="G83" s="3"/>
      <c r="H83" s="18"/>
      <c r="I83"/>
      <c r="J83"/>
      <c r="K83"/>
      <c r="L83"/>
      <c r="M83"/>
      <c r="N83"/>
      <c r="O83"/>
      <c r="P83"/>
      <c r="Q83"/>
      <c r="R83" s="18"/>
      <c r="S83" s="99"/>
      <c r="T83" s="12"/>
      <c r="U83" s="99"/>
      <c r="V83" s="99"/>
      <c r="W83" s="12"/>
      <c r="X83" s="12"/>
      <c r="Y83" s="12"/>
      <c r="Z83" s="12"/>
      <c r="AA83" s="3"/>
      <c r="AB83" s="3"/>
      <c r="AC83" s="12"/>
      <c r="AD83" s="114"/>
      <c r="AE83"/>
      <c r="AF83"/>
      <c r="AG83" s="196"/>
      <c r="AH83" s="12"/>
      <c r="AI83"/>
      <c r="AJ83" s="12"/>
      <c r="AK83"/>
      <c r="AL83" s="12"/>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c r="A84"/>
      <c r="B84"/>
      <c r="C84" s="43"/>
      <c r="D84" s="195"/>
      <c r="E84"/>
      <c r="F84" s="3"/>
      <c r="G84" s="3"/>
      <c r="H84" s="18"/>
      <c r="I84"/>
      <c r="J84"/>
      <c r="K84"/>
      <c r="L84"/>
      <c r="M84"/>
      <c r="N84"/>
      <c r="O84"/>
      <c r="P84"/>
      <c r="Q84"/>
      <c r="R84" s="18"/>
      <c r="S84" s="99"/>
      <c r="T84" s="12"/>
      <c r="U84" s="99"/>
      <c r="V84" s="99"/>
      <c r="W84" s="12"/>
      <c r="X84" s="12"/>
      <c r="Y84" s="12"/>
      <c r="Z84" s="12"/>
      <c r="AA84" s="3"/>
      <c r="AB84" s="3"/>
      <c r="AC84" s="12"/>
      <c r="AD84" s="114"/>
      <c r="AE84"/>
      <c r="AF84"/>
      <c r="AG84" s="196"/>
      <c r="AH84" s="12"/>
      <c r="AI84"/>
      <c r="AJ84" s="12"/>
      <c r="AK84"/>
      <c r="AL84" s="12"/>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c r="A85"/>
      <c r="B85"/>
      <c r="C85" s="43"/>
      <c r="D85" s="195"/>
      <c r="E85"/>
      <c r="F85" s="3"/>
      <c r="G85" s="3"/>
      <c r="H85" s="18"/>
      <c r="I85"/>
      <c r="J85"/>
      <c r="K85"/>
      <c r="L85"/>
      <c r="M85"/>
      <c r="N85"/>
      <c r="O85"/>
      <c r="P85"/>
      <c r="Q85"/>
      <c r="R85" s="18"/>
      <c r="S85" s="99"/>
      <c r="T85" s="12"/>
      <c r="U85" s="99"/>
      <c r="V85" s="99"/>
      <c r="W85" s="12"/>
      <c r="X85" s="12"/>
      <c r="Y85" s="12"/>
      <c r="Z85" s="12"/>
      <c r="AA85" s="3"/>
      <c r="AB85" s="3"/>
      <c r="AC85" s="12"/>
      <c r="AD85" s="114"/>
      <c r="AE85"/>
      <c r="AF85"/>
      <c r="AG85" s="196"/>
      <c r="AH85" s="12"/>
      <c r="AI85"/>
      <c r="AJ85" s="12"/>
      <c r="AK85"/>
      <c r="AL85" s="12"/>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c r="A86"/>
      <c r="B86"/>
      <c r="C86" s="43"/>
      <c r="D86" s="195"/>
      <c r="E86"/>
      <c r="F86" s="3"/>
      <c r="G86" s="3"/>
      <c r="H86" s="18"/>
      <c r="I86"/>
      <c r="J86"/>
      <c r="K86"/>
      <c r="L86"/>
      <c r="M86"/>
      <c r="N86"/>
      <c r="O86"/>
      <c r="P86"/>
      <c r="Q86"/>
      <c r="R86" s="18"/>
      <c r="S86" s="99"/>
      <c r="T86" s="12"/>
      <c r="U86" s="99"/>
      <c r="V86" s="99"/>
      <c r="W86" s="12"/>
      <c r="X86" s="12"/>
      <c r="Y86" s="12"/>
      <c r="Z86" s="12"/>
      <c r="AA86" s="3"/>
      <c r="AB86" s="3"/>
      <c r="AC86" s="12"/>
      <c r="AD86" s="114"/>
      <c r="AE86"/>
      <c r="AF86"/>
      <c r="AG86" s="196"/>
      <c r="AH86" s="12"/>
      <c r="AI86"/>
      <c r="AJ86" s="12"/>
      <c r="AK86"/>
      <c r="AL86" s="12"/>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c r="A87"/>
      <c r="B87"/>
      <c r="C87" s="43"/>
      <c r="D87" s="195"/>
      <c r="E87"/>
      <c r="F87" s="3"/>
      <c r="G87" s="3"/>
      <c r="H87" s="18"/>
      <c r="I87"/>
      <c r="J87"/>
      <c r="K87"/>
      <c r="L87"/>
      <c r="M87"/>
      <c r="N87"/>
      <c r="O87"/>
      <c r="P87"/>
      <c r="Q87"/>
      <c r="R87" s="18"/>
      <c r="S87" s="99"/>
      <c r="T87" s="12"/>
      <c r="U87" s="99"/>
      <c r="V87" s="99"/>
      <c r="W87" s="12"/>
      <c r="X87" s="12"/>
      <c r="Y87" s="12"/>
      <c r="Z87" s="12"/>
      <c r="AA87" s="3"/>
      <c r="AB87" s="3"/>
      <c r="AC87" s="12"/>
      <c r="AD87" s="114"/>
      <c r="AE87"/>
      <c r="AF87"/>
      <c r="AG87" s="196"/>
      <c r="AH87" s="12"/>
      <c r="AI87"/>
      <c r="AJ87" s="12"/>
      <c r="AK87"/>
      <c r="AL87" s="12"/>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c r="A88"/>
      <c r="B88"/>
      <c r="C88" s="43"/>
      <c r="D88" s="195"/>
      <c r="E88"/>
      <c r="F88" s="3"/>
      <c r="G88" s="3"/>
      <c r="H88" s="18"/>
      <c r="I88"/>
      <c r="J88"/>
      <c r="K88"/>
      <c r="L88"/>
      <c r="M88"/>
      <c r="N88"/>
      <c r="O88"/>
      <c r="P88"/>
      <c r="Q88"/>
      <c r="R88" s="18"/>
      <c r="S88" s="99"/>
      <c r="T88" s="12"/>
      <c r="U88" s="99"/>
      <c r="V88" s="99"/>
      <c r="W88" s="12"/>
      <c r="X88" s="12"/>
      <c r="Y88" s="12"/>
      <c r="Z88" s="12"/>
      <c r="AA88" s="3"/>
      <c r="AB88" s="3"/>
      <c r="AC88" s="12"/>
      <c r="AD88" s="114"/>
      <c r="AE88"/>
      <c r="AF88"/>
      <c r="AG88" s="196"/>
      <c r="AH88" s="12"/>
      <c r="AI88"/>
      <c r="AJ88" s="12"/>
      <c r="AK88"/>
      <c r="AL88" s="12"/>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c r="A89"/>
      <c r="B89"/>
      <c r="C89" s="43"/>
      <c r="D89" s="195"/>
      <c r="E89"/>
      <c r="F89" s="3"/>
      <c r="G89" s="3"/>
      <c r="H89" s="18"/>
      <c r="I89"/>
      <c r="J89"/>
      <c r="K89"/>
      <c r="L89"/>
      <c r="M89"/>
      <c r="N89"/>
      <c r="O89"/>
      <c r="P89"/>
      <c r="Q89"/>
      <c r="R89" s="18"/>
      <c r="S89" s="99"/>
      <c r="T89" s="12"/>
      <c r="U89" s="99"/>
      <c r="V89" s="99"/>
      <c r="W89" s="12"/>
      <c r="X89" s="12"/>
      <c r="Y89" s="12"/>
      <c r="Z89" s="12"/>
      <c r="AA89" s="3"/>
      <c r="AB89" s="3"/>
      <c r="AC89" s="12"/>
      <c r="AD89" s="114"/>
      <c r="AE89"/>
      <c r="AF89"/>
      <c r="AG89" s="196"/>
      <c r="AH89" s="12"/>
      <c r="AI89"/>
      <c r="AJ89" s="12"/>
      <c r="AK89"/>
      <c r="AL89" s="12"/>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c r="A90"/>
      <c r="B90"/>
      <c r="C90" s="43"/>
      <c r="D90" s="195"/>
      <c r="E90"/>
      <c r="F90" s="3"/>
      <c r="G90" s="3"/>
      <c r="H90" s="18"/>
      <c r="I90"/>
      <c r="J90"/>
      <c r="K90"/>
      <c r="L90"/>
      <c r="M90"/>
      <c r="N90"/>
      <c r="O90"/>
      <c r="P90"/>
      <c r="Q90"/>
      <c r="R90" s="18"/>
      <c r="S90" s="99"/>
      <c r="T90" s="12"/>
      <c r="U90" s="99"/>
      <c r="V90" s="99"/>
      <c r="W90" s="12"/>
      <c r="X90" s="12"/>
      <c r="Y90" s="12"/>
      <c r="Z90" s="12"/>
      <c r="AA90" s="3"/>
      <c r="AB90" s="3"/>
      <c r="AC90" s="12"/>
      <c r="AD90" s="114"/>
      <c r="AE90"/>
      <c r="AF90"/>
      <c r="AG90" s="196"/>
      <c r="AH90" s="12"/>
      <c r="AI90"/>
      <c r="AJ90" s="12"/>
      <c r="AK90"/>
      <c r="AL90" s="12"/>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c r="A91"/>
      <c r="B91"/>
      <c r="C91" s="43"/>
      <c r="D91" s="195"/>
      <c r="E91"/>
      <c r="F91" s="3"/>
      <c r="G91" s="3"/>
      <c r="H91" s="18"/>
      <c r="I91"/>
      <c r="J91"/>
      <c r="K91"/>
      <c r="L91"/>
      <c r="M91"/>
      <c r="N91"/>
      <c r="O91"/>
      <c r="P91"/>
      <c r="Q91"/>
      <c r="R91" s="18"/>
      <c r="S91" s="99"/>
      <c r="T91" s="12"/>
      <c r="U91" s="99"/>
      <c r="V91" s="99"/>
      <c r="W91" s="12"/>
      <c r="X91" s="12"/>
      <c r="Y91" s="12"/>
      <c r="Z91" s="12"/>
      <c r="AA91" s="3"/>
      <c r="AB91" s="3"/>
      <c r="AC91" s="12"/>
      <c r="AD91" s="114"/>
      <c r="AE91"/>
      <c r="AF91"/>
      <c r="AG91" s="196"/>
      <c r="AH91" s="12"/>
      <c r="AI91"/>
      <c r="AJ91" s="12"/>
      <c r="AK91"/>
      <c r="AL91" s="12"/>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c r="A92"/>
      <c r="B92"/>
      <c r="C92" s="43"/>
      <c r="D92" s="195"/>
      <c r="E92"/>
      <c r="F92" s="3"/>
      <c r="G92" s="3"/>
      <c r="H92" s="18"/>
      <c r="I92"/>
      <c r="J92"/>
      <c r="K92"/>
      <c r="L92"/>
      <c r="M92"/>
      <c r="N92"/>
      <c r="O92"/>
      <c r="P92"/>
      <c r="Q92"/>
      <c r="R92" s="18"/>
      <c r="S92" s="99"/>
      <c r="T92" s="12"/>
      <c r="U92" s="99"/>
      <c r="V92" s="99"/>
      <c r="W92" s="12"/>
      <c r="X92" s="12"/>
      <c r="Y92" s="12"/>
      <c r="Z92" s="12"/>
      <c r="AA92" s="3"/>
      <c r="AB92" s="3"/>
      <c r="AC92" s="12"/>
      <c r="AD92" s="114"/>
      <c r="AE92"/>
      <c r="AF92"/>
      <c r="AG92" s="196"/>
      <c r="AH92" s="12"/>
      <c r="AI92"/>
      <c r="AJ92" s="12"/>
      <c r="AK92"/>
      <c r="AL92" s="1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c r="A93"/>
      <c r="B93"/>
      <c r="C93" s="43"/>
      <c r="D93" s="195"/>
      <c r="E93"/>
      <c r="F93" s="3"/>
      <c r="G93" s="3"/>
      <c r="H93" s="18"/>
      <c r="I93"/>
      <c r="J93"/>
      <c r="K93"/>
      <c r="L93"/>
      <c r="M93"/>
      <c r="N93"/>
      <c r="O93"/>
      <c r="P93"/>
      <c r="Q93"/>
      <c r="R93" s="18"/>
      <c r="S93" s="99"/>
      <c r="T93" s="12"/>
      <c r="U93" s="99"/>
      <c r="V93" s="99"/>
      <c r="W93" s="12"/>
      <c r="X93" s="12"/>
      <c r="Y93" s="12"/>
      <c r="Z93" s="12"/>
      <c r="AA93" s="3"/>
      <c r="AB93" s="3"/>
      <c r="AC93" s="12"/>
      <c r="AD93" s="114"/>
      <c r="AE93"/>
      <c r="AF93"/>
      <c r="AG93" s="196"/>
      <c r="AH93" s="12"/>
      <c r="AI93"/>
      <c r="AJ93" s="12"/>
      <c r="AK93"/>
      <c r="AL93" s="12"/>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c r="A94"/>
      <c r="B94"/>
      <c r="C94" s="43"/>
      <c r="D94" s="195"/>
      <c r="E94"/>
      <c r="F94" s="3"/>
      <c r="G94" s="3"/>
      <c r="H94" s="18"/>
      <c r="I94"/>
      <c r="J94"/>
      <c r="K94"/>
      <c r="L94"/>
      <c r="M94"/>
      <c r="N94"/>
      <c r="O94"/>
      <c r="P94"/>
      <c r="Q94"/>
      <c r="R94" s="18"/>
      <c r="S94" s="99"/>
      <c r="T94" s="12"/>
      <c r="U94" s="99"/>
      <c r="V94" s="99"/>
      <c r="W94" s="12"/>
      <c r="X94" s="12"/>
      <c r="Y94" s="12"/>
      <c r="Z94" s="12"/>
      <c r="AA94" s="3"/>
      <c r="AB94" s="3"/>
      <c r="AC94" s="12"/>
      <c r="AD94" s="114"/>
      <c r="AE94"/>
      <c r="AF94"/>
      <c r="AG94" s="196"/>
      <c r="AH94" s="12"/>
      <c r="AI94"/>
      <c r="AJ94" s="12"/>
      <c r="AK94"/>
      <c r="AL94" s="12"/>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c r="A95"/>
      <c r="B95"/>
      <c r="C95" s="43"/>
      <c r="D95" s="195"/>
      <c r="E95"/>
      <c r="F95" s="3"/>
      <c r="G95" s="3"/>
      <c r="H95" s="18"/>
      <c r="I95"/>
      <c r="J95"/>
      <c r="K95"/>
      <c r="L95"/>
      <c r="M95"/>
      <c r="N95"/>
      <c r="O95"/>
      <c r="P95"/>
      <c r="Q95"/>
      <c r="R95" s="18"/>
      <c r="S95" s="99"/>
      <c r="T95" s="12"/>
      <c r="U95" s="99"/>
      <c r="V95" s="99"/>
      <c r="W95" s="12"/>
      <c r="X95" s="12"/>
      <c r="Y95" s="12"/>
      <c r="Z95" s="12"/>
      <c r="AA95" s="3"/>
      <c r="AB95" s="3"/>
      <c r="AC95" s="12"/>
      <c r="AD95" s="114"/>
      <c r="AE95"/>
      <c r="AF95"/>
      <c r="AG95" s="196"/>
      <c r="AH95" s="12"/>
      <c r="AI95"/>
      <c r="AJ95" s="12"/>
      <c r="AK95"/>
      <c r="AL95" s="12"/>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c r="A96"/>
      <c r="B96"/>
      <c r="C96" s="43"/>
      <c r="D96" s="195"/>
      <c r="E96"/>
      <c r="F96" s="3"/>
      <c r="G96" s="3"/>
      <c r="H96" s="18"/>
      <c r="I96"/>
      <c r="J96"/>
      <c r="K96"/>
      <c r="L96"/>
      <c r="M96"/>
      <c r="N96"/>
      <c r="O96"/>
      <c r="P96"/>
      <c r="Q96"/>
      <c r="R96" s="18"/>
      <c r="S96" s="99"/>
      <c r="T96" s="12"/>
      <c r="U96" s="99"/>
      <c r="V96" s="99"/>
      <c r="W96" s="12"/>
      <c r="X96" s="12"/>
      <c r="Y96" s="12"/>
      <c r="Z96" s="12"/>
      <c r="AA96" s="3"/>
      <c r="AB96" s="3"/>
      <c r="AC96" s="12"/>
      <c r="AD96" s="114"/>
      <c r="AE96"/>
      <c r="AF96"/>
      <c r="AG96" s="196"/>
      <c r="AH96" s="12"/>
      <c r="AI96"/>
      <c r="AJ96" s="12"/>
      <c r="AK96"/>
      <c r="AL96" s="12"/>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c r="A97"/>
      <c r="B97"/>
      <c r="C97" s="43"/>
      <c r="D97" s="195"/>
      <c r="E97"/>
      <c r="F97" s="3"/>
      <c r="G97" s="3"/>
      <c r="H97" s="18"/>
      <c r="I97"/>
      <c r="J97"/>
      <c r="K97"/>
      <c r="L97"/>
      <c r="M97"/>
      <c r="N97"/>
      <c r="O97"/>
      <c r="P97"/>
      <c r="Q97"/>
      <c r="R97" s="18"/>
      <c r="S97" s="99"/>
      <c r="T97" s="12"/>
      <c r="U97" s="99"/>
      <c r="V97" s="99"/>
      <c r="W97" s="12"/>
      <c r="X97" s="12"/>
      <c r="Y97" s="12"/>
      <c r="Z97" s="12"/>
      <c r="AA97" s="3"/>
      <c r="AB97" s="3"/>
      <c r="AC97" s="12"/>
      <c r="AD97" s="114"/>
      <c r="AE97"/>
      <c r="AF97"/>
      <c r="AG97" s="196"/>
      <c r="AH97" s="12"/>
      <c r="AI97"/>
      <c r="AJ97" s="12"/>
      <c r="AK97"/>
      <c r="AL97" s="12"/>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c r="A98"/>
      <c r="B98"/>
      <c r="C98" s="43"/>
      <c r="D98" s="195"/>
      <c r="E98"/>
      <c r="F98" s="3"/>
      <c r="G98" s="3"/>
      <c r="H98" s="18"/>
      <c r="I98"/>
      <c r="J98"/>
      <c r="K98"/>
      <c r="L98"/>
      <c r="M98"/>
      <c r="N98"/>
      <c r="O98"/>
      <c r="P98"/>
      <c r="Q98"/>
      <c r="R98" s="18"/>
      <c r="S98" s="99"/>
      <c r="T98" s="12"/>
      <c r="U98" s="99"/>
      <c r="V98" s="99"/>
      <c r="W98" s="12"/>
      <c r="X98" s="12"/>
      <c r="Y98" s="12"/>
      <c r="Z98" s="12"/>
      <c r="AA98" s="3"/>
      <c r="AB98" s="3"/>
      <c r="AC98" s="12"/>
      <c r="AD98" s="114"/>
      <c r="AE98"/>
      <c r="AF98"/>
      <c r="AG98" s="196"/>
      <c r="AH98" s="12"/>
      <c r="AI98"/>
      <c r="AJ98" s="12"/>
      <c r="AK98"/>
      <c r="AL98" s="12"/>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c r="A99"/>
      <c r="B99"/>
      <c r="C99" s="43"/>
      <c r="D99" s="195"/>
      <c r="E99"/>
      <c r="F99" s="3"/>
      <c r="G99" s="3"/>
      <c r="H99" s="18"/>
      <c r="I99"/>
      <c r="J99"/>
      <c r="K99"/>
      <c r="L99"/>
      <c r="M99"/>
      <c r="N99"/>
      <c r="O99"/>
      <c r="P99"/>
      <c r="Q99"/>
      <c r="R99" s="18"/>
      <c r="S99" s="99"/>
      <c r="T99" s="12"/>
      <c r="U99" s="99"/>
      <c r="V99" s="99"/>
      <c r="W99" s="12"/>
      <c r="X99" s="12"/>
      <c r="Y99" s="12"/>
      <c r="Z99" s="12"/>
      <c r="AA99" s="3"/>
      <c r="AB99" s="3"/>
      <c r="AC99" s="12"/>
      <c r="AD99" s="114"/>
      <c r="AE99"/>
      <c r="AF99"/>
      <c r="AG99" s="196"/>
      <c r="AH99" s="12"/>
      <c r="AI99"/>
      <c r="AJ99" s="12"/>
      <c r="AK99"/>
      <c r="AL99" s="12"/>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c r="A100"/>
      <c r="B100"/>
      <c r="C100" s="43"/>
      <c r="D100" s="195"/>
      <c r="E100"/>
      <c r="F100" s="3"/>
      <c r="G100" s="3"/>
      <c r="H100" s="18"/>
      <c r="I100"/>
      <c r="J100"/>
      <c r="K100"/>
      <c r="L100"/>
      <c r="M100"/>
      <c r="N100"/>
      <c r="O100"/>
      <c r="P100"/>
      <c r="Q100"/>
      <c r="R100" s="18"/>
      <c r="S100" s="99"/>
      <c r="T100" s="12"/>
      <c r="U100" s="99"/>
      <c r="V100" s="99"/>
      <c r="W100" s="12"/>
      <c r="X100" s="12"/>
      <c r="Y100" s="12"/>
      <c r="Z100" s="12"/>
      <c r="AA100" s="3"/>
      <c r="AB100" s="3"/>
      <c r="AC100" s="12"/>
      <c r="AD100" s="114"/>
      <c r="AE100"/>
      <c r="AF100"/>
      <c r="AG100" s="196"/>
      <c r="AH100" s="12"/>
      <c r="AI100"/>
      <c r="AJ100" s="12"/>
      <c r="AK100"/>
      <c r="AL100" s="12"/>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c r="A101"/>
      <c r="B101"/>
      <c r="C101" s="43"/>
      <c r="D101" s="195"/>
      <c r="E101"/>
      <c r="F101" s="3"/>
      <c r="G101" s="3"/>
      <c r="H101" s="18"/>
      <c r="I101"/>
      <c r="J101"/>
      <c r="K101"/>
      <c r="L101"/>
      <c r="M101"/>
      <c r="N101"/>
      <c r="O101"/>
      <c r="P101"/>
      <c r="Q101"/>
      <c r="R101" s="18"/>
      <c r="S101" s="99"/>
      <c r="T101" s="12"/>
      <c r="U101" s="99"/>
      <c r="V101" s="99"/>
      <c r="W101" s="12"/>
      <c r="X101" s="12"/>
      <c r="Y101" s="12"/>
      <c r="Z101" s="12"/>
      <c r="AA101" s="3"/>
      <c r="AB101" s="3"/>
      <c r="AC101" s="12"/>
      <c r="AD101" s="114"/>
      <c r="AE101"/>
      <c r="AF101"/>
      <c r="AG101" s="196"/>
      <c r="AH101" s="12"/>
      <c r="AI101"/>
      <c r="AJ101" s="12"/>
      <c r="AK101"/>
      <c r="AL101" s="12"/>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c r="A102"/>
      <c r="B102"/>
      <c r="C102" s="43"/>
      <c r="D102" s="195"/>
      <c r="E102"/>
      <c r="F102" s="3"/>
      <c r="G102" s="3"/>
      <c r="H102" s="18"/>
      <c r="I102"/>
      <c r="J102"/>
      <c r="K102"/>
      <c r="L102"/>
      <c r="M102"/>
      <c r="N102"/>
      <c r="O102"/>
      <c r="P102"/>
      <c r="Q102"/>
      <c r="R102" s="18"/>
      <c r="S102" s="99"/>
      <c r="T102" s="12"/>
      <c r="U102" s="99"/>
      <c r="V102" s="99"/>
      <c r="W102" s="12"/>
      <c r="X102" s="12"/>
      <c r="Y102" s="12"/>
      <c r="Z102" s="12"/>
      <c r="AA102" s="3"/>
      <c r="AB102" s="3"/>
      <c r="AC102" s="12"/>
      <c r="AD102" s="114"/>
      <c r="AE102"/>
      <c r="AF102"/>
      <c r="AG102" s="196"/>
      <c r="AH102" s="12"/>
      <c r="AI102"/>
      <c r="AJ102" s="12"/>
      <c r="AK102"/>
      <c r="AL102" s="1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c r="A103"/>
      <c r="B103"/>
      <c r="C103" s="43"/>
      <c r="D103" s="195"/>
      <c r="E103"/>
      <c r="F103" s="3"/>
      <c r="G103" s="3"/>
      <c r="H103" s="18"/>
      <c r="I103"/>
      <c r="J103"/>
      <c r="K103"/>
      <c r="L103"/>
      <c r="M103"/>
      <c r="N103"/>
      <c r="O103"/>
      <c r="P103"/>
      <c r="Q103"/>
      <c r="R103" s="18"/>
      <c r="S103" s="99"/>
      <c r="T103" s="12"/>
      <c r="U103" s="99"/>
      <c r="V103" s="99"/>
      <c r="W103" s="12"/>
      <c r="X103" s="12"/>
      <c r="Y103" s="12"/>
      <c r="Z103" s="12"/>
      <c r="AA103" s="3"/>
      <c r="AB103" s="3"/>
      <c r="AC103" s="12"/>
      <c r="AD103" s="114"/>
      <c r="AE103"/>
      <c r="AF103"/>
      <c r="AG103" s="196"/>
      <c r="AH103" s="12"/>
      <c r="AI103"/>
      <c r="AJ103" s="12"/>
      <c r="AK103"/>
      <c r="AL103" s="12"/>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c r="A104"/>
      <c r="B104"/>
      <c r="C104" s="43"/>
      <c r="D104" s="195"/>
      <c r="E104"/>
      <c r="F104" s="3"/>
      <c r="G104" s="3"/>
      <c r="H104" s="18"/>
      <c r="I104"/>
      <c r="J104"/>
      <c r="K104"/>
      <c r="L104"/>
      <c r="M104"/>
      <c r="N104"/>
      <c r="O104"/>
      <c r="P104"/>
      <c r="Q104"/>
      <c r="R104" s="18"/>
      <c r="S104" s="99"/>
      <c r="T104" s="12"/>
      <c r="U104" s="99"/>
      <c r="V104" s="99"/>
      <c r="W104" s="12"/>
      <c r="X104" s="12"/>
      <c r="Y104" s="12"/>
      <c r="Z104" s="12"/>
      <c r="AA104" s="3"/>
      <c r="AB104" s="3"/>
      <c r="AC104" s="12"/>
      <c r="AD104" s="114"/>
      <c r="AE104"/>
      <c r="AF104"/>
      <c r="AG104" s="196"/>
      <c r="AH104" s="12"/>
      <c r="AI104"/>
      <c r="AJ104" s="12"/>
      <c r="AK104"/>
      <c r="AL104" s="12"/>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c r="A105"/>
      <c r="B105"/>
      <c r="C105" s="43"/>
      <c r="D105" s="195"/>
      <c r="E105"/>
      <c r="F105" s="3"/>
      <c r="G105" s="3"/>
      <c r="H105" s="18"/>
      <c r="I105"/>
      <c r="J105"/>
      <c r="K105"/>
      <c r="L105"/>
      <c r="M105"/>
      <c r="N105"/>
      <c r="O105"/>
      <c r="P105"/>
      <c r="Q105"/>
      <c r="R105" s="18"/>
      <c r="S105" s="99"/>
      <c r="T105" s="12"/>
      <c r="U105" s="99"/>
      <c r="V105" s="99"/>
      <c r="W105" s="12"/>
      <c r="X105" s="12"/>
      <c r="Y105" s="12"/>
      <c r="Z105" s="12"/>
      <c r="AA105" s="3"/>
      <c r="AB105" s="3"/>
      <c r="AC105" s="12"/>
      <c r="AD105" s="114"/>
      <c r="AE105"/>
      <c r="AF105"/>
      <c r="AG105" s="196"/>
      <c r="AH105" s="12"/>
      <c r="AI105"/>
      <c r="AJ105" s="12"/>
      <c r="AK105"/>
      <c r="AL105" s="12"/>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c r="A106"/>
      <c r="B106"/>
      <c r="C106" s="43"/>
      <c r="D106" s="195"/>
      <c r="E106"/>
      <c r="F106" s="3"/>
      <c r="G106" s="3"/>
      <c r="H106" s="18"/>
      <c r="I106"/>
      <c r="J106"/>
      <c r="K106"/>
      <c r="L106"/>
      <c r="M106"/>
      <c r="N106"/>
      <c r="O106"/>
      <c r="P106"/>
      <c r="Q106"/>
      <c r="R106" s="18"/>
      <c r="S106" s="99"/>
      <c r="T106" s="12"/>
      <c r="U106" s="99"/>
      <c r="V106" s="99"/>
      <c r="W106" s="12"/>
      <c r="X106" s="12"/>
      <c r="Y106" s="12"/>
      <c r="Z106" s="12"/>
      <c r="AA106" s="3"/>
      <c r="AB106" s="3"/>
      <c r="AC106" s="12"/>
      <c r="AD106" s="114"/>
      <c r="AE106"/>
      <c r="AF106"/>
      <c r="AG106" s="196"/>
      <c r="AH106" s="12"/>
      <c r="AI106"/>
      <c r="AJ106" s="12"/>
      <c r="AK106"/>
      <c r="AL106" s="12"/>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c r="A107"/>
      <c r="B107"/>
      <c r="C107" s="43"/>
      <c r="D107" s="195"/>
      <c r="E107"/>
      <c r="F107" s="3"/>
      <c r="G107" s="3"/>
      <c r="H107" s="18"/>
      <c r="I107"/>
      <c r="J107"/>
      <c r="K107"/>
      <c r="L107"/>
      <c r="M107"/>
      <c r="N107"/>
      <c r="O107"/>
      <c r="P107"/>
      <c r="Q107"/>
      <c r="R107" s="18"/>
      <c r="S107" s="99"/>
      <c r="T107" s="12"/>
      <c r="U107" s="99"/>
      <c r="V107" s="99"/>
      <c r="W107" s="12"/>
      <c r="X107" s="12"/>
      <c r="Y107" s="12"/>
      <c r="Z107" s="12"/>
      <c r="AA107" s="3"/>
      <c r="AB107" s="3"/>
      <c r="AC107" s="12"/>
      <c r="AD107" s="114"/>
      <c r="AE107"/>
      <c r="AF107"/>
      <c r="AG107" s="196"/>
      <c r="AH107" s="12"/>
      <c r="AI107"/>
      <c r="AJ107" s="12"/>
      <c r="AK107"/>
      <c r="AL107" s="12"/>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c r="A108"/>
      <c r="B108"/>
      <c r="C108" s="43"/>
      <c r="D108" s="195"/>
      <c r="E108"/>
      <c r="F108" s="3"/>
      <c r="G108" s="3"/>
      <c r="H108" s="18"/>
      <c r="I108"/>
      <c r="J108"/>
      <c r="K108"/>
      <c r="L108"/>
      <c r="M108"/>
      <c r="N108"/>
      <c r="O108"/>
      <c r="P108"/>
      <c r="Q108"/>
      <c r="R108" s="18"/>
      <c r="S108" s="99"/>
      <c r="T108" s="12"/>
      <c r="U108" s="99"/>
      <c r="V108" s="99"/>
      <c r="W108" s="12"/>
      <c r="X108" s="12"/>
      <c r="Y108" s="12"/>
      <c r="Z108" s="12"/>
      <c r="AA108" s="3"/>
      <c r="AB108" s="3"/>
      <c r="AC108" s="12"/>
      <c r="AD108" s="114"/>
      <c r="AE108"/>
      <c r="AF108"/>
      <c r="AG108" s="196"/>
      <c r="AH108" s="12"/>
      <c r="AI108"/>
      <c r="AJ108" s="12"/>
      <c r="AK108"/>
      <c r="AL108" s="12"/>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c r="A109"/>
      <c r="B109"/>
      <c r="C109" s="43"/>
      <c r="D109" s="195"/>
      <c r="E109"/>
      <c r="F109" s="3"/>
      <c r="G109" s="3"/>
      <c r="H109" s="18"/>
      <c r="I109"/>
      <c r="J109"/>
      <c r="K109"/>
      <c r="L109"/>
      <c r="M109"/>
      <c r="N109"/>
      <c r="O109"/>
      <c r="P109"/>
      <c r="Q109"/>
      <c r="R109" s="18"/>
      <c r="S109" s="99"/>
      <c r="T109" s="12"/>
      <c r="U109" s="99"/>
      <c r="V109" s="99"/>
      <c r="W109" s="12"/>
      <c r="X109" s="12"/>
      <c r="Y109" s="12"/>
      <c r="Z109" s="12"/>
      <c r="AA109" s="3"/>
      <c r="AB109" s="3"/>
      <c r="AC109" s="12"/>
      <c r="AD109" s="114"/>
      <c r="AE109"/>
      <c r="AF109"/>
      <c r="AG109" s="196"/>
      <c r="AH109" s="12"/>
      <c r="AI109"/>
      <c r="AJ109" s="12"/>
      <c r="AK109"/>
      <c r="AL109" s="12"/>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c r="A110"/>
      <c r="B110"/>
      <c r="C110" s="43"/>
      <c r="D110" s="195"/>
      <c r="E110"/>
      <c r="F110" s="3"/>
      <c r="G110" s="3"/>
      <c r="H110" s="18"/>
      <c r="I110"/>
      <c r="J110"/>
      <c r="K110"/>
      <c r="L110"/>
      <c r="M110"/>
      <c r="N110"/>
      <c r="O110"/>
      <c r="P110"/>
      <c r="Q110"/>
      <c r="R110" s="18"/>
      <c r="S110" s="99"/>
      <c r="T110" s="12"/>
      <c r="U110" s="99"/>
      <c r="V110" s="99"/>
      <c r="W110" s="12"/>
      <c r="X110" s="12"/>
      <c r="Y110" s="12"/>
      <c r="Z110" s="12"/>
      <c r="AA110" s="3"/>
      <c r="AB110" s="3"/>
      <c r="AC110" s="12"/>
      <c r="AD110" s="114"/>
      <c r="AE110"/>
      <c r="AF110"/>
      <c r="AG110" s="196"/>
      <c r="AH110" s="12"/>
      <c r="AI110"/>
      <c r="AJ110" s="12"/>
      <c r="AK110"/>
      <c r="AL110" s="12"/>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c r="A111"/>
      <c r="B111"/>
      <c r="C111" s="43"/>
      <c r="D111" s="195"/>
      <c r="E111"/>
      <c r="F111" s="3"/>
      <c r="G111" s="3"/>
      <c r="H111" s="18"/>
      <c r="I111"/>
      <c r="J111"/>
      <c r="K111"/>
      <c r="L111"/>
      <c r="M111"/>
      <c r="N111"/>
      <c r="O111"/>
      <c r="P111"/>
      <c r="Q111"/>
      <c r="R111" s="18"/>
      <c r="S111" s="99"/>
      <c r="T111" s="12"/>
      <c r="U111" s="99"/>
      <c r="V111" s="99"/>
      <c r="W111" s="12"/>
      <c r="X111" s="12"/>
      <c r="Y111" s="12"/>
      <c r="Z111" s="12"/>
      <c r="AA111" s="3"/>
      <c r="AB111" s="3"/>
      <c r="AC111" s="12"/>
      <c r="AD111" s="114"/>
      <c r="AE111"/>
      <c r="AF111"/>
      <c r="AG111" s="196"/>
      <c r="AH111" s="12"/>
      <c r="AI111"/>
      <c r="AJ111" s="12"/>
      <c r="AK111"/>
      <c r="AL111" s="12"/>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c r="A112"/>
      <c r="B112"/>
      <c r="C112" s="43"/>
      <c r="D112" s="195"/>
      <c r="E112"/>
      <c r="F112" s="3"/>
      <c r="G112" s="3"/>
      <c r="H112" s="18"/>
      <c r="I112"/>
      <c r="J112"/>
      <c r="K112"/>
      <c r="L112"/>
      <c r="M112"/>
      <c r="N112"/>
      <c r="O112"/>
      <c r="P112"/>
      <c r="Q112"/>
      <c r="R112" s="18"/>
      <c r="S112" s="99"/>
      <c r="T112" s="12"/>
      <c r="U112" s="99"/>
      <c r="V112" s="99"/>
      <c r="W112" s="12"/>
      <c r="X112" s="12"/>
      <c r="Y112" s="12"/>
      <c r="Z112" s="12"/>
      <c r="AA112" s="3"/>
      <c r="AB112" s="3"/>
      <c r="AC112" s="12"/>
      <c r="AD112" s="114"/>
      <c r="AE112"/>
      <c r="AF112"/>
      <c r="AG112" s="196"/>
      <c r="AH112" s="12"/>
      <c r="AI112"/>
      <c r="AJ112" s="12"/>
      <c r="AK112"/>
      <c r="AL112" s="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c r="A113"/>
      <c r="B113"/>
      <c r="C113" s="43"/>
      <c r="D113" s="195"/>
      <c r="E113"/>
      <c r="F113" s="3"/>
      <c r="G113" s="3"/>
      <c r="H113" s="18"/>
      <c r="I113"/>
      <c r="J113"/>
      <c r="K113"/>
      <c r="L113"/>
      <c r="M113"/>
      <c r="N113"/>
      <c r="O113"/>
      <c r="P113"/>
      <c r="Q113"/>
      <c r="R113" s="18"/>
      <c r="S113" s="99"/>
      <c r="T113" s="12"/>
      <c r="U113" s="99"/>
      <c r="V113" s="99"/>
      <c r="W113" s="12"/>
      <c r="X113" s="12"/>
      <c r="Y113" s="12"/>
      <c r="Z113" s="12"/>
      <c r="AA113" s="3"/>
      <c r="AB113" s="3"/>
      <c r="AC113" s="12"/>
      <c r="AD113" s="114"/>
      <c r="AE113"/>
      <c r="AF113"/>
      <c r="AG113" s="196"/>
      <c r="AH113" s="12"/>
      <c r="AI113"/>
      <c r="AJ113" s="12"/>
      <c r="AK113"/>
      <c r="AL113" s="12"/>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c r="A114"/>
      <c r="B114"/>
      <c r="C114" s="43"/>
      <c r="D114" s="195"/>
      <c r="E114"/>
      <c r="F114" s="3"/>
      <c r="G114" s="3"/>
      <c r="H114" s="18"/>
      <c r="I114"/>
      <c r="J114"/>
      <c r="K114"/>
      <c r="L114"/>
      <c r="M114"/>
      <c r="N114"/>
      <c r="O114"/>
      <c r="P114"/>
      <c r="Q114"/>
      <c r="R114" s="18"/>
      <c r="S114" s="99"/>
      <c r="T114" s="12"/>
      <c r="U114" s="99"/>
      <c r="V114" s="99"/>
      <c r="W114" s="12"/>
      <c r="X114" s="12"/>
      <c r="Y114" s="12"/>
      <c r="Z114" s="12"/>
      <c r="AA114" s="3"/>
      <c r="AB114" s="3"/>
      <c r="AC114" s="12"/>
      <c r="AD114" s="114"/>
      <c r="AE114"/>
      <c r="AF114"/>
      <c r="AG114" s="196"/>
      <c r="AH114" s="12"/>
      <c r="AI114"/>
      <c r="AJ114" s="12"/>
      <c r="AK114"/>
      <c r="AL114" s="12"/>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c r="A115"/>
      <c r="B115"/>
      <c r="C115" s="43"/>
      <c r="D115" s="195"/>
      <c r="E115"/>
      <c r="F115" s="3"/>
      <c r="G115" s="3"/>
      <c r="H115" s="18"/>
      <c r="I115"/>
      <c r="J115"/>
      <c r="K115"/>
      <c r="L115"/>
      <c r="M115"/>
      <c r="N115"/>
      <c r="O115"/>
      <c r="P115"/>
      <c r="Q115"/>
      <c r="R115" s="18"/>
      <c r="S115" s="99"/>
      <c r="T115" s="12"/>
      <c r="U115" s="99"/>
      <c r="V115" s="99"/>
      <c r="W115" s="12"/>
      <c r="X115" s="12"/>
      <c r="Y115" s="12"/>
      <c r="Z115" s="12"/>
      <c r="AA115" s="3"/>
      <c r="AB115" s="3"/>
      <c r="AC115" s="12"/>
      <c r="AD115" s="114"/>
      <c r="AE115"/>
      <c r="AF115"/>
      <c r="AG115" s="196"/>
      <c r="AH115" s="12"/>
      <c r="AI115"/>
      <c r="AJ115" s="12"/>
      <c r="AK115"/>
      <c r="AL115" s="12"/>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c r="A116"/>
      <c r="B116"/>
      <c r="C116" s="43"/>
      <c r="D116" s="195"/>
      <c r="E116"/>
      <c r="F116" s="3"/>
      <c r="G116" s="3"/>
      <c r="H116" s="18"/>
      <c r="I116"/>
      <c r="J116"/>
      <c r="K116"/>
      <c r="L116"/>
      <c r="M116"/>
      <c r="N116"/>
      <c r="O116"/>
      <c r="P116"/>
      <c r="Q116"/>
      <c r="R116" s="18"/>
      <c r="S116" s="99"/>
      <c r="T116" s="12"/>
      <c r="U116" s="99"/>
      <c r="V116" s="99"/>
      <c r="W116" s="12"/>
      <c r="X116" s="12"/>
      <c r="Y116" s="12"/>
      <c r="Z116" s="12"/>
      <c r="AA116" s="3"/>
      <c r="AB116" s="3"/>
      <c r="AC116" s="12"/>
      <c r="AD116" s="114"/>
      <c r="AE116"/>
      <c r="AF116"/>
      <c r="AG116" s="196"/>
      <c r="AH116" s="12"/>
      <c r="AI116"/>
      <c r="AJ116" s="12"/>
      <c r="AK116"/>
      <c r="AL116" s="12"/>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c r="A117"/>
      <c r="B117"/>
      <c r="C117" s="43"/>
      <c r="D117" s="195"/>
      <c r="E117"/>
      <c r="F117" s="3"/>
      <c r="G117" s="3"/>
      <c r="H117" s="18"/>
      <c r="I117"/>
      <c r="J117"/>
      <c r="K117"/>
      <c r="L117"/>
      <c r="M117"/>
      <c r="N117"/>
      <c r="O117"/>
      <c r="P117"/>
      <c r="Q117"/>
      <c r="R117" s="18"/>
      <c r="S117" s="99"/>
      <c r="T117" s="12"/>
      <c r="U117" s="99"/>
      <c r="V117" s="99"/>
      <c r="W117" s="12"/>
      <c r="X117" s="12"/>
      <c r="Y117" s="12"/>
      <c r="Z117" s="12"/>
      <c r="AA117" s="3"/>
      <c r="AB117" s="3"/>
      <c r="AC117" s="12"/>
      <c r="AD117" s="114"/>
      <c r="AE117"/>
      <c r="AF117"/>
      <c r="AG117" s="196"/>
      <c r="AH117" s="12"/>
      <c r="AI117"/>
      <c r="AJ117" s="12"/>
      <c r="AK117"/>
      <c r="AL117" s="12"/>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c r="A118"/>
      <c r="B118"/>
      <c r="C118" s="43"/>
      <c r="D118" s="195"/>
      <c r="E118"/>
      <c r="F118" s="3"/>
      <c r="G118" s="3"/>
      <c r="H118" s="18"/>
      <c r="I118"/>
      <c r="J118"/>
      <c r="K118"/>
      <c r="L118"/>
      <c r="M118"/>
      <c r="N118"/>
      <c r="O118"/>
      <c r="P118"/>
      <c r="Q118"/>
      <c r="R118" s="18"/>
      <c r="S118" s="99"/>
      <c r="T118" s="12"/>
      <c r="U118" s="99"/>
      <c r="V118" s="99"/>
      <c r="W118" s="12"/>
      <c r="X118" s="12"/>
      <c r="Y118" s="12"/>
      <c r="Z118" s="12"/>
      <c r="AA118" s="3"/>
      <c r="AB118" s="3"/>
      <c r="AC118" s="12"/>
      <c r="AD118" s="114"/>
      <c r="AE118"/>
      <c r="AF118"/>
      <c r="AG118" s="196"/>
      <c r="AH118" s="12"/>
      <c r="AI118"/>
      <c r="AJ118" s="12"/>
      <c r="AK118"/>
      <c r="AL118" s="12"/>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c r="A119"/>
      <c r="B119"/>
      <c r="C119" s="43"/>
      <c r="D119" s="195"/>
      <c r="E119"/>
      <c r="F119" s="3"/>
      <c r="G119" s="3"/>
      <c r="H119" s="18"/>
      <c r="I119"/>
      <c r="J119"/>
      <c r="K119"/>
      <c r="L119"/>
      <c r="M119"/>
      <c r="N119"/>
      <c r="O119"/>
      <c r="P119"/>
      <c r="Q119"/>
      <c r="R119" s="18"/>
      <c r="S119" s="99"/>
      <c r="T119" s="12"/>
      <c r="U119" s="99"/>
      <c r="V119" s="99"/>
      <c r="W119" s="12"/>
      <c r="X119" s="12"/>
      <c r="Y119" s="12"/>
      <c r="Z119" s="12"/>
      <c r="AA119" s="3"/>
      <c r="AB119" s="3"/>
      <c r="AC119" s="12"/>
      <c r="AD119" s="114"/>
      <c r="AE119"/>
      <c r="AF119"/>
      <c r="AG119" s="196"/>
      <c r="AH119" s="12"/>
      <c r="AI119"/>
      <c r="AJ119" s="12"/>
      <c r="AK119"/>
      <c r="AL119" s="12"/>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c r="A120"/>
      <c r="B120"/>
      <c r="C120" s="43"/>
      <c r="D120" s="195"/>
      <c r="E120"/>
      <c r="F120" s="3"/>
      <c r="G120" s="3"/>
      <c r="H120" s="18"/>
      <c r="I120"/>
      <c r="J120"/>
      <c r="K120"/>
      <c r="L120"/>
      <c r="M120"/>
      <c r="N120"/>
      <c r="O120"/>
      <c r="P120"/>
      <c r="Q120"/>
      <c r="R120" s="18"/>
      <c r="S120" s="99"/>
      <c r="T120" s="12"/>
      <c r="U120" s="99"/>
      <c r="V120" s="99"/>
      <c r="W120" s="12"/>
      <c r="X120" s="12"/>
      <c r="Y120" s="12"/>
      <c r="Z120" s="12"/>
      <c r="AA120" s="3"/>
      <c r="AB120" s="3"/>
      <c r="AC120" s="12"/>
      <c r="AD120" s="114"/>
      <c r="AE120"/>
      <c r="AF120"/>
      <c r="AG120" s="196"/>
      <c r="AH120" s="12"/>
      <c r="AI120"/>
      <c r="AJ120" s="12"/>
      <c r="AK120"/>
      <c r="AL120" s="12"/>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c r="A121"/>
      <c r="B121"/>
      <c r="C121" s="43"/>
      <c r="D121" s="195"/>
      <c r="E121"/>
      <c r="F121" s="3"/>
      <c r="G121" s="3"/>
      <c r="H121" s="18"/>
      <c r="I121"/>
      <c r="J121"/>
      <c r="K121"/>
      <c r="L121"/>
      <c r="M121"/>
      <c r="N121"/>
      <c r="O121"/>
      <c r="P121"/>
      <c r="Q121"/>
      <c r="R121" s="18"/>
      <c r="S121" s="99"/>
      <c r="T121" s="12"/>
      <c r="U121" s="99"/>
      <c r="V121" s="99"/>
      <c r="W121" s="12"/>
      <c r="X121" s="12"/>
      <c r="Y121" s="12"/>
      <c r="Z121" s="12"/>
      <c r="AA121" s="3"/>
      <c r="AB121" s="3"/>
      <c r="AC121" s="12"/>
      <c r="AD121" s="114"/>
      <c r="AE121"/>
      <c r="AF121"/>
      <c r="AG121" s="196"/>
      <c r="AH121" s="12"/>
      <c r="AI121"/>
      <c r="AJ121" s="12"/>
      <c r="AK121"/>
      <c r="AL121" s="12"/>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c r="A122"/>
      <c r="B122"/>
      <c r="C122" s="43"/>
      <c r="D122" s="195"/>
      <c r="E122"/>
      <c r="F122" s="3"/>
      <c r="G122" s="3"/>
      <c r="H122" s="18"/>
      <c r="I122"/>
      <c r="J122"/>
      <c r="K122"/>
      <c r="L122"/>
      <c r="M122"/>
      <c r="N122"/>
      <c r="O122"/>
      <c r="P122"/>
      <c r="Q122"/>
      <c r="R122" s="18"/>
      <c r="S122" s="99"/>
      <c r="T122" s="12"/>
      <c r="U122" s="99"/>
      <c r="V122" s="99"/>
      <c r="W122" s="12"/>
      <c r="X122" s="12"/>
      <c r="Y122" s="12"/>
      <c r="Z122" s="12"/>
      <c r="AA122" s="3"/>
      <c r="AB122" s="3"/>
      <c r="AC122" s="12"/>
      <c r="AD122" s="114"/>
      <c r="AE122"/>
      <c r="AF122"/>
      <c r="AG122" s="196"/>
      <c r="AH122" s="12"/>
      <c r="AI122"/>
      <c r="AJ122" s="12"/>
      <c r="AK122"/>
      <c r="AL122" s="1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c r="A123"/>
      <c r="B123"/>
      <c r="C123" s="43"/>
      <c r="D123" s="195"/>
      <c r="E123"/>
      <c r="F123" s="3"/>
      <c r="G123" s="3"/>
      <c r="H123" s="18"/>
      <c r="I123"/>
      <c r="J123"/>
      <c r="K123"/>
      <c r="L123"/>
      <c r="M123"/>
      <c r="N123"/>
      <c r="O123"/>
      <c r="P123"/>
      <c r="Q123"/>
      <c r="R123" s="18"/>
      <c r="S123" s="99"/>
      <c r="T123" s="12"/>
      <c r="U123" s="99"/>
      <c r="V123" s="99"/>
      <c r="W123" s="12"/>
      <c r="X123" s="12"/>
      <c r="Y123" s="12"/>
      <c r="Z123" s="12"/>
      <c r="AA123" s="3"/>
      <c r="AB123" s="3"/>
      <c r="AC123" s="12"/>
      <c r="AD123" s="114"/>
      <c r="AE123"/>
      <c r="AF123"/>
      <c r="AG123" s="196"/>
      <c r="AH123" s="12"/>
      <c r="AI123"/>
      <c r="AJ123" s="12"/>
      <c r="AK123"/>
      <c r="AL123" s="12"/>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c r="A124"/>
      <c r="B124"/>
      <c r="C124" s="43"/>
      <c r="D124" s="195"/>
      <c r="E124"/>
      <c r="F124" s="3"/>
      <c r="G124" s="3"/>
      <c r="H124" s="18"/>
      <c r="I124"/>
      <c r="J124"/>
      <c r="K124"/>
      <c r="L124"/>
      <c r="M124"/>
      <c r="N124"/>
      <c r="O124"/>
      <c r="P124"/>
      <c r="Q124"/>
      <c r="R124" s="18"/>
      <c r="S124" s="99"/>
      <c r="T124" s="12"/>
      <c r="U124" s="99"/>
      <c r="V124" s="99"/>
      <c r="W124" s="12"/>
      <c r="X124" s="12"/>
      <c r="Y124" s="12"/>
      <c r="Z124" s="12"/>
      <c r="AA124" s="3"/>
      <c r="AB124" s="3"/>
      <c r="AC124" s="12"/>
      <c r="AD124" s="114"/>
      <c r="AE124"/>
      <c r="AF124"/>
      <c r="AG124" s="196"/>
      <c r="AH124" s="12"/>
      <c r="AI124"/>
      <c r="AJ124" s="12"/>
      <c r="AK124"/>
      <c r="AL124" s="12"/>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c r="A125"/>
      <c r="B125"/>
      <c r="C125" s="43"/>
      <c r="D125" s="195"/>
      <c r="E125"/>
      <c r="F125" s="3"/>
      <c r="G125" s="3"/>
      <c r="H125" s="18"/>
      <c r="I125"/>
      <c r="J125"/>
      <c r="K125"/>
      <c r="L125"/>
      <c r="M125"/>
      <c r="N125"/>
      <c r="O125"/>
      <c r="P125"/>
      <c r="Q125"/>
      <c r="R125" s="18"/>
      <c r="S125" s="99"/>
      <c r="T125" s="12"/>
      <c r="U125" s="99"/>
      <c r="V125" s="99"/>
      <c r="W125" s="12"/>
      <c r="X125" s="12"/>
      <c r="Y125" s="12"/>
      <c r="Z125" s="12"/>
      <c r="AA125" s="3"/>
      <c r="AB125" s="3"/>
      <c r="AC125" s="12"/>
      <c r="AD125" s="114"/>
      <c r="AE125"/>
      <c r="AF125"/>
      <c r="AG125" s="196"/>
      <c r="AH125" s="12"/>
      <c r="AI125"/>
      <c r="AJ125" s="12"/>
      <c r="AK125"/>
      <c r="AL125" s="12"/>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c r="A126"/>
      <c r="B126"/>
      <c r="C126" s="43"/>
      <c r="D126" s="195"/>
      <c r="E126"/>
      <c r="F126" s="3"/>
      <c r="G126" s="3"/>
      <c r="H126" s="18"/>
      <c r="I126"/>
      <c r="J126"/>
      <c r="K126"/>
      <c r="L126"/>
      <c r="M126"/>
      <c r="N126"/>
      <c r="O126"/>
      <c r="P126"/>
      <c r="Q126"/>
      <c r="R126" s="18"/>
      <c r="S126" s="99"/>
      <c r="T126" s="12"/>
      <c r="U126" s="99"/>
      <c r="V126" s="99"/>
      <c r="W126" s="12"/>
      <c r="X126" s="12"/>
      <c r="Y126" s="12"/>
      <c r="Z126" s="12"/>
      <c r="AA126" s="3"/>
      <c r="AB126" s="3"/>
      <c r="AC126" s="12"/>
      <c r="AD126" s="114"/>
      <c r="AE126"/>
      <c r="AF126"/>
      <c r="AG126" s="196"/>
      <c r="AH126" s="12"/>
      <c r="AI126"/>
      <c r="AJ126" s="12"/>
      <c r="AK126"/>
      <c r="AL126" s="12"/>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c r="A127"/>
      <c r="B127"/>
      <c r="C127" s="43"/>
      <c r="D127" s="195"/>
      <c r="E127"/>
      <c r="F127" s="3"/>
      <c r="G127" s="3"/>
      <c r="H127" s="18"/>
      <c r="I127"/>
      <c r="J127"/>
      <c r="K127"/>
      <c r="L127"/>
      <c r="M127"/>
      <c r="N127"/>
      <c r="O127"/>
      <c r="P127"/>
      <c r="Q127"/>
      <c r="R127" s="18"/>
      <c r="S127" s="99"/>
      <c r="T127" s="12"/>
      <c r="U127" s="99"/>
      <c r="V127" s="99"/>
      <c r="W127" s="12"/>
      <c r="X127" s="12"/>
      <c r="Y127" s="12"/>
      <c r="Z127" s="12"/>
      <c r="AA127" s="3"/>
      <c r="AB127" s="3"/>
      <c r="AC127" s="12"/>
      <c r="AD127" s="114"/>
      <c r="AE127"/>
      <c r="AF127"/>
      <c r="AG127" s="196"/>
      <c r="AH127" s="12"/>
      <c r="AI127"/>
      <c r="AJ127" s="12"/>
      <c r="AK127"/>
      <c r="AL127" s="12"/>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c r="A128"/>
      <c r="B128"/>
      <c r="C128" s="43"/>
      <c r="D128" s="195"/>
      <c r="E128"/>
      <c r="F128" s="3"/>
      <c r="G128" s="3"/>
      <c r="H128" s="18"/>
      <c r="I128"/>
      <c r="J128"/>
      <c r="K128"/>
      <c r="L128"/>
      <c r="M128"/>
      <c r="N128"/>
      <c r="O128"/>
      <c r="P128"/>
      <c r="Q128"/>
      <c r="R128" s="18"/>
      <c r="S128" s="99"/>
      <c r="T128" s="12"/>
      <c r="U128" s="99"/>
      <c r="V128" s="99"/>
      <c r="W128" s="12"/>
      <c r="X128" s="12"/>
      <c r="Y128" s="12"/>
      <c r="Z128" s="12"/>
      <c r="AA128" s="3"/>
      <c r="AB128" s="3"/>
      <c r="AC128" s="12"/>
      <c r="AD128" s="114"/>
      <c r="AE128"/>
      <c r="AF128"/>
      <c r="AG128" s="196"/>
      <c r="AH128" s="12"/>
      <c r="AI128"/>
      <c r="AJ128" s="12"/>
      <c r="AK128"/>
      <c r="AL128" s="12"/>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c r="A129"/>
      <c r="B129"/>
      <c r="C129" s="43"/>
      <c r="D129" s="195"/>
      <c r="E129"/>
      <c r="F129" s="3"/>
      <c r="G129" s="3"/>
      <c r="H129" s="18"/>
      <c r="I129"/>
      <c r="J129"/>
      <c r="K129"/>
      <c r="L129"/>
      <c r="M129"/>
      <c r="N129"/>
      <c r="O129"/>
      <c r="P129"/>
      <c r="Q129"/>
      <c r="R129" s="18"/>
      <c r="S129" s="99"/>
      <c r="T129" s="12"/>
      <c r="U129" s="99"/>
      <c r="V129" s="99"/>
      <c r="W129" s="12"/>
      <c r="X129" s="12"/>
      <c r="Y129" s="12"/>
      <c r="Z129" s="12"/>
      <c r="AA129" s="3"/>
      <c r="AB129" s="3"/>
      <c r="AC129" s="12"/>
      <c r="AD129" s="114"/>
      <c r="AE129"/>
      <c r="AF129"/>
      <c r="AG129" s="196"/>
      <c r="AH129" s="12"/>
      <c r="AI129"/>
      <c r="AJ129" s="12"/>
      <c r="AK129"/>
      <c r="AL129" s="12"/>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c r="A130"/>
      <c r="B130"/>
      <c r="C130" s="43"/>
      <c r="D130" s="195"/>
      <c r="E130"/>
      <c r="F130" s="3"/>
      <c r="G130" s="3"/>
      <c r="H130" s="18"/>
      <c r="I130"/>
      <c r="J130"/>
      <c r="K130"/>
      <c r="L130"/>
      <c r="M130"/>
      <c r="N130"/>
      <c r="O130"/>
      <c r="P130"/>
      <c r="Q130"/>
      <c r="R130" s="18"/>
      <c r="S130" s="99"/>
      <c r="T130" s="12"/>
      <c r="U130" s="99"/>
      <c r="V130" s="99"/>
      <c r="W130" s="12"/>
      <c r="X130" s="12"/>
      <c r="Y130" s="12"/>
      <c r="Z130" s="12"/>
      <c r="AA130" s="3"/>
      <c r="AB130" s="3"/>
      <c r="AC130" s="12"/>
      <c r="AD130" s="114"/>
      <c r="AE130"/>
      <c r="AF130"/>
      <c r="AG130" s="196"/>
      <c r="AH130" s="12"/>
      <c r="AI130"/>
      <c r="AJ130" s="12"/>
      <c r="AK130"/>
      <c r="AL130" s="12"/>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c r="A131"/>
      <c r="B131"/>
      <c r="C131" s="43"/>
      <c r="D131" s="195"/>
      <c r="E131"/>
      <c r="F131" s="3"/>
      <c r="G131" s="3"/>
      <c r="H131" s="18"/>
      <c r="I131"/>
      <c r="J131"/>
      <c r="K131"/>
      <c r="L131"/>
      <c r="M131"/>
      <c r="N131"/>
      <c r="O131"/>
      <c r="P131"/>
      <c r="Q131"/>
      <c r="R131" s="18"/>
      <c r="S131" s="99"/>
      <c r="T131" s="12"/>
      <c r="U131" s="99"/>
      <c r="V131" s="99"/>
      <c r="W131" s="12"/>
      <c r="X131" s="12"/>
      <c r="Y131" s="12"/>
      <c r="Z131" s="12"/>
      <c r="AA131" s="3"/>
      <c r="AB131" s="3"/>
      <c r="AC131" s="12"/>
      <c r="AD131" s="114"/>
      <c r="AE131"/>
      <c r="AF131"/>
      <c r="AG131" s="196"/>
      <c r="AH131" s="12"/>
      <c r="AI131"/>
      <c r="AJ131" s="12"/>
      <c r="AK131"/>
      <c r="AL131" s="12"/>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c r="A132"/>
      <c r="B132"/>
      <c r="C132" s="43"/>
      <c r="D132" s="195"/>
      <c r="E132"/>
      <c r="F132" s="3"/>
      <c r="G132" s="3"/>
      <c r="H132" s="18"/>
      <c r="I132"/>
      <c r="J132"/>
      <c r="K132"/>
      <c r="L132"/>
      <c r="M132"/>
      <c r="N132"/>
      <c r="O132"/>
      <c r="P132"/>
      <c r="Q132"/>
      <c r="R132" s="18"/>
      <c r="S132" s="99"/>
      <c r="T132" s="12"/>
      <c r="U132" s="99"/>
      <c r="V132" s="99"/>
      <c r="W132" s="12"/>
      <c r="X132" s="12"/>
      <c r="Y132" s="12"/>
      <c r="Z132" s="12"/>
      <c r="AA132" s="3"/>
      <c r="AB132" s="3"/>
      <c r="AC132" s="12"/>
      <c r="AD132" s="114"/>
      <c r="AE132"/>
      <c r="AF132"/>
      <c r="AG132" s="196"/>
      <c r="AH132" s="12"/>
      <c r="AI132"/>
      <c r="AJ132" s="12"/>
      <c r="AK132"/>
      <c r="AL132" s="1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c r="A133"/>
      <c r="B133"/>
      <c r="C133" s="43"/>
      <c r="D133" s="195"/>
      <c r="E133"/>
      <c r="F133" s="3"/>
      <c r="G133" s="3"/>
      <c r="H133" s="18"/>
      <c r="I133"/>
      <c r="J133"/>
      <c r="K133"/>
      <c r="L133"/>
      <c r="M133"/>
      <c r="N133"/>
      <c r="O133"/>
      <c r="P133"/>
      <c r="Q133"/>
      <c r="R133" s="18"/>
      <c r="S133" s="99"/>
      <c r="T133" s="12"/>
      <c r="U133" s="99"/>
      <c r="V133" s="99"/>
      <c r="W133" s="12"/>
      <c r="X133" s="12"/>
      <c r="Y133" s="12"/>
      <c r="Z133" s="12"/>
      <c r="AA133" s="3"/>
      <c r="AB133" s="3"/>
      <c r="AC133" s="12"/>
      <c r="AD133" s="114"/>
      <c r="AE133"/>
      <c r="AF133"/>
      <c r="AG133" s="196"/>
      <c r="AH133" s="12"/>
      <c r="AI133"/>
      <c r="AJ133" s="12"/>
      <c r="AK133"/>
      <c r="AL133" s="12"/>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c r="A134"/>
      <c r="B134"/>
      <c r="C134" s="43"/>
      <c r="D134" s="195"/>
      <c r="E134"/>
      <c r="F134" s="3"/>
      <c r="G134" s="3"/>
      <c r="H134" s="18"/>
      <c r="I134"/>
      <c r="J134"/>
      <c r="K134"/>
      <c r="L134"/>
      <c r="M134"/>
      <c r="N134"/>
      <c r="O134"/>
      <c r="P134"/>
      <c r="Q134"/>
      <c r="R134" s="18"/>
      <c r="S134" s="99"/>
      <c r="T134" s="12"/>
      <c r="U134" s="99"/>
      <c r="V134" s="99"/>
      <c r="W134" s="12"/>
      <c r="X134" s="12"/>
      <c r="Y134" s="12"/>
      <c r="Z134" s="12"/>
      <c r="AA134" s="3"/>
      <c r="AB134" s="3"/>
      <c r="AC134" s="12"/>
      <c r="AD134" s="114"/>
      <c r="AE134"/>
      <c r="AF134"/>
      <c r="AG134" s="196"/>
      <c r="AH134" s="12"/>
      <c r="AI134"/>
      <c r="AJ134" s="12"/>
      <c r="AK134"/>
      <c r="AL134" s="12"/>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c r="A135"/>
      <c r="B135"/>
      <c r="C135" s="43"/>
      <c r="D135" s="195"/>
      <c r="E135"/>
      <c r="F135" s="3"/>
      <c r="G135" s="3"/>
      <c r="H135" s="18"/>
      <c r="I135"/>
      <c r="J135"/>
      <c r="K135"/>
      <c r="L135"/>
      <c r="M135"/>
      <c r="N135"/>
      <c r="O135"/>
      <c r="P135"/>
      <c r="Q135"/>
      <c r="R135" s="18"/>
      <c r="S135" s="99"/>
      <c r="T135" s="12"/>
      <c r="U135" s="99"/>
      <c r="V135" s="99"/>
      <c r="W135" s="12"/>
      <c r="X135" s="12"/>
      <c r="Y135" s="12"/>
      <c r="Z135" s="12"/>
      <c r="AA135" s="3"/>
      <c r="AB135" s="3"/>
      <c r="AC135" s="12"/>
      <c r="AD135" s="114"/>
      <c r="AE135"/>
      <c r="AF135"/>
      <c r="AG135" s="196"/>
      <c r="AH135" s="12"/>
      <c r="AI135"/>
      <c r="AJ135" s="12"/>
      <c r="AK135"/>
      <c r="AL135" s="12"/>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c r="A136"/>
      <c r="B136"/>
      <c r="C136" s="43"/>
      <c r="D136" s="195"/>
      <c r="E136"/>
      <c r="F136" s="3"/>
      <c r="G136" s="3"/>
      <c r="H136" s="18"/>
      <c r="I136"/>
      <c r="J136"/>
      <c r="K136"/>
      <c r="L136"/>
      <c r="M136"/>
      <c r="N136"/>
      <c r="O136"/>
      <c r="P136"/>
      <c r="Q136"/>
      <c r="R136" s="18"/>
      <c r="S136" s="99"/>
      <c r="T136" s="12"/>
      <c r="U136" s="99"/>
      <c r="V136" s="99"/>
      <c r="W136" s="12"/>
      <c r="X136" s="12"/>
      <c r="Y136" s="12"/>
      <c r="Z136" s="12"/>
      <c r="AA136" s="3"/>
      <c r="AB136" s="3"/>
      <c r="AC136" s="12"/>
      <c r="AD136" s="114"/>
      <c r="AE136"/>
      <c r="AF136"/>
      <c r="AG136" s="196"/>
      <c r="AH136" s="12"/>
      <c r="AI136"/>
      <c r="AJ136" s="12"/>
      <c r="AK136"/>
      <c r="AL136" s="12"/>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c r="A137"/>
      <c r="B137"/>
      <c r="C137" s="43"/>
      <c r="D137" s="195"/>
      <c r="E137"/>
      <c r="F137" s="3"/>
      <c r="G137" s="3"/>
      <c r="H137" s="18"/>
      <c r="I137"/>
      <c r="J137"/>
      <c r="K137"/>
      <c r="L137"/>
      <c r="M137"/>
      <c r="N137"/>
      <c r="O137"/>
      <c r="P137"/>
      <c r="Q137"/>
      <c r="R137" s="18"/>
      <c r="S137" s="99"/>
      <c r="T137" s="12"/>
      <c r="U137" s="99"/>
      <c r="V137" s="99"/>
      <c r="W137" s="12"/>
      <c r="X137" s="12"/>
      <c r="Y137" s="12"/>
      <c r="Z137" s="12"/>
      <c r="AA137" s="3"/>
      <c r="AB137" s="3"/>
      <c r="AC137" s="12"/>
      <c r="AD137" s="114"/>
      <c r="AE137"/>
      <c r="AF137"/>
      <c r="AG137" s="196"/>
      <c r="AH137" s="12"/>
      <c r="AI137"/>
      <c r="AJ137" s="12"/>
      <c r="AK137"/>
      <c r="AL137" s="12"/>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c r="A138"/>
      <c r="B138"/>
      <c r="C138" s="43"/>
      <c r="D138" s="195"/>
      <c r="E138"/>
      <c r="F138" s="3"/>
      <c r="G138" s="3"/>
      <c r="H138" s="18"/>
      <c r="I138"/>
      <c r="J138"/>
      <c r="K138"/>
      <c r="L138"/>
      <c r="M138"/>
      <c r="N138"/>
      <c r="O138"/>
      <c r="P138"/>
      <c r="Q138"/>
      <c r="R138" s="18"/>
      <c r="S138" s="99"/>
      <c r="T138" s="12"/>
      <c r="U138" s="99"/>
      <c r="V138" s="99"/>
      <c r="W138" s="12"/>
      <c r="X138" s="12"/>
      <c r="Y138" s="12"/>
      <c r="Z138" s="12"/>
      <c r="AA138" s="3"/>
      <c r="AB138" s="3"/>
      <c r="AC138" s="12"/>
      <c r="AD138" s="114"/>
      <c r="AE138"/>
      <c r="AF138"/>
      <c r="AG138" s="196"/>
      <c r="AH138" s="12"/>
      <c r="AI138"/>
      <c r="AJ138" s="12"/>
      <c r="AK138"/>
      <c r="AL138" s="12"/>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c r="A139"/>
      <c r="B139"/>
      <c r="C139" s="43"/>
      <c r="D139" s="195"/>
      <c r="E139"/>
      <c r="F139" s="3"/>
      <c r="G139" s="3"/>
      <c r="H139" s="18"/>
      <c r="I139"/>
      <c r="J139"/>
      <c r="K139"/>
      <c r="L139"/>
      <c r="M139"/>
      <c r="N139"/>
      <c r="O139"/>
      <c r="P139"/>
      <c r="Q139"/>
      <c r="R139" s="18"/>
      <c r="S139" s="99"/>
      <c r="T139" s="12"/>
      <c r="U139" s="99"/>
      <c r="V139" s="99"/>
      <c r="W139" s="12"/>
      <c r="X139" s="12"/>
      <c r="Y139" s="12"/>
      <c r="Z139" s="12"/>
      <c r="AA139" s="3"/>
      <c r="AB139" s="3"/>
      <c r="AC139" s="12"/>
      <c r="AD139" s="114"/>
      <c r="AE139"/>
      <c r="AF139"/>
      <c r="AG139" s="196"/>
      <c r="AH139" s="12"/>
      <c r="AI139"/>
      <c r="AJ139" s="12"/>
      <c r="AK139"/>
      <c r="AL139" s="12"/>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c r="A140"/>
      <c r="B140"/>
      <c r="C140" s="43"/>
      <c r="D140" s="195"/>
      <c r="E140"/>
      <c r="F140" s="3"/>
      <c r="G140" s="3"/>
      <c r="H140" s="18"/>
      <c r="I140"/>
      <c r="J140"/>
      <c r="K140"/>
      <c r="L140"/>
      <c r="M140"/>
      <c r="N140"/>
      <c r="O140"/>
      <c r="P140"/>
      <c r="Q140"/>
      <c r="R140" s="18"/>
      <c r="S140" s="99"/>
      <c r="T140" s="12"/>
      <c r="U140" s="99"/>
      <c r="V140" s="99"/>
      <c r="W140" s="12"/>
      <c r="X140" s="12"/>
      <c r="Y140" s="12"/>
      <c r="Z140" s="12"/>
      <c r="AA140" s="3"/>
      <c r="AB140" s="3"/>
      <c r="AC140" s="12"/>
      <c r="AD140" s="114"/>
      <c r="AE140"/>
      <c r="AF140"/>
      <c r="AG140" s="196"/>
      <c r="AH140" s="12"/>
      <c r="AI140"/>
      <c r="AJ140" s="12"/>
      <c r="AK140"/>
      <c r="AL140" s="12"/>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c r="A141"/>
      <c r="B141"/>
      <c r="C141" s="43"/>
      <c r="D141" s="195"/>
      <c r="E141"/>
      <c r="F141" s="3"/>
      <c r="G141" s="3"/>
      <c r="H141" s="18"/>
      <c r="I141"/>
      <c r="J141"/>
      <c r="K141"/>
      <c r="L141"/>
      <c r="M141"/>
      <c r="N141"/>
      <c r="O141"/>
      <c r="P141"/>
      <c r="Q141"/>
      <c r="R141" s="18"/>
      <c r="S141" s="99"/>
      <c r="T141" s="12"/>
      <c r="U141" s="99"/>
      <c r="V141" s="99"/>
      <c r="W141" s="12"/>
      <c r="X141" s="12"/>
      <c r="Y141" s="12"/>
      <c r="Z141" s="12"/>
      <c r="AA141" s="3"/>
      <c r="AB141" s="3"/>
      <c r="AC141" s="12"/>
      <c r="AD141" s="114"/>
      <c r="AE141"/>
      <c r="AF141"/>
      <c r="AG141" s="196"/>
      <c r="AH141" s="12"/>
      <c r="AI141"/>
      <c r="AJ141" s="12"/>
      <c r="AK141"/>
      <c r="AL141" s="12"/>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c r="A142"/>
      <c r="B142"/>
      <c r="C142" s="43"/>
      <c r="D142" s="195"/>
      <c r="E142"/>
      <c r="F142" s="3"/>
      <c r="G142" s="3"/>
      <c r="H142" s="18"/>
      <c r="I142"/>
      <c r="J142"/>
      <c r="K142"/>
      <c r="L142"/>
      <c r="M142"/>
      <c r="N142"/>
      <c r="O142"/>
      <c r="P142"/>
      <c r="Q142"/>
      <c r="R142" s="18"/>
      <c r="S142" s="99"/>
      <c r="T142" s="12"/>
      <c r="U142" s="99"/>
      <c r="V142" s="99"/>
      <c r="W142" s="12"/>
      <c r="X142" s="12"/>
      <c r="Y142" s="12"/>
      <c r="Z142" s="12"/>
      <c r="AA142" s="3"/>
      <c r="AB142" s="3"/>
      <c r="AC142" s="12"/>
      <c r="AD142" s="114"/>
      <c r="AE142"/>
      <c r="AF142"/>
      <c r="AG142" s="196"/>
      <c r="AH142" s="12"/>
      <c r="AI142"/>
      <c r="AJ142" s="12"/>
      <c r="AK142"/>
      <c r="AL142" s="1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2" customFormat="1">
      <c r="A143"/>
      <c r="B143"/>
      <c r="C143" s="43"/>
      <c r="D143" s="195"/>
      <c r="E143"/>
      <c r="F143" s="3"/>
      <c r="G143" s="3"/>
      <c r="H143" s="18"/>
      <c r="I143"/>
      <c r="J143"/>
      <c r="K143"/>
      <c r="L143"/>
      <c r="M143"/>
      <c r="N143"/>
      <c r="O143"/>
      <c r="P143"/>
      <c r="Q143"/>
      <c r="R143" s="18"/>
      <c r="S143" s="99"/>
      <c r="T143" s="12"/>
      <c r="U143" s="99"/>
      <c r="V143" s="99"/>
      <c r="W143" s="12"/>
      <c r="X143" s="12"/>
      <c r="Y143" s="12"/>
      <c r="Z143" s="12"/>
      <c r="AA143" s="3"/>
      <c r="AB143" s="3"/>
      <c r="AC143" s="12"/>
      <c r="AD143" s="114"/>
      <c r="AE143"/>
      <c r="AF143"/>
      <c r="AG143" s="196"/>
      <c r="AH143" s="12"/>
      <c r="AI143"/>
      <c r="AJ143" s="12"/>
      <c r="AK143"/>
      <c r="AL143" s="12"/>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2" customFormat="1">
      <c r="A144"/>
      <c r="B144"/>
      <c r="C144" s="43"/>
      <c r="D144" s="195"/>
      <c r="E144"/>
      <c r="F144" s="3"/>
      <c r="G144" s="3"/>
      <c r="H144" s="18"/>
      <c r="I144"/>
      <c r="J144"/>
      <c r="K144"/>
      <c r="L144"/>
      <c r="M144"/>
      <c r="N144"/>
      <c r="O144"/>
      <c r="P144"/>
      <c r="Q144"/>
      <c r="R144" s="18"/>
      <c r="S144" s="99"/>
      <c r="T144" s="12"/>
      <c r="U144" s="99"/>
      <c r="V144" s="99"/>
      <c r="W144" s="12"/>
      <c r="X144" s="12"/>
      <c r="Y144" s="12"/>
      <c r="Z144" s="12"/>
      <c r="AA144" s="3"/>
      <c r="AB144" s="3"/>
      <c r="AC144" s="12"/>
      <c r="AD144" s="114"/>
      <c r="AE144"/>
      <c r="AF144"/>
      <c r="AG144" s="196"/>
      <c r="AH144" s="12"/>
      <c r="AI144"/>
      <c r="AJ144" s="12"/>
      <c r="AK144"/>
      <c r="AL144" s="12"/>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1:270" s="2" customFormat="1">
      <c r="A145"/>
      <c r="B145"/>
      <c r="C145" s="43"/>
      <c r="D145" s="195"/>
      <c r="E145"/>
      <c r="F145" s="3"/>
      <c r="G145" s="3"/>
      <c r="H145" s="18"/>
      <c r="I145"/>
      <c r="J145"/>
      <c r="K145"/>
      <c r="L145"/>
      <c r="M145"/>
      <c r="N145"/>
      <c r="O145"/>
      <c r="P145"/>
      <c r="Q145"/>
      <c r="R145" s="18"/>
      <c r="S145" s="99"/>
      <c r="T145" s="12"/>
      <c r="U145" s="99"/>
      <c r="V145" s="99"/>
      <c r="W145" s="12"/>
      <c r="X145" s="12"/>
      <c r="Y145" s="12"/>
      <c r="Z145" s="12"/>
      <c r="AA145" s="3"/>
      <c r="AB145" s="3"/>
      <c r="AC145" s="12"/>
      <c r="AD145" s="114"/>
      <c r="AE145"/>
      <c r="AF145"/>
      <c r="AG145" s="196"/>
      <c r="AH145" s="12"/>
      <c r="AI145"/>
      <c r="AJ145" s="12"/>
      <c r="AK145"/>
      <c r="AL145" s="12"/>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1:270" s="2" customFormat="1">
      <c r="A146"/>
      <c r="B146"/>
      <c r="C146" s="43"/>
      <c r="D146" s="195"/>
      <c r="E146"/>
      <c r="F146" s="3"/>
      <c r="G146" s="3"/>
      <c r="H146" s="18"/>
      <c r="I146"/>
      <c r="J146"/>
      <c r="K146"/>
      <c r="L146"/>
      <c r="M146"/>
      <c r="N146"/>
      <c r="O146"/>
      <c r="P146"/>
      <c r="Q146"/>
      <c r="R146" s="18"/>
      <c r="S146" s="99"/>
      <c r="T146" s="12"/>
      <c r="U146" s="99"/>
      <c r="V146" s="99"/>
      <c r="W146" s="12"/>
      <c r="X146" s="12"/>
      <c r="Y146" s="12"/>
      <c r="Z146" s="12"/>
      <c r="AA146" s="3"/>
      <c r="AB146" s="3"/>
      <c r="AC146" s="12"/>
      <c r="AD146" s="114"/>
      <c r="AE146"/>
      <c r="AF146"/>
      <c r="AG146" s="196"/>
      <c r="AH146" s="12"/>
      <c r="AI146"/>
      <c r="AJ146" s="12"/>
      <c r="AK146"/>
      <c r="AL146" s="12"/>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1:270" s="2" customFormat="1">
      <c r="A147"/>
      <c r="B147"/>
      <c r="C147" s="43"/>
      <c r="D147" s="195"/>
      <c r="E147"/>
      <c r="F147" s="3"/>
      <c r="G147" s="3"/>
      <c r="H147" s="18"/>
      <c r="I147"/>
      <c r="J147"/>
      <c r="K147"/>
      <c r="L147"/>
      <c r="M147"/>
      <c r="N147"/>
      <c r="O147"/>
      <c r="P147"/>
      <c r="Q147"/>
      <c r="R147" s="18"/>
      <c r="S147" s="99"/>
      <c r="T147" s="12"/>
      <c r="U147" s="99"/>
      <c r="V147" s="99"/>
      <c r="W147" s="12"/>
      <c r="X147" s="12"/>
      <c r="Y147" s="12"/>
      <c r="Z147" s="12"/>
      <c r="AA147" s="3"/>
      <c r="AB147" s="3"/>
      <c r="AC147" s="12"/>
      <c r="AD147" s="114"/>
      <c r="AE147"/>
      <c r="AF147"/>
      <c r="AG147" s="196"/>
      <c r="AH147" s="12"/>
      <c r="AI147"/>
      <c r="AJ147" s="12"/>
      <c r="AK147"/>
      <c r="AL147" s="12"/>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1:270" s="2" customFormat="1">
      <c r="B148" t="s">
        <v>64</v>
      </c>
      <c r="C148" s="43" t="s">
        <v>73</v>
      </c>
      <c r="D148" s="103" t="str">
        <f>+B148&amp;C148</f>
        <v>CASI SEGUROINSIGNIFICANTE</v>
      </c>
      <c r="E148" t="s">
        <v>323</v>
      </c>
      <c r="F148" s="3"/>
      <c r="G148" s="3"/>
      <c r="H148" s="18"/>
      <c r="I148"/>
      <c r="J148"/>
      <c r="K148"/>
      <c r="L148"/>
      <c r="M148"/>
      <c r="N148"/>
      <c r="O148"/>
      <c r="P148"/>
      <c r="Q148"/>
      <c r="R148" s="18"/>
      <c r="S148" s="99"/>
      <c r="T148" s="12"/>
      <c r="U148" s="99"/>
      <c r="V148" s="99"/>
      <c r="W148" s="12"/>
      <c r="X148" s="12"/>
      <c r="Y148" s="12"/>
      <c r="Z148" s="12"/>
      <c r="AA148" s="3"/>
      <c r="AB148" s="3"/>
      <c r="AC148" s="12"/>
      <c r="AD148" s="114"/>
      <c r="AE148"/>
      <c r="AF148"/>
      <c r="AG148" s="196"/>
      <c r="AH148" s="12"/>
      <c r="AI148"/>
      <c r="AJ148" s="12"/>
      <c r="AK148"/>
      <c r="AL148" s="12"/>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1:270" s="2" customFormat="1">
      <c r="B149" t="s">
        <v>64</v>
      </c>
      <c r="C149" s="43" t="s">
        <v>74</v>
      </c>
      <c r="D149" s="103" t="str">
        <f t="shared" ref="D149:D172" si="8">+B149&amp;C149</f>
        <v>CASI SEGUROMENOR</v>
      </c>
      <c r="E149" t="s">
        <v>323</v>
      </c>
      <c r="F149" s="3"/>
      <c r="G149" s="3"/>
      <c r="H149" s="18"/>
      <c r="I149"/>
      <c r="J149"/>
      <c r="K149"/>
      <c r="L149"/>
      <c r="M149"/>
      <c r="N149"/>
      <c r="O149"/>
      <c r="P149"/>
      <c r="Q149"/>
      <c r="R149" s="18"/>
      <c r="S149" s="99"/>
      <c r="T149" s="12"/>
      <c r="U149" s="99"/>
      <c r="V149" s="99"/>
      <c r="W149" s="12"/>
      <c r="X149" s="12"/>
      <c r="Y149" s="12"/>
      <c r="Z149" s="12"/>
      <c r="AA149" s="3"/>
      <c r="AB149" s="3"/>
      <c r="AC149" s="12"/>
      <c r="AD149" s="114"/>
      <c r="AE149"/>
      <c r="AF149"/>
      <c r="AG149" s="196"/>
      <c r="AH149" s="12"/>
      <c r="AI149"/>
      <c r="AJ149" s="12"/>
      <c r="AK149"/>
      <c r="AL149" s="12"/>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1:270" s="2" customFormat="1">
      <c r="B150" t="s">
        <v>64</v>
      </c>
      <c r="C150" s="43" t="s">
        <v>6</v>
      </c>
      <c r="D150" s="103" t="str">
        <f t="shared" si="8"/>
        <v>CASI SEGUROMODERADO</v>
      </c>
      <c r="E150" t="s">
        <v>322</v>
      </c>
      <c r="F150" s="3"/>
      <c r="G150" s="3"/>
      <c r="H150" s="18"/>
      <c r="I150"/>
      <c r="J150"/>
      <c r="K150"/>
      <c r="L150"/>
      <c r="M150"/>
      <c r="N150"/>
      <c r="O150"/>
      <c r="P150"/>
      <c r="Q150"/>
      <c r="R150" s="18"/>
      <c r="S150" s="99"/>
      <c r="T150" s="12"/>
      <c r="U150" s="99"/>
      <c r="V150" s="99"/>
      <c r="W150" s="12"/>
      <c r="X150" s="12"/>
      <c r="Y150" s="12"/>
      <c r="Z150" s="12"/>
      <c r="AA150" s="3"/>
      <c r="AB150" s="3"/>
      <c r="AC150" s="12"/>
      <c r="AD150" s="114"/>
      <c r="AE150"/>
      <c r="AF150"/>
      <c r="AG150" s="196"/>
      <c r="AH150" s="12"/>
      <c r="AI150"/>
      <c r="AJ150" s="12"/>
      <c r="AK150"/>
      <c r="AL150" s="12"/>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1:270" s="2" customFormat="1">
      <c r="B151" t="s">
        <v>64</v>
      </c>
      <c r="C151" s="43" t="s">
        <v>75</v>
      </c>
      <c r="D151" s="103" t="str">
        <f t="shared" si="8"/>
        <v>CASI SEGUROMAYOR</v>
      </c>
      <c r="E151" t="s">
        <v>322</v>
      </c>
      <c r="F151" s="3"/>
      <c r="G151" s="3"/>
      <c r="H151" s="18"/>
      <c r="I151"/>
      <c r="J151"/>
      <c r="K151"/>
      <c r="L151"/>
      <c r="M151"/>
      <c r="N151"/>
      <c r="O151"/>
      <c r="P151"/>
      <c r="Q151"/>
      <c r="R151" s="18"/>
      <c r="S151" s="99"/>
      <c r="T151" s="12"/>
      <c r="U151" s="99"/>
      <c r="V151" s="99"/>
      <c r="W151" s="12"/>
      <c r="X151" s="12"/>
      <c r="Y151" s="12"/>
      <c r="Z151" s="12"/>
      <c r="AA151" s="3"/>
      <c r="AB151" s="3"/>
      <c r="AC151" s="12"/>
      <c r="AD151" s="114"/>
      <c r="AE151"/>
      <c r="AF151"/>
      <c r="AG151" s="196"/>
      <c r="AH151" s="12"/>
      <c r="AI151"/>
      <c r="AJ151" s="12"/>
      <c r="AK151"/>
      <c r="AL151" s="12"/>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1:270" s="2" customFormat="1">
      <c r="B152" t="s">
        <v>64</v>
      </c>
      <c r="C152" s="43" t="s">
        <v>78</v>
      </c>
      <c r="D152" s="103" t="str">
        <f t="shared" si="8"/>
        <v>CASI SEGUROCATASTRÓFICO</v>
      </c>
      <c r="E152" t="s">
        <v>322</v>
      </c>
      <c r="F152" s="3"/>
      <c r="G152" s="3"/>
      <c r="H152" s="18"/>
      <c r="I152"/>
      <c r="J152"/>
      <c r="K152"/>
      <c r="L152"/>
      <c r="M152"/>
      <c r="N152"/>
      <c r="O152"/>
      <c r="P152"/>
      <c r="Q152"/>
      <c r="R152" s="18"/>
      <c r="S152" s="99"/>
      <c r="T152" s="12"/>
      <c r="U152" s="99"/>
      <c r="V152" s="99"/>
      <c r="W152" s="12"/>
      <c r="X152" s="12"/>
      <c r="Y152" s="12"/>
      <c r="Z152" s="12"/>
      <c r="AA152" s="3"/>
      <c r="AB152" s="3"/>
      <c r="AC152" s="12"/>
      <c r="AD152" s="114"/>
      <c r="AE152"/>
      <c r="AF152"/>
      <c r="AG152" s="196"/>
      <c r="AH152" s="12"/>
      <c r="AI152"/>
      <c r="AJ152" s="12"/>
      <c r="AK152"/>
      <c r="AL152" s="1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1:270" s="2" customFormat="1">
      <c r="B153" t="s">
        <v>35</v>
      </c>
      <c r="C153" s="43" t="s">
        <v>73</v>
      </c>
      <c r="D153" s="103" t="str">
        <f t="shared" si="8"/>
        <v>PROBABLEINSIGNIFICANTE</v>
      </c>
      <c r="E153" t="s">
        <v>6</v>
      </c>
      <c r="F153" s="3"/>
      <c r="G153" s="3"/>
      <c r="H153" s="18"/>
      <c r="I153"/>
      <c r="J153"/>
      <c r="K153"/>
      <c r="L153"/>
      <c r="M153"/>
      <c r="N153"/>
      <c r="O153"/>
      <c r="P153"/>
      <c r="Q153"/>
      <c r="R153" s="18"/>
      <c r="S153" s="99"/>
      <c r="T153" s="12"/>
      <c r="U153" s="99"/>
      <c r="V153" s="99"/>
      <c r="W153" s="12"/>
      <c r="X153" s="12"/>
      <c r="Y153" s="12"/>
      <c r="Z153" s="12"/>
      <c r="AA153" s="3"/>
      <c r="AB153" s="3"/>
      <c r="AC153" s="12"/>
      <c r="AD153" s="114"/>
      <c r="AE153"/>
      <c r="AF153"/>
      <c r="AG153" s="196"/>
      <c r="AH153" s="12"/>
      <c r="AI153"/>
      <c r="AJ153" s="12"/>
      <c r="AK153"/>
      <c r="AL153" s="12"/>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1:270" s="2" customFormat="1">
      <c r="B154" t="s">
        <v>35</v>
      </c>
      <c r="C154" s="43" t="s">
        <v>74</v>
      </c>
      <c r="D154" s="103" t="str">
        <f t="shared" si="8"/>
        <v>PROBABLEMENOR</v>
      </c>
      <c r="E154" t="s">
        <v>323</v>
      </c>
      <c r="F154" s="3"/>
      <c r="G154" s="3"/>
      <c r="H154" s="18"/>
      <c r="I154"/>
      <c r="J154"/>
      <c r="K154"/>
      <c r="L154"/>
      <c r="M154"/>
      <c r="N154"/>
      <c r="O154"/>
      <c r="P154"/>
      <c r="Q154"/>
      <c r="R154" s="18"/>
      <c r="S154" s="99"/>
      <c r="T154" s="12"/>
      <c r="U154" s="99"/>
      <c r="V154" s="99"/>
      <c r="W154" s="12"/>
      <c r="X154" s="12"/>
      <c r="Y154" s="12"/>
      <c r="Z154" s="12"/>
      <c r="AA154" s="3"/>
      <c r="AB154" s="3"/>
      <c r="AC154" s="12"/>
      <c r="AD154" s="114"/>
      <c r="AE154"/>
      <c r="AF154"/>
      <c r="AG154" s="196"/>
      <c r="AH154" s="12"/>
      <c r="AI154"/>
      <c r="AJ154" s="12"/>
      <c r="AK154"/>
      <c r="AL154" s="12"/>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1:270" s="2" customFormat="1">
      <c r="B155" t="s">
        <v>35</v>
      </c>
      <c r="C155" s="43" t="s">
        <v>6</v>
      </c>
      <c r="D155" s="103" t="str">
        <f t="shared" si="8"/>
        <v>PROBABLEMODERADO</v>
      </c>
      <c r="E155" t="s">
        <v>323</v>
      </c>
      <c r="F155" s="3"/>
      <c r="G155" s="3"/>
      <c r="H155" s="18"/>
      <c r="I155"/>
      <c r="J155"/>
      <c r="K155"/>
      <c r="L155"/>
      <c r="M155"/>
      <c r="N155"/>
      <c r="O155"/>
      <c r="P155"/>
      <c r="Q155"/>
      <c r="R155" s="18"/>
      <c r="S155" s="99"/>
      <c r="T155" s="12"/>
      <c r="U155" s="99"/>
      <c r="V155" s="99"/>
      <c r="W155" s="12"/>
      <c r="X155" s="12"/>
      <c r="Y155" s="12"/>
      <c r="Z155" s="12"/>
      <c r="AA155" s="3"/>
      <c r="AB155" s="3"/>
      <c r="AC155" s="12"/>
      <c r="AD155" s="114"/>
      <c r="AE155"/>
      <c r="AF155"/>
      <c r="AG155" s="196"/>
      <c r="AH155" s="12"/>
      <c r="AI155"/>
      <c r="AJ155" s="12"/>
      <c r="AK155"/>
      <c r="AL155" s="12"/>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1:270" s="2" customFormat="1">
      <c r="B156" t="s">
        <v>35</v>
      </c>
      <c r="C156" s="43" t="s">
        <v>75</v>
      </c>
      <c r="D156" s="103" t="str">
        <f t="shared" si="8"/>
        <v>PROBABLEMAYOR</v>
      </c>
      <c r="E156" t="s">
        <v>322</v>
      </c>
      <c r="F156" s="3"/>
      <c r="G156" s="3"/>
      <c r="H156" s="18"/>
      <c r="I156"/>
      <c r="J156"/>
      <c r="K156"/>
      <c r="L156"/>
      <c r="M156"/>
      <c r="N156"/>
      <c r="O156"/>
      <c r="P156"/>
      <c r="Q156"/>
      <c r="R156" s="18"/>
      <c r="S156" s="99"/>
      <c r="T156" s="12"/>
      <c r="U156" s="99"/>
      <c r="V156" s="99"/>
      <c r="W156" s="12"/>
      <c r="X156" s="12"/>
      <c r="Y156" s="12"/>
      <c r="Z156" s="12"/>
      <c r="AA156" s="3"/>
      <c r="AB156" s="3"/>
      <c r="AC156" s="12"/>
      <c r="AD156" s="114"/>
      <c r="AE156"/>
      <c r="AF156"/>
      <c r="AG156" s="196"/>
      <c r="AH156" s="12"/>
      <c r="AI156"/>
      <c r="AJ156" s="12"/>
      <c r="AK156"/>
      <c r="AL156" s="12"/>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1:270" s="2" customFormat="1">
      <c r="B157" t="s">
        <v>35</v>
      </c>
      <c r="C157" s="43" t="s">
        <v>78</v>
      </c>
      <c r="D157" s="103" t="str">
        <f t="shared" si="8"/>
        <v>PROBABLECATASTRÓFICO</v>
      </c>
      <c r="E157" t="s">
        <v>322</v>
      </c>
      <c r="F157" s="3"/>
      <c r="G157" s="3"/>
      <c r="H157" s="18"/>
      <c r="I157"/>
      <c r="J157"/>
      <c r="K157"/>
      <c r="L157"/>
      <c r="M157"/>
      <c r="N157"/>
      <c r="O157"/>
      <c r="P157"/>
      <c r="Q157"/>
      <c r="R157" s="18"/>
      <c r="S157" s="99"/>
      <c r="T157" s="12"/>
      <c r="U157" s="99"/>
      <c r="V157" s="99"/>
      <c r="W157" s="12"/>
      <c r="X157" s="12"/>
      <c r="Y157" s="12"/>
      <c r="Z157" s="12"/>
      <c r="AA157" s="3"/>
      <c r="AB157" s="3"/>
      <c r="AC157" s="12"/>
      <c r="AD157" s="114"/>
      <c r="AE157"/>
      <c r="AF157"/>
      <c r="AG157" s="196"/>
      <c r="AH157" s="12"/>
      <c r="AI157"/>
      <c r="AJ157" s="12"/>
      <c r="AK157"/>
      <c r="AL157" s="12"/>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1:270" s="2" customFormat="1">
      <c r="B158" t="s">
        <v>34</v>
      </c>
      <c r="C158" s="43" t="s">
        <v>73</v>
      </c>
      <c r="D158" s="103" t="str">
        <f t="shared" si="8"/>
        <v>POSIBLEINSIGNIFICANTE</v>
      </c>
      <c r="E158" t="s">
        <v>324</v>
      </c>
      <c r="F158" s="3"/>
      <c r="G158" s="3"/>
      <c r="H158" s="18"/>
      <c r="I158"/>
      <c r="J158"/>
      <c r="K158"/>
      <c r="L158"/>
      <c r="M158"/>
      <c r="N158"/>
      <c r="O158"/>
      <c r="P158"/>
      <c r="Q158"/>
      <c r="R158" s="18"/>
      <c r="S158" s="99"/>
      <c r="T158" s="12"/>
      <c r="U158" s="99"/>
      <c r="V158" s="99"/>
      <c r="W158" s="12"/>
      <c r="X158" s="12"/>
      <c r="Y158" s="12"/>
      <c r="Z158" s="12"/>
      <c r="AA158" s="3"/>
      <c r="AB158" s="3"/>
      <c r="AC158" s="12"/>
      <c r="AD158" s="114"/>
      <c r="AE158"/>
      <c r="AF158"/>
      <c r="AG158" s="196"/>
      <c r="AH158" s="12"/>
      <c r="AI158"/>
      <c r="AJ158" s="12"/>
      <c r="AK158"/>
      <c r="AL158" s="12"/>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1:270" s="2" customFormat="1">
      <c r="B159" t="s">
        <v>34</v>
      </c>
      <c r="C159" s="43" t="s">
        <v>74</v>
      </c>
      <c r="D159" s="103" t="str">
        <f t="shared" si="8"/>
        <v>POSIBLEMENOR</v>
      </c>
      <c r="E159" t="s">
        <v>6</v>
      </c>
      <c r="F159" s="3"/>
      <c r="G159" s="3"/>
      <c r="H159" s="18"/>
      <c r="I159"/>
      <c r="J159"/>
      <c r="K159"/>
      <c r="L159"/>
      <c r="M159"/>
      <c r="N159"/>
      <c r="O159"/>
      <c r="P159"/>
      <c r="Q159"/>
      <c r="R159" s="18"/>
      <c r="S159" s="99"/>
      <c r="T159" s="12"/>
      <c r="U159" s="99"/>
      <c r="V159" s="99"/>
      <c r="W159" s="12"/>
      <c r="X159" s="12"/>
      <c r="Y159" s="12"/>
      <c r="Z159" s="12"/>
      <c r="AA159" s="3"/>
      <c r="AB159" s="3"/>
      <c r="AC159" s="12"/>
      <c r="AD159" s="114"/>
      <c r="AE159"/>
      <c r="AF159"/>
      <c r="AG159" s="196"/>
      <c r="AH159" s="12"/>
      <c r="AI159"/>
      <c r="AJ159" s="12"/>
      <c r="AK159"/>
      <c r="AL159" s="12"/>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1:270" s="2" customFormat="1">
      <c r="B160" t="s">
        <v>34</v>
      </c>
      <c r="C160" s="43" t="s">
        <v>6</v>
      </c>
      <c r="D160" s="103" t="str">
        <f t="shared" si="8"/>
        <v>POSIBLEMODERADO</v>
      </c>
      <c r="E160" t="s">
        <v>323</v>
      </c>
      <c r="F160" s="3"/>
      <c r="G160" s="3"/>
      <c r="H160" s="18"/>
      <c r="I160"/>
      <c r="J160"/>
      <c r="K160"/>
      <c r="L160"/>
      <c r="M160"/>
      <c r="N160"/>
      <c r="O160"/>
      <c r="P160"/>
      <c r="Q160"/>
      <c r="R160" s="18"/>
      <c r="S160" s="99"/>
      <c r="T160" s="12"/>
      <c r="U160" s="99"/>
      <c r="V160" s="99"/>
      <c r="W160" s="12"/>
      <c r="X160" s="12"/>
      <c r="Y160" s="12"/>
      <c r="Z160" s="12"/>
      <c r="AA160" s="3"/>
      <c r="AB160" s="3"/>
      <c r="AC160" s="12"/>
      <c r="AD160" s="114"/>
      <c r="AE160"/>
      <c r="AF160"/>
      <c r="AG160" s="196"/>
      <c r="AH160" s="12"/>
      <c r="AI160"/>
      <c r="AJ160" s="12"/>
      <c r="AK160"/>
      <c r="AL160" s="12"/>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2" customFormat="1">
      <c r="B161" t="s">
        <v>34</v>
      </c>
      <c r="C161" s="43" t="s">
        <v>75</v>
      </c>
      <c r="D161" s="103" t="str">
        <f t="shared" si="8"/>
        <v>POSIBLEMAYOR</v>
      </c>
      <c r="E161" t="s">
        <v>322</v>
      </c>
      <c r="F161" s="3"/>
      <c r="G161" s="3"/>
      <c r="H161" s="18"/>
      <c r="I161"/>
      <c r="J161"/>
      <c r="K161"/>
      <c r="L161"/>
      <c r="M161"/>
      <c r="N161"/>
      <c r="O161"/>
      <c r="P161"/>
      <c r="Q161"/>
      <c r="R161" s="18"/>
      <c r="S161" s="99"/>
      <c r="T161" s="12"/>
      <c r="U161" s="99"/>
      <c r="V161" s="99"/>
      <c r="W161" s="12"/>
      <c r="X161" s="12"/>
      <c r="Y161" s="12"/>
      <c r="Z161" s="12"/>
      <c r="AA161" s="3"/>
      <c r="AB161" s="3"/>
      <c r="AC161" s="12"/>
      <c r="AD161" s="114"/>
      <c r="AE161"/>
      <c r="AF161"/>
      <c r="AG161" s="196"/>
      <c r="AH161" s="12"/>
      <c r="AI161"/>
      <c r="AJ161" s="12"/>
      <c r="AK161"/>
      <c r="AL161" s="12"/>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2" customFormat="1">
      <c r="B162" t="s">
        <v>34</v>
      </c>
      <c r="C162" s="43" t="s">
        <v>78</v>
      </c>
      <c r="D162" s="103" t="str">
        <f t="shared" si="8"/>
        <v>POSIBLECATASTRÓFICO</v>
      </c>
      <c r="E162" t="s">
        <v>322</v>
      </c>
      <c r="F162" s="3"/>
      <c r="G162" s="3"/>
      <c r="H162" s="18"/>
      <c r="I162"/>
      <c r="J162"/>
      <c r="K162"/>
      <c r="L162"/>
      <c r="M162"/>
      <c r="N162"/>
      <c r="O162"/>
      <c r="P162"/>
      <c r="Q162"/>
      <c r="R162" s="18"/>
      <c r="S162" s="99"/>
      <c r="T162" s="12"/>
      <c r="U162" s="99"/>
      <c r="V162" s="99"/>
      <c r="W162" s="12"/>
      <c r="X162" s="12"/>
      <c r="Y162" s="12"/>
      <c r="Z162" s="12"/>
      <c r="AA162" s="3"/>
      <c r="AB162" s="3"/>
      <c r="AC162" s="12"/>
      <c r="AD162" s="114"/>
      <c r="AE162"/>
      <c r="AF162"/>
      <c r="AG162" s="196"/>
      <c r="AH162" s="12"/>
      <c r="AI162"/>
      <c r="AJ162" s="12"/>
      <c r="AK162"/>
      <c r="AL162" s="1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2" customFormat="1">
      <c r="B163" t="s">
        <v>33</v>
      </c>
      <c r="C163" s="43" t="s">
        <v>73</v>
      </c>
      <c r="D163" s="103" t="str">
        <f t="shared" si="8"/>
        <v>IMPROBABLEINSIGNIFICANTE</v>
      </c>
      <c r="E163" t="s">
        <v>324</v>
      </c>
      <c r="F163" s="3"/>
      <c r="G163" s="3"/>
      <c r="H163" s="18"/>
      <c r="I163"/>
      <c r="J163"/>
      <c r="K163"/>
      <c r="L163"/>
      <c r="M163"/>
      <c r="N163"/>
      <c r="O163"/>
      <c r="P163"/>
      <c r="Q163"/>
      <c r="R163" s="18"/>
      <c r="S163" s="99"/>
      <c r="T163" s="12"/>
      <c r="U163" s="99"/>
      <c r="V163" s="99"/>
      <c r="W163" s="12"/>
      <c r="X163" s="12"/>
      <c r="Y163" s="12"/>
      <c r="Z163" s="12"/>
      <c r="AA163" s="3"/>
      <c r="AB163" s="3"/>
      <c r="AC163" s="12"/>
      <c r="AD163" s="114"/>
      <c r="AE163"/>
      <c r="AF163"/>
      <c r="AG163" s="196"/>
      <c r="AH163" s="12"/>
      <c r="AI163"/>
      <c r="AJ163" s="12"/>
      <c r="AK163"/>
      <c r="AL163" s="12"/>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row>
    <row r="164" spans="1:270" s="2" customFormat="1">
      <c r="B164" t="s">
        <v>33</v>
      </c>
      <c r="C164" s="43" t="s">
        <v>74</v>
      </c>
      <c r="D164" s="103" t="str">
        <f t="shared" si="8"/>
        <v>IMPROBABLEMENOR</v>
      </c>
      <c r="E164" t="s">
        <v>324</v>
      </c>
      <c r="F164" s="3"/>
      <c r="G164" s="3"/>
      <c r="H164" s="18"/>
      <c r="I164"/>
      <c r="J164"/>
      <c r="K164"/>
      <c r="L164"/>
      <c r="M164"/>
      <c r="N164"/>
      <c r="O164"/>
      <c r="P164"/>
      <c r="Q164"/>
      <c r="R164" s="18"/>
      <c r="S164" s="99"/>
      <c r="T164" s="12"/>
      <c r="U164" s="99"/>
      <c r="V164" s="99"/>
      <c r="W164" s="12"/>
      <c r="X164" s="12"/>
      <c r="Y164" s="12"/>
      <c r="Z164" s="12"/>
      <c r="AA164" s="3"/>
      <c r="AB164" s="3"/>
      <c r="AC164" s="12"/>
      <c r="AD164" s="114"/>
      <c r="AE164"/>
      <c r="AF164"/>
      <c r="AG164" s="196"/>
      <c r="AH164" s="12"/>
      <c r="AI164"/>
      <c r="AJ164" s="12"/>
      <c r="AK164"/>
      <c r="AL164" s="12"/>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row>
    <row r="165" spans="1:270" s="2" customFormat="1">
      <c r="B165" t="s">
        <v>33</v>
      </c>
      <c r="C165" s="43" t="s">
        <v>6</v>
      </c>
      <c r="D165" s="103" t="str">
        <f t="shared" si="8"/>
        <v>IMPROBABLEMODERADO</v>
      </c>
      <c r="E165" t="s">
        <v>6</v>
      </c>
      <c r="F165" s="3"/>
      <c r="G165" s="3"/>
      <c r="H165" s="18"/>
      <c r="I165"/>
      <c r="J165"/>
      <c r="K165"/>
      <c r="L165"/>
      <c r="M165"/>
      <c r="N165"/>
      <c r="O165"/>
      <c r="P165"/>
      <c r="Q165"/>
      <c r="R165" s="18"/>
      <c r="S165" s="99"/>
      <c r="T165" s="12"/>
      <c r="U165" s="99"/>
      <c r="V165" s="99"/>
      <c r="W165" s="12"/>
      <c r="X165" s="12"/>
      <c r="Y165" s="12"/>
      <c r="Z165" s="12"/>
      <c r="AA165" s="3"/>
      <c r="AB165" s="3"/>
      <c r="AC165" s="12"/>
      <c r="AD165" s="114"/>
      <c r="AE165"/>
      <c r="AF165"/>
      <c r="AG165" s="196"/>
      <c r="AH165" s="12"/>
      <c r="AI165"/>
      <c r="AJ165" s="12"/>
      <c r="AK165"/>
      <c r="AL165" s="12"/>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row>
    <row r="166" spans="1:270" s="2" customFormat="1">
      <c r="B166" t="s">
        <v>33</v>
      </c>
      <c r="C166" s="43" t="s">
        <v>75</v>
      </c>
      <c r="D166" s="103" t="str">
        <f t="shared" si="8"/>
        <v>IMPROBABLEMAYOR</v>
      </c>
      <c r="E166" t="s">
        <v>323</v>
      </c>
      <c r="F166" s="3"/>
      <c r="G166" s="3"/>
      <c r="H166" s="18"/>
      <c r="I166"/>
      <c r="J166"/>
      <c r="K166"/>
      <c r="L166"/>
      <c r="M166"/>
      <c r="N166"/>
      <c r="O166"/>
      <c r="P166"/>
      <c r="Q166"/>
      <c r="R166" s="18"/>
      <c r="S166" s="99"/>
      <c r="T166" s="12"/>
      <c r="U166" s="99"/>
      <c r="V166" s="99"/>
      <c r="W166" s="12"/>
      <c r="X166" s="12"/>
      <c r="Y166" s="12"/>
      <c r="Z166" s="12"/>
      <c r="AA166" s="3"/>
      <c r="AB166" s="3"/>
      <c r="AC166" s="12"/>
      <c r="AD166" s="114"/>
      <c r="AE166"/>
      <c r="AF166"/>
      <c r="AG166" s="196"/>
      <c r="AH166" s="12"/>
      <c r="AI166"/>
      <c r="AJ166" s="12"/>
      <c r="AK166"/>
      <c r="AL166" s="12"/>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row>
    <row r="167" spans="1:270" s="2" customFormat="1">
      <c r="B167" t="s">
        <v>33</v>
      </c>
      <c r="C167" s="43" t="s">
        <v>78</v>
      </c>
      <c r="D167" s="103" t="str">
        <f t="shared" si="8"/>
        <v>IMPROBABLECATASTRÓFICO</v>
      </c>
      <c r="E167" t="s">
        <v>322</v>
      </c>
      <c r="F167" s="3"/>
      <c r="G167" s="3"/>
      <c r="H167" s="18"/>
      <c r="I167"/>
      <c r="J167"/>
      <c r="K167"/>
      <c r="L167"/>
      <c r="M167"/>
      <c r="N167"/>
      <c r="O167"/>
      <c r="P167"/>
      <c r="Q167"/>
      <c r="R167" s="18"/>
      <c r="S167" s="99"/>
      <c r="T167" s="12"/>
      <c r="U167" s="99"/>
      <c r="V167" s="99"/>
      <c r="W167" s="12"/>
      <c r="X167" s="12"/>
      <c r="Y167" s="12"/>
      <c r="Z167" s="12"/>
      <c r="AA167" s="3"/>
      <c r="AB167" s="3"/>
      <c r="AC167" s="12"/>
      <c r="AD167" s="114"/>
      <c r="AE167"/>
      <c r="AF167"/>
      <c r="AG167" s="196"/>
      <c r="AH167" s="12"/>
      <c r="AI167"/>
      <c r="AJ167" s="12"/>
      <c r="AK167"/>
      <c r="AL167" s="12"/>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row>
    <row r="168" spans="1:270" s="2" customFormat="1">
      <c r="B168" t="s">
        <v>65</v>
      </c>
      <c r="C168" s="43" t="s">
        <v>73</v>
      </c>
      <c r="D168" s="103" t="str">
        <f t="shared" si="8"/>
        <v>RARA VEZINSIGNIFICANTE</v>
      </c>
      <c r="E168" t="s">
        <v>324</v>
      </c>
      <c r="F168" s="3"/>
      <c r="G168" s="3"/>
      <c r="H168" s="18"/>
      <c r="I168"/>
      <c r="J168"/>
      <c r="K168"/>
      <c r="L168"/>
      <c r="M168"/>
      <c r="N168"/>
      <c r="O168"/>
      <c r="P168"/>
      <c r="Q168"/>
      <c r="R168" s="18"/>
      <c r="S168" s="99"/>
      <c r="T168" s="12"/>
      <c r="U168" s="99"/>
      <c r="V168" s="99"/>
      <c r="W168" s="12"/>
      <c r="X168" s="12"/>
      <c r="Y168" s="12"/>
      <c r="Z168" s="12"/>
      <c r="AA168" s="3"/>
      <c r="AB168" s="3"/>
      <c r="AC168" s="12"/>
      <c r="AD168" s="114"/>
      <c r="AE168"/>
      <c r="AF168"/>
      <c r="AG168" s="196"/>
      <c r="AH168" s="12"/>
      <c r="AI168"/>
      <c r="AJ168" s="12"/>
      <c r="AK168"/>
      <c r="AL168" s="12"/>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row>
    <row r="169" spans="1:270" s="2" customFormat="1">
      <c r="B169" t="s">
        <v>65</v>
      </c>
      <c r="C169" s="43" t="s">
        <v>74</v>
      </c>
      <c r="D169" s="103" t="str">
        <f t="shared" si="8"/>
        <v>RARA VEZMENOR</v>
      </c>
      <c r="E169" t="s">
        <v>324</v>
      </c>
      <c r="F169" s="3"/>
      <c r="G169" s="3"/>
      <c r="H169" s="18" t="str">
        <f>+IFERROR(VLOOKUP(F169,$F$174:$H$178,3,FALSE)*VLOOKUP(G169,$G$174:$H$178,3,FALSE),"")</f>
        <v/>
      </c>
      <c r="I169"/>
      <c r="J169"/>
      <c r="K169"/>
      <c r="L169"/>
      <c r="M169"/>
      <c r="N169"/>
      <c r="O169"/>
      <c r="P169"/>
      <c r="Q169"/>
      <c r="R169" s="18"/>
      <c r="S169" s="99"/>
      <c r="T169" s="12"/>
      <c r="U169" s="99"/>
      <c r="V169" s="99"/>
      <c r="W169" s="12"/>
      <c r="X169" s="12"/>
      <c r="Y169" s="12"/>
      <c r="Z169" s="12"/>
      <c r="AA169" s="3"/>
      <c r="AB169" s="3"/>
      <c r="AC169" s="12"/>
      <c r="AD169" s="114"/>
      <c r="AE169"/>
      <c r="AF169"/>
      <c r="AG169" s="196"/>
      <c r="AH169" s="12"/>
      <c r="AI169"/>
      <c r="AJ169" s="12"/>
      <c r="AK169"/>
      <c r="AL169" s="12"/>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row>
    <row r="170" spans="1:270" s="2" customFormat="1">
      <c r="B170" t="s">
        <v>65</v>
      </c>
      <c r="C170" s="43" t="s">
        <v>6</v>
      </c>
      <c r="D170" s="103" t="str">
        <f t="shared" si="8"/>
        <v>RARA VEZMODERADO</v>
      </c>
      <c r="E170" t="s">
        <v>6</v>
      </c>
      <c r="F170" s="3"/>
      <c r="G170" s="3"/>
      <c r="H170" s="18" t="str">
        <f>+IFERROR(VLOOKUP(F170,$F$174:$H$178,3,FALSE)*VLOOKUP(G170,$G$174:$H$178,3,FALSE),"")</f>
        <v/>
      </c>
      <c r="I170"/>
      <c r="J170"/>
      <c r="K170"/>
      <c r="L170"/>
      <c r="M170"/>
      <c r="N170"/>
      <c r="O170"/>
      <c r="P170"/>
      <c r="Q170"/>
      <c r="R170" s="18"/>
      <c r="S170" s="99"/>
      <c r="T170" s="12"/>
      <c r="U170" s="99"/>
      <c r="V170" s="99"/>
      <c r="W170" s="12"/>
      <c r="X170" s="12"/>
      <c r="Y170" s="12"/>
      <c r="Z170" s="12"/>
      <c r="AA170" s="3"/>
      <c r="AB170" s="3"/>
      <c r="AC170" s="12"/>
      <c r="AD170" s="114"/>
      <c r="AE170"/>
      <c r="AF170"/>
      <c r="AG170" s="196"/>
      <c r="AH170" s="12"/>
      <c r="AI170"/>
      <c r="AJ170" s="12"/>
      <c r="AK170"/>
      <c r="AL170" s="12"/>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row>
    <row r="171" spans="1:270" s="2" customFormat="1">
      <c r="B171" t="s">
        <v>65</v>
      </c>
      <c r="C171" s="43" t="s">
        <v>75</v>
      </c>
      <c r="D171" s="103" t="str">
        <f t="shared" si="8"/>
        <v>RARA VEZMAYOR</v>
      </c>
      <c r="E171" t="s">
        <v>323</v>
      </c>
      <c r="F171" s="18"/>
      <c r="G171"/>
      <c r="H171" s="18"/>
      <c r="I171"/>
      <c r="J171"/>
      <c r="K171"/>
      <c r="L171"/>
      <c r="M171"/>
      <c r="N171"/>
      <c r="O171"/>
      <c r="P171"/>
      <c r="Q171"/>
      <c r="R171" s="18"/>
      <c r="S171" s="99"/>
      <c r="T171" s="12"/>
      <c r="U171" s="99"/>
      <c r="V171" s="99"/>
      <c r="W171" s="12"/>
      <c r="X171" s="12"/>
      <c r="Y171" s="12"/>
      <c r="Z171" s="12"/>
      <c r="AA171"/>
      <c r="AB171"/>
      <c r="AC171" s="12"/>
      <c r="AD171" s="114"/>
      <c r="AE171"/>
      <c r="AF171"/>
      <c r="AG171" s="196"/>
      <c r="AH171" s="12"/>
      <c r="AI171"/>
      <c r="AJ171" s="12"/>
      <c r="AK171"/>
      <c r="AL171" s="12"/>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row>
    <row r="172" spans="1:270" s="2" customFormat="1">
      <c r="B172" t="s">
        <v>65</v>
      </c>
      <c r="C172" s="43" t="s">
        <v>78</v>
      </c>
      <c r="D172" s="103" t="str">
        <f t="shared" si="8"/>
        <v>RARA VEZCATASTRÓFICO</v>
      </c>
      <c r="E172" t="s">
        <v>322</v>
      </c>
      <c r="F172" s="18"/>
      <c r="G172"/>
      <c r="H172" s="18"/>
      <c r="I172"/>
      <c r="J172"/>
      <c r="K172"/>
      <c r="L172"/>
      <c r="M172"/>
      <c r="N172"/>
      <c r="O172"/>
      <c r="P172"/>
      <c r="Q172"/>
      <c r="R172" s="18"/>
      <c r="S172" s="99"/>
      <c r="T172" s="12"/>
      <c r="U172" s="99"/>
      <c r="V172" s="99"/>
      <c r="W172" s="12"/>
      <c r="X172" s="12"/>
      <c r="Y172" s="12"/>
      <c r="Z172" s="12"/>
      <c r="AA172"/>
      <c r="AB172"/>
      <c r="AC172" s="12"/>
      <c r="AD172" s="114"/>
      <c r="AE172"/>
      <c r="AF172"/>
      <c r="AG172" s="196"/>
      <c r="AH172" s="12"/>
      <c r="AI172"/>
      <c r="AJ172" s="12"/>
      <c r="AK172"/>
      <c r="AL172" s="1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row>
    <row r="173" spans="1:270" s="2" customFormat="1" ht="16">
      <c r="A173"/>
      <c r="B173"/>
      <c r="C173" s="43"/>
      <c r="D173" s="195"/>
      <c r="E173"/>
      <c r="F173" s="18"/>
      <c r="G173"/>
      <c r="H173" s="18"/>
      <c r="I173"/>
      <c r="J173"/>
      <c r="K173"/>
      <c r="L173"/>
      <c r="M173"/>
      <c r="N173"/>
      <c r="O173"/>
      <c r="P173"/>
      <c r="Q173"/>
      <c r="R173" s="18"/>
      <c r="S173" s="99"/>
      <c r="T173" s="12"/>
      <c r="U173" s="99"/>
      <c r="V173" s="99"/>
      <c r="W173" s="12"/>
      <c r="X173" s="12"/>
      <c r="Y173" s="12"/>
      <c r="Z173" s="12"/>
      <c r="AA173"/>
      <c r="AB173"/>
      <c r="AC173" s="12"/>
      <c r="AD173" s="114"/>
      <c r="AE173"/>
      <c r="AF173" t="s">
        <v>28</v>
      </c>
      <c r="AG173" s="196"/>
      <c r="AH173" s="12"/>
      <c r="AI173"/>
      <c r="AJ173" s="12" t="s">
        <v>17</v>
      </c>
      <c r="AK173"/>
      <c r="AL173" s="12"/>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row>
    <row r="174" spans="1:270" s="2" customFormat="1" ht="56">
      <c r="C174" s="193"/>
      <c r="D174" s="195"/>
      <c r="E174" s="2" t="s">
        <v>59</v>
      </c>
      <c r="F174" s="19" t="s">
        <v>65</v>
      </c>
      <c r="G174" s="2" t="s">
        <v>73</v>
      </c>
      <c r="H174" s="19">
        <v>1</v>
      </c>
      <c r="J174" s="2" t="s">
        <v>2</v>
      </c>
      <c r="R174" s="19"/>
      <c r="S174" s="100" t="s">
        <v>67</v>
      </c>
      <c r="T174" s="13"/>
      <c r="U174" s="100" t="s">
        <v>248</v>
      </c>
      <c r="V174" s="100" t="s">
        <v>248</v>
      </c>
      <c r="W174" s="88" t="s">
        <v>273</v>
      </c>
      <c r="X174" s="88"/>
      <c r="Y174" s="13" t="s">
        <v>248</v>
      </c>
      <c r="Z174" s="88" t="s">
        <v>273</v>
      </c>
      <c r="AA174" s="2" t="s">
        <v>65</v>
      </c>
      <c r="AB174" s="2" t="s">
        <v>73</v>
      </c>
      <c r="AC174" s="13"/>
      <c r="AD174" s="115"/>
      <c r="AF174" s="94" t="s">
        <v>325</v>
      </c>
      <c r="AG174" s="85" t="s">
        <v>337</v>
      </c>
      <c r="AH174" s="95">
        <v>100</v>
      </c>
      <c r="AI174" s="103" t="s">
        <v>334</v>
      </c>
      <c r="AJ174" s="94"/>
      <c r="AK174" s="95" t="s">
        <v>303</v>
      </c>
      <c r="AL174" s="95">
        <v>2</v>
      </c>
    </row>
    <row r="175" spans="1:270" s="2" customFormat="1" ht="56">
      <c r="C175" s="193"/>
      <c r="D175" s="195"/>
      <c r="E175" s="2" t="s">
        <v>60</v>
      </c>
      <c r="F175" s="19" t="s">
        <v>33</v>
      </c>
      <c r="G175" s="2" t="s">
        <v>74</v>
      </c>
      <c r="H175" s="19">
        <v>2</v>
      </c>
      <c r="J175" s="2" t="s">
        <v>54</v>
      </c>
      <c r="R175" s="19"/>
      <c r="S175" s="100" t="s">
        <v>4</v>
      </c>
      <c r="T175" s="13"/>
      <c r="U175" s="100" t="s">
        <v>6</v>
      </c>
      <c r="V175" s="100" t="s">
        <v>6</v>
      </c>
      <c r="W175" s="88" t="s">
        <v>274</v>
      </c>
      <c r="X175" s="88"/>
      <c r="Y175" s="13" t="s">
        <v>6</v>
      </c>
      <c r="Z175" s="88" t="s">
        <v>274</v>
      </c>
      <c r="AA175" s="2" t="s">
        <v>33</v>
      </c>
      <c r="AB175" s="2" t="s">
        <v>74</v>
      </c>
      <c r="AC175" s="13"/>
      <c r="AD175" s="115"/>
      <c r="AF175" s="94" t="s">
        <v>326</v>
      </c>
      <c r="AG175" s="85" t="s">
        <v>338</v>
      </c>
      <c r="AH175" s="95">
        <v>50</v>
      </c>
      <c r="AI175" s="103" t="s">
        <v>335</v>
      </c>
      <c r="AJ175" s="94"/>
      <c r="AK175" s="95" t="s">
        <v>304</v>
      </c>
      <c r="AL175" s="95">
        <v>1</v>
      </c>
    </row>
    <row r="176" spans="1:270" s="2" customFormat="1" ht="42">
      <c r="C176" s="193"/>
      <c r="D176" s="103"/>
      <c r="E176" s="2" t="s">
        <v>5</v>
      </c>
      <c r="F176" s="19" t="s">
        <v>34</v>
      </c>
      <c r="G176" s="2" t="s">
        <v>6</v>
      </c>
      <c r="H176" s="19">
        <v>3</v>
      </c>
      <c r="R176" s="19"/>
      <c r="S176" s="100" t="s">
        <v>3</v>
      </c>
      <c r="T176" s="13"/>
      <c r="U176" s="100" t="s">
        <v>251</v>
      </c>
      <c r="V176" s="100" t="s">
        <v>251</v>
      </c>
      <c r="W176" s="88" t="s">
        <v>275</v>
      </c>
      <c r="X176" s="88"/>
      <c r="Y176" s="13" t="s">
        <v>251</v>
      </c>
      <c r="Z176" s="88" t="s">
        <v>275</v>
      </c>
      <c r="AA176" s="2" t="s">
        <v>34</v>
      </c>
      <c r="AB176" s="2" t="s">
        <v>6</v>
      </c>
      <c r="AC176" s="13"/>
      <c r="AD176" s="115"/>
      <c r="AF176" s="94" t="s">
        <v>327</v>
      </c>
      <c r="AG176" s="85" t="s">
        <v>342</v>
      </c>
      <c r="AH176" s="95">
        <v>0</v>
      </c>
      <c r="AI176" s="103" t="s">
        <v>336</v>
      </c>
      <c r="AJ176" s="94"/>
      <c r="AK176" s="95" t="s">
        <v>305</v>
      </c>
      <c r="AL176" s="95">
        <v>0</v>
      </c>
    </row>
    <row r="177" spans="1:270" s="2" customFormat="1" ht="56">
      <c r="C177" s="193"/>
      <c r="D177" s="103"/>
      <c r="E177" s="2" t="s">
        <v>1</v>
      </c>
      <c r="F177" s="19" t="s">
        <v>35</v>
      </c>
      <c r="G177" s="2" t="s">
        <v>75</v>
      </c>
      <c r="H177" s="19">
        <v>4</v>
      </c>
      <c r="R177" s="19"/>
      <c r="S177" s="100" t="s">
        <v>68</v>
      </c>
      <c r="T177" s="13"/>
      <c r="U177" s="100"/>
      <c r="V177" s="100"/>
      <c r="W177" s="88" t="s">
        <v>276</v>
      </c>
      <c r="X177" s="88"/>
      <c r="Y177" s="13"/>
      <c r="Z177" s="88" t="s">
        <v>276</v>
      </c>
      <c r="AA177" s="2" t="s">
        <v>35</v>
      </c>
      <c r="AB177" s="2" t="s">
        <v>75</v>
      </c>
      <c r="AC177" s="13"/>
      <c r="AD177" s="115"/>
      <c r="AF177" s="94" t="s">
        <v>328</v>
      </c>
      <c r="AG177" s="85" t="s">
        <v>339</v>
      </c>
      <c r="AH177" s="95">
        <v>50</v>
      </c>
      <c r="AI177" s="104" t="s">
        <v>335</v>
      </c>
      <c r="AJ177" s="94"/>
      <c r="AK177" s="95" t="s">
        <v>303</v>
      </c>
      <c r="AL177" s="95">
        <v>2</v>
      </c>
    </row>
    <row r="178" spans="1:270" s="2" customFormat="1" ht="56">
      <c r="C178" s="193"/>
      <c r="D178" s="103"/>
      <c r="E178" s="2" t="s">
        <v>30</v>
      </c>
      <c r="F178" s="19" t="s">
        <v>64</v>
      </c>
      <c r="G178" s="2" t="s">
        <v>78</v>
      </c>
      <c r="H178" s="19">
        <v>5</v>
      </c>
      <c r="R178" s="19"/>
      <c r="S178" s="100"/>
      <c r="T178" s="13"/>
      <c r="U178" s="100"/>
      <c r="V178" s="100"/>
      <c r="W178" s="88" t="s">
        <v>277</v>
      </c>
      <c r="X178" s="88"/>
      <c r="Y178" s="13"/>
      <c r="Z178" s="88" t="s">
        <v>277</v>
      </c>
      <c r="AA178" s="2" t="s">
        <v>64</v>
      </c>
      <c r="AB178" s="2" t="s">
        <v>78</v>
      </c>
      <c r="AC178" s="13"/>
      <c r="AD178" s="115"/>
      <c r="AF178" s="94" t="s">
        <v>329</v>
      </c>
      <c r="AG178" s="85" t="s">
        <v>340</v>
      </c>
      <c r="AH178" s="95">
        <v>50</v>
      </c>
      <c r="AI178" s="104" t="s">
        <v>335</v>
      </c>
      <c r="AJ178" s="94"/>
      <c r="AK178" s="95" t="s">
        <v>303</v>
      </c>
      <c r="AL178" s="95">
        <v>1</v>
      </c>
    </row>
    <row r="179" spans="1:270" s="2" customFormat="1" ht="42">
      <c r="C179" s="193"/>
      <c r="D179" s="103"/>
      <c r="E179" s="2" t="s">
        <v>29</v>
      </c>
      <c r="F179" s="19"/>
      <c r="H179" s="19"/>
      <c r="R179" s="19"/>
      <c r="S179" s="100"/>
      <c r="T179" s="13"/>
      <c r="U179" s="100"/>
      <c r="V179" s="100"/>
      <c r="W179" s="88" t="s">
        <v>278</v>
      </c>
      <c r="X179" s="88"/>
      <c r="Y179" s="13"/>
      <c r="Z179" s="88" t="s">
        <v>278</v>
      </c>
      <c r="AC179" s="13"/>
      <c r="AD179" s="115"/>
      <c r="AF179" s="94" t="s">
        <v>330</v>
      </c>
      <c r="AG179" s="85" t="s">
        <v>341</v>
      </c>
      <c r="AH179" s="95">
        <v>0</v>
      </c>
      <c r="AI179" s="104" t="s">
        <v>336</v>
      </c>
      <c r="AJ179" s="94"/>
      <c r="AK179" s="95" t="s">
        <v>304</v>
      </c>
      <c r="AL179" s="95">
        <v>0</v>
      </c>
    </row>
    <row r="180" spans="1:270" ht="42">
      <c r="A180" s="2"/>
      <c r="B180" s="2"/>
      <c r="C180" s="193"/>
      <c r="D180" s="103"/>
      <c r="E180" s="2" t="s">
        <v>0</v>
      </c>
      <c r="F180" s="19"/>
      <c r="G180" s="2"/>
      <c r="H180" s="19"/>
      <c r="I180" s="2"/>
      <c r="J180" s="2"/>
      <c r="K180" s="2"/>
      <c r="L180" s="2"/>
      <c r="M180" s="2"/>
      <c r="N180" s="2"/>
      <c r="O180" s="2"/>
      <c r="P180" s="2"/>
      <c r="Q180" s="2"/>
      <c r="R180" s="19"/>
      <c r="T180" s="13"/>
      <c r="W180" s="88" t="s">
        <v>279</v>
      </c>
      <c r="X180" s="88"/>
      <c r="Z180" s="88" t="s">
        <v>279</v>
      </c>
      <c r="AA180" s="2"/>
      <c r="AB180" s="2"/>
      <c r="AC180" s="13"/>
      <c r="AD180" s="115"/>
      <c r="AE180" s="2"/>
      <c r="AF180" s="94" t="s">
        <v>331</v>
      </c>
      <c r="AG180" s="85" t="s">
        <v>343</v>
      </c>
      <c r="AH180" s="95">
        <v>0</v>
      </c>
      <c r="AI180" s="104" t="s">
        <v>336</v>
      </c>
      <c r="AJ180" s="94"/>
      <c r="AK180" s="95" t="s">
        <v>305</v>
      </c>
      <c r="AL180" s="95">
        <v>0</v>
      </c>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c r="JG180" s="2"/>
      <c r="JH180" s="2"/>
      <c r="JI180" s="2"/>
      <c r="JJ180" s="2"/>
    </row>
    <row r="181" spans="1:270" ht="42">
      <c r="A181" s="2"/>
      <c r="B181" s="2"/>
      <c r="C181" s="193"/>
      <c r="D181" s="103"/>
      <c r="E181" s="2" t="s">
        <v>61</v>
      </c>
      <c r="F181" s="19"/>
      <c r="G181" s="2"/>
      <c r="H181" s="19"/>
      <c r="I181" s="2"/>
      <c r="J181" s="2"/>
      <c r="K181" s="2"/>
      <c r="L181" s="2"/>
      <c r="M181" s="2"/>
      <c r="N181" s="2"/>
      <c r="O181" s="2"/>
      <c r="P181" s="2"/>
      <c r="Q181" s="2"/>
      <c r="R181" s="19"/>
      <c r="S181" s="100"/>
      <c r="T181" s="13"/>
      <c r="U181" s="100"/>
      <c r="V181" s="100"/>
      <c r="W181" s="88" t="s">
        <v>280</v>
      </c>
      <c r="X181" s="88"/>
      <c r="Y181" s="13"/>
      <c r="Z181" s="88" t="s">
        <v>280</v>
      </c>
      <c r="AA181" s="2"/>
      <c r="AB181" s="2" t="s">
        <v>32</v>
      </c>
      <c r="AC181" s="13"/>
      <c r="AD181" s="115"/>
      <c r="AE181" s="2"/>
      <c r="AF181" s="94" t="s">
        <v>332</v>
      </c>
      <c r="AG181" s="85" t="s">
        <v>344</v>
      </c>
      <c r="AH181" s="95">
        <v>0</v>
      </c>
      <c r="AI181" s="104" t="s">
        <v>336</v>
      </c>
      <c r="AJ181" s="94"/>
      <c r="AK181" s="95" t="s">
        <v>303</v>
      </c>
      <c r="AL181" s="95">
        <v>1</v>
      </c>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c r="JD181" s="2"/>
      <c r="JE181" s="2"/>
      <c r="JF181" s="2"/>
      <c r="JG181" s="2"/>
      <c r="JH181" s="2"/>
      <c r="JI181" s="2"/>
      <c r="JJ181" s="2"/>
    </row>
    <row r="182" spans="1:270" ht="28">
      <c r="A182" s="2"/>
      <c r="B182" s="2"/>
      <c r="C182" s="193"/>
      <c r="D182" s="103"/>
      <c r="E182" s="2" t="s">
        <v>62</v>
      </c>
      <c r="F182" s="19"/>
      <c r="G182" s="2"/>
      <c r="H182" s="19"/>
      <c r="I182" s="2"/>
      <c r="J182" s="2"/>
      <c r="K182" s="2"/>
      <c r="L182" s="2"/>
      <c r="M182" s="2"/>
      <c r="N182" s="2"/>
      <c r="O182" s="2"/>
      <c r="P182" s="2"/>
      <c r="Q182" s="2"/>
      <c r="S182" s="100"/>
      <c r="U182" s="100"/>
      <c r="V182" s="100"/>
      <c r="W182" s="88" t="s">
        <v>281</v>
      </c>
      <c r="X182" s="88"/>
      <c r="Y182" s="13"/>
      <c r="Z182" s="88" t="s">
        <v>281</v>
      </c>
      <c r="AC182" s="13"/>
      <c r="AF182" t="s">
        <v>333</v>
      </c>
      <c r="AG182" s="104" t="s">
        <v>345</v>
      </c>
      <c r="AH182" s="13">
        <v>0</v>
      </c>
      <c r="AI182" s="104" t="s">
        <v>336</v>
      </c>
      <c r="AJ182" s="13"/>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c r="IW182" s="2"/>
      <c r="IX182" s="2"/>
      <c r="IY182" s="2"/>
      <c r="IZ182" s="2"/>
      <c r="JA182" s="2"/>
      <c r="JB182" s="2"/>
      <c r="JC182" s="2"/>
      <c r="JD182" s="2"/>
      <c r="JE182" s="2"/>
      <c r="JF182" s="2"/>
      <c r="JG182" s="2"/>
      <c r="JH182" s="2"/>
      <c r="JI182" s="2"/>
      <c r="JJ182" s="2"/>
    </row>
    <row r="183" spans="1:270">
      <c r="A183" s="2"/>
      <c r="B183" s="2"/>
      <c r="C183" s="193"/>
      <c r="D183" s="103"/>
      <c r="E183" s="2" t="s">
        <v>63</v>
      </c>
      <c r="F183" s="19"/>
      <c r="G183" s="2"/>
      <c r="H183" s="19"/>
      <c r="I183" s="2"/>
      <c r="J183" s="2"/>
      <c r="K183" s="2"/>
      <c r="L183" s="2"/>
      <c r="M183" s="2"/>
      <c r="N183" s="2"/>
      <c r="O183" s="2"/>
      <c r="P183" s="2"/>
      <c r="Q183" s="2"/>
      <c r="S183" s="100"/>
      <c r="U183" s="100"/>
      <c r="V183" s="100"/>
      <c r="W183" s="13"/>
      <c r="X183" s="13"/>
      <c r="Y183" s="13"/>
      <c r="Z183" s="13"/>
      <c r="AC183" s="13"/>
      <c r="AG183" s="104"/>
      <c r="AH183" s="13"/>
      <c r="AI183" s="2"/>
      <c r="AJ183" s="13"/>
      <c r="AK183" s="2"/>
      <c r="AL183" s="13"/>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c r="IW183" s="2"/>
      <c r="IX183" s="2"/>
      <c r="IY183" s="2"/>
      <c r="IZ183" s="2"/>
      <c r="JA183" s="2"/>
      <c r="JB183" s="2"/>
      <c r="JC183" s="2"/>
      <c r="JD183" s="2"/>
      <c r="JE183" s="2"/>
      <c r="JF183" s="2"/>
      <c r="JG183" s="2"/>
      <c r="JH183" s="2"/>
      <c r="JI183" s="2"/>
      <c r="JJ183" s="2"/>
    </row>
    <row r="184" spans="1:270">
      <c r="A184" s="2"/>
      <c r="B184" s="2"/>
      <c r="C184" s="193"/>
      <c r="D184" s="103"/>
      <c r="F184" s="19"/>
      <c r="G184" s="2"/>
      <c r="H184" s="19"/>
      <c r="I184" s="2"/>
      <c r="J184" s="2"/>
      <c r="K184" s="2"/>
      <c r="L184" s="2"/>
      <c r="M184" s="2"/>
      <c r="N184" s="2"/>
      <c r="O184" s="2"/>
      <c r="P184" s="2"/>
      <c r="Q184" s="2"/>
      <c r="S184" s="100"/>
      <c r="U184" s="100"/>
      <c r="V184" s="100"/>
      <c r="W184" s="13"/>
      <c r="X184" s="13"/>
      <c r="Y184" s="13"/>
      <c r="Z184" s="13"/>
      <c r="AC184" s="13"/>
      <c r="AG184" s="104"/>
      <c r="AH184" s="13"/>
      <c r="AI184" s="2"/>
      <c r="AJ184" s="13"/>
      <c r="AK184" s="2"/>
      <c r="AL184" s="13"/>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c r="IW184" s="2"/>
      <c r="IX184" s="2"/>
      <c r="IY184" s="2"/>
      <c r="IZ184" s="2"/>
      <c r="JA184" s="2"/>
      <c r="JB184" s="2"/>
      <c r="JC184" s="2"/>
      <c r="JD184" s="2"/>
      <c r="JE184" s="2"/>
      <c r="JF184" s="2"/>
      <c r="JG184" s="2"/>
      <c r="JH184" s="2"/>
      <c r="JI184" s="2"/>
      <c r="JJ184" s="2"/>
    </row>
    <row r="185" spans="1:270">
      <c r="A185" s="2"/>
      <c r="B185" s="2"/>
      <c r="C185" s="193"/>
      <c r="D185" s="103"/>
      <c r="F185" s="19"/>
      <c r="G185" s="2"/>
      <c r="H185" s="19"/>
      <c r="I185" s="2"/>
      <c r="J185" s="2"/>
      <c r="K185" s="2"/>
      <c r="L185" s="2"/>
      <c r="M185" s="2"/>
      <c r="N185" s="2"/>
      <c r="O185" s="2"/>
      <c r="P185" s="2"/>
      <c r="Q185" s="2"/>
      <c r="S185" s="100"/>
      <c r="U185" s="100"/>
      <c r="V185" s="100"/>
      <c r="W185" s="13"/>
      <c r="X185" s="13"/>
      <c r="Y185" s="13"/>
      <c r="Z185" s="13"/>
      <c r="AC185" s="13"/>
      <c r="AG185" s="104"/>
      <c r="AH185" s="13"/>
      <c r="AI185" s="2"/>
      <c r="AJ185" s="13"/>
      <c r="AK185" s="2"/>
      <c r="AL185" s="13"/>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c r="IW185" s="2"/>
      <c r="IX185" s="2"/>
      <c r="IY185" s="2"/>
      <c r="IZ185" s="2"/>
      <c r="JA185" s="2"/>
      <c r="JB185" s="2"/>
      <c r="JC185" s="2"/>
      <c r="JD185" s="2"/>
      <c r="JE185" s="2"/>
      <c r="JF185" s="2"/>
      <c r="JG185" s="2"/>
      <c r="JH185" s="2"/>
      <c r="JI185" s="2"/>
      <c r="JJ185" s="2"/>
    </row>
    <row r="186" spans="1:270">
      <c r="E186" s="2"/>
      <c r="I186" s="2"/>
      <c r="J186" s="2"/>
      <c r="K186" s="2"/>
      <c r="M186" s="2"/>
      <c r="N186" s="2"/>
      <c r="O186" s="2"/>
    </row>
    <row r="187" spans="1:270">
      <c r="E187" s="2"/>
      <c r="I187" s="2"/>
      <c r="J187" s="2"/>
      <c r="K187" s="2"/>
      <c r="M187" s="2"/>
      <c r="N187" s="2"/>
      <c r="O187" s="2"/>
    </row>
    <row r="188" spans="1:270">
      <c r="I188" s="2"/>
      <c r="J188" s="2"/>
      <c r="K188" s="2"/>
      <c r="M188" s="2"/>
      <c r="N188" s="2"/>
      <c r="O188" s="2"/>
    </row>
    <row r="189" spans="1:270">
      <c r="R189" s="19"/>
    </row>
    <row r="190" spans="1:270">
      <c r="R190" s="19"/>
    </row>
    <row r="191" spans="1:270">
      <c r="R191" s="19"/>
    </row>
  </sheetData>
  <sheetProtection formatRows="0" insertColumns="0" insertRows="0" insertHyperlinks="0" selectLockedCells="1" sort="0" autoFilter="0" pivotTables="0" selectUnlockedCells="1"/>
  <mergeCells count="220">
    <mergeCell ref="AG10:AG11"/>
    <mergeCell ref="AG12:AG13"/>
    <mergeCell ref="AG14:AG15"/>
    <mergeCell ref="AG16:AG17"/>
    <mergeCell ref="AG18:AG19"/>
    <mergeCell ref="AG20:AG21"/>
    <mergeCell ref="AA14:AA15"/>
    <mergeCell ref="AB14:AB15"/>
    <mergeCell ref="AA16:AA17"/>
    <mergeCell ref="AB16:AB17"/>
    <mergeCell ref="AC16:AC17"/>
    <mergeCell ref="D10:D11"/>
    <mergeCell ref="Q10:Q11"/>
    <mergeCell ref="G20:G21"/>
    <mergeCell ref="F20:F21"/>
    <mergeCell ref="I20:I21"/>
    <mergeCell ref="J20:J21"/>
    <mergeCell ref="K20:K21"/>
    <mergeCell ref="L20:L21"/>
    <mergeCell ref="M20:M21"/>
    <mergeCell ref="N20:N21"/>
    <mergeCell ref="O10:O11"/>
    <mergeCell ref="E20:E21"/>
    <mergeCell ref="D20:D21"/>
    <mergeCell ref="Q16:Q17"/>
    <mergeCell ref="E14:E15"/>
    <mergeCell ref="F14:F15"/>
    <mergeCell ref="G14:G15"/>
    <mergeCell ref="H14:H15"/>
    <mergeCell ref="I14:I15"/>
    <mergeCell ref="J14:J15"/>
    <mergeCell ref="K14:K15"/>
    <mergeCell ref="L14:L15"/>
    <mergeCell ref="M14:M15"/>
    <mergeCell ref="I16:I17"/>
    <mergeCell ref="AH8:AH9"/>
    <mergeCell ref="AH10:AH11"/>
    <mergeCell ref="AH12:AH13"/>
    <mergeCell ref="AJ8:AJ9"/>
    <mergeCell ref="AJ10:AJ11"/>
    <mergeCell ref="AJ12:AJ13"/>
    <mergeCell ref="N8:N9"/>
    <mergeCell ref="I10:I11"/>
    <mergeCell ref="Y8:Y9"/>
    <mergeCell ref="Z8:Z9"/>
    <mergeCell ref="AC10:AC11"/>
    <mergeCell ref="AA12:AA13"/>
    <mergeCell ref="AB12:AB13"/>
    <mergeCell ref="AC12:AC13"/>
    <mergeCell ref="Y12:Y13"/>
    <mergeCell ref="Z12:Z13"/>
    <mergeCell ref="X10:X11"/>
    <mergeCell ref="AA10:AA11"/>
    <mergeCell ref="AB10:AB11"/>
    <mergeCell ref="Y10:Y11"/>
    <mergeCell ref="Z10:Z11"/>
    <mergeCell ref="N10:N11"/>
    <mergeCell ref="K8:K9"/>
    <mergeCell ref="L8:L9"/>
    <mergeCell ref="U25:AL25"/>
    <mergeCell ref="U22:AD22"/>
    <mergeCell ref="O12:O13"/>
    <mergeCell ref="A23:E23"/>
    <mergeCell ref="D12:D13"/>
    <mergeCell ref="C12:C13"/>
    <mergeCell ref="E12:E13"/>
    <mergeCell ref="F12:F13"/>
    <mergeCell ref="G12:G13"/>
    <mergeCell ref="H12:H13"/>
    <mergeCell ref="X12:X13"/>
    <mergeCell ref="I22:P22"/>
    <mergeCell ref="Q12:Q13"/>
    <mergeCell ref="N12:N13"/>
    <mergeCell ref="I12:I13"/>
    <mergeCell ref="J12:J13"/>
    <mergeCell ref="K12:K13"/>
    <mergeCell ref="F25:S25"/>
    <mergeCell ref="A25:D25"/>
    <mergeCell ref="L12:L13"/>
    <mergeCell ref="M12:M13"/>
    <mergeCell ref="H20:H21"/>
    <mergeCell ref="O20:O21"/>
    <mergeCell ref="Q20:Q21"/>
    <mergeCell ref="AL10:AL11"/>
    <mergeCell ref="AL12:AL13"/>
    <mergeCell ref="C10:C11"/>
    <mergeCell ref="AL6:AM6"/>
    <mergeCell ref="R6:R7"/>
    <mergeCell ref="Z6:Z7"/>
    <mergeCell ref="C1:AK4"/>
    <mergeCell ref="AL1:AM1"/>
    <mergeCell ref="AL2:AM2"/>
    <mergeCell ref="AL3:AM3"/>
    <mergeCell ref="AL4:AM4"/>
    <mergeCell ref="O8:O9"/>
    <mergeCell ref="C8:C9"/>
    <mergeCell ref="D8:D9"/>
    <mergeCell ref="AG8:AG9"/>
    <mergeCell ref="T6:T7"/>
    <mergeCell ref="X8:X9"/>
    <mergeCell ref="Y6:Y7"/>
    <mergeCell ref="AA6:AC6"/>
    <mergeCell ref="AA8:AA9"/>
    <mergeCell ref="AB8:AB9"/>
    <mergeCell ref="AC8:AC9"/>
    <mergeCell ref="AH6:AI6"/>
    <mergeCell ref="AJ6:AK6"/>
    <mergeCell ref="AD6:AD7"/>
    <mergeCell ref="Q8:Q9"/>
    <mergeCell ref="AL8:AL9"/>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E8:E9"/>
    <mergeCell ref="F8:F9"/>
    <mergeCell ref="G8:G9"/>
    <mergeCell ref="H8:H9"/>
    <mergeCell ref="I8:I9"/>
    <mergeCell ref="J8:J9"/>
    <mergeCell ref="M8:M9"/>
    <mergeCell ref="J10:J11"/>
    <mergeCell ref="K10:K11"/>
    <mergeCell ref="L10:L11"/>
    <mergeCell ref="M10:M11"/>
    <mergeCell ref="E10:E11"/>
    <mergeCell ref="F10:F11"/>
    <mergeCell ref="G10:G11"/>
    <mergeCell ref="H10:H11"/>
    <mergeCell ref="C20:C21"/>
    <mergeCell ref="B8:B21"/>
    <mergeCell ref="A8:A21"/>
    <mergeCell ref="X20:X21"/>
    <mergeCell ref="Y20:Y21"/>
    <mergeCell ref="F18:F19"/>
    <mergeCell ref="G18:G19"/>
    <mergeCell ref="H18:H19"/>
    <mergeCell ref="I18:I19"/>
    <mergeCell ref="J18:J19"/>
    <mergeCell ref="K18:K19"/>
    <mergeCell ref="L18:L19"/>
    <mergeCell ref="M18:M19"/>
    <mergeCell ref="N18:N19"/>
    <mergeCell ref="O18:O19"/>
    <mergeCell ref="Q18:Q19"/>
    <mergeCell ref="X16:X17"/>
    <mergeCell ref="Y16:Y17"/>
    <mergeCell ref="C14:C15"/>
    <mergeCell ref="D14:D15"/>
    <mergeCell ref="L16:L17"/>
    <mergeCell ref="M16:M17"/>
    <mergeCell ref="N16:N17"/>
    <mergeCell ref="O16:O17"/>
    <mergeCell ref="C18:C19"/>
    <mergeCell ref="D18:D19"/>
    <mergeCell ref="E18:E19"/>
    <mergeCell ref="C16:C17"/>
    <mergeCell ref="D16:D17"/>
    <mergeCell ref="E16:E17"/>
    <mergeCell ref="F16:F17"/>
    <mergeCell ref="G16:G17"/>
    <mergeCell ref="H16:H17"/>
    <mergeCell ref="J16:J17"/>
    <mergeCell ref="K16:K17"/>
    <mergeCell ref="Z16:Z17"/>
    <mergeCell ref="X18:X19"/>
    <mergeCell ref="Y18:Y19"/>
    <mergeCell ref="Z18:Z19"/>
    <mergeCell ref="AA18:AA19"/>
    <mergeCell ref="AB18:AB19"/>
    <mergeCell ref="AC18:AC19"/>
    <mergeCell ref="A22:E22"/>
    <mergeCell ref="AJ20:AJ21"/>
    <mergeCell ref="AH20:AH21"/>
    <mergeCell ref="AL20:AL21"/>
    <mergeCell ref="AL14:AL15"/>
    <mergeCell ref="AL16:AL17"/>
    <mergeCell ref="AL18:AL19"/>
    <mergeCell ref="AJ14:AJ15"/>
    <mergeCell ref="AH14:AH15"/>
    <mergeCell ref="AH16:AH17"/>
    <mergeCell ref="AJ16:AJ17"/>
    <mergeCell ref="AH18:AH19"/>
    <mergeCell ref="AJ18:AJ19"/>
    <mergeCell ref="AC14:AC15"/>
    <mergeCell ref="Z20:Z21"/>
    <mergeCell ref="AA20:AA21"/>
    <mergeCell ref="AB20:AB21"/>
    <mergeCell ref="AC20:AC21"/>
    <mergeCell ref="N14:N15"/>
    <mergeCell ref="O14:O15"/>
    <mergeCell ref="Q14:Q15"/>
    <mergeCell ref="X14:X15"/>
    <mergeCell ref="Y14:Y15"/>
    <mergeCell ref="Z14:Z15"/>
    <mergeCell ref="R8:R9"/>
    <mergeCell ref="R10:R11"/>
    <mergeCell ref="R12:R13"/>
    <mergeCell ref="R14:R15"/>
    <mergeCell ref="R16:R17"/>
    <mergeCell ref="R18:R19"/>
    <mergeCell ref="R20:R21"/>
    <mergeCell ref="S8:S9"/>
    <mergeCell ref="S10:S11"/>
    <mergeCell ref="S12:S13"/>
    <mergeCell ref="S14:S15"/>
    <mergeCell ref="S16:S17"/>
    <mergeCell ref="S18:S19"/>
    <mergeCell ref="S20:S21"/>
  </mergeCells>
  <phoneticPr fontId="12" type="noConversion"/>
  <conditionalFormatting sqref="K186">
    <cfRule type="cellIs" dxfId="169" priority="490" stopIfTrue="1" operator="between">
      <formula>30</formula>
      <formula>40</formula>
    </cfRule>
  </conditionalFormatting>
  <conditionalFormatting sqref="N186">
    <cfRule type="cellIs" dxfId="168" priority="458" stopIfTrue="1" operator="between">
      <formula>30</formula>
      <formula>40</formula>
    </cfRule>
  </conditionalFormatting>
  <conditionalFormatting sqref="G8 G26:G170 G22:G24 G20 G12:G14">
    <cfRule type="cellIs" dxfId="167" priority="545" stopIfTrue="1" operator="equal">
      <formula>$G$176</formula>
    </cfRule>
    <cfRule type="cellIs" dxfId="166" priority="546" stopIfTrue="1" operator="equal">
      <formula>$G$175</formula>
    </cfRule>
    <cfRule type="cellIs" dxfId="165" priority="547" stopIfTrue="1" operator="equal">
      <formula>$G$174</formula>
    </cfRule>
  </conditionalFormatting>
  <conditionalFormatting sqref="F8 F26:F170 F22:F24 F18">
    <cfRule type="cellIs" dxfId="164" priority="548" stopIfTrue="1" operator="equal">
      <formula>$F$176</formula>
    </cfRule>
    <cfRule type="cellIs" dxfId="163" priority="549" stopIfTrue="1" operator="equal">
      <formula>$F$175</formula>
    </cfRule>
    <cfRule type="cellIs" dxfId="162" priority="550" stopIfTrue="1" operator="equal">
      <formula>$F$174</formula>
    </cfRule>
  </conditionalFormatting>
  <conditionalFormatting sqref="N187">
    <cfRule type="cellIs" dxfId="161" priority="418" stopIfTrue="1" operator="between">
      <formula>30</formula>
      <formula>40</formula>
    </cfRule>
  </conditionalFormatting>
  <conditionalFormatting sqref="N188">
    <cfRule type="cellIs" dxfId="160" priority="417" stopIfTrue="1" operator="between">
      <formula>30</formula>
      <formula>40</formula>
    </cfRule>
  </conditionalFormatting>
  <conditionalFormatting sqref="K187">
    <cfRule type="cellIs" dxfId="159" priority="416" stopIfTrue="1" operator="between">
      <formula>30</formula>
      <formula>40</formula>
    </cfRule>
  </conditionalFormatting>
  <conditionalFormatting sqref="K188">
    <cfRule type="cellIs" dxfId="158" priority="415" stopIfTrue="1" operator="between">
      <formula>30</formula>
      <formula>40</formula>
    </cfRule>
  </conditionalFormatting>
  <conditionalFormatting sqref="AA26:AA170 AA22:AA24">
    <cfRule type="cellIs" dxfId="157" priority="202" stopIfTrue="1" operator="equal">
      <formula>#REF!</formula>
    </cfRule>
    <cfRule type="cellIs" dxfId="156" priority="203" operator="equal">
      <formula>#REF!</formula>
    </cfRule>
    <cfRule type="cellIs" dxfId="155" priority="204" operator="equal">
      <formula>#REF!</formula>
    </cfRule>
  </conditionalFormatting>
  <conditionalFormatting sqref="AB22:AB24 AB26:AB170">
    <cfRule type="cellIs" dxfId="154" priority="205" stopIfTrue="1" operator="equal">
      <formula>#REF!</formula>
    </cfRule>
    <cfRule type="cellIs" dxfId="153" priority="206" stopIfTrue="1" operator="equal">
      <formula>#REF!</formula>
    </cfRule>
    <cfRule type="cellIs" dxfId="152" priority="207" stopIfTrue="1" operator="equal">
      <formula>#REF!</formula>
    </cfRule>
  </conditionalFormatting>
  <conditionalFormatting sqref="AB10">
    <cfRule type="cellIs" dxfId="151" priority="186" stopIfTrue="1" operator="equal">
      <formula>$G$174</formula>
    </cfRule>
  </conditionalFormatting>
  <conditionalFormatting sqref="AA10">
    <cfRule type="cellIs" dxfId="150" priority="189" stopIfTrue="1" operator="equal">
      <formula>$F$174</formula>
    </cfRule>
  </conditionalFormatting>
  <conditionalFormatting sqref="F10:F11">
    <cfRule type="cellIs" dxfId="149" priority="166" stopIfTrue="1" operator="equal">
      <formula>$F$176</formula>
    </cfRule>
    <cfRule type="cellIs" dxfId="148" priority="167" stopIfTrue="1" operator="equal">
      <formula>$F$175</formula>
    </cfRule>
    <cfRule type="cellIs" dxfId="147" priority="168" stopIfTrue="1" operator="equal">
      <formula>$F$174</formula>
    </cfRule>
  </conditionalFormatting>
  <conditionalFormatting sqref="H20 H18 H16 H8:H14 AC8:AC13">
    <cfRule type="cellIs" dxfId="146" priority="146" operator="equal">
      <formula>"BAJO"</formula>
    </cfRule>
    <cfRule type="cellIs" dxfId="145" priority="147" operator="equal">
      <formula>"MODERADO"</formula>
    </cfRule>
    <cfRule type="cellIs" dxfId="144" priority="148" operator="equal">
      <formula>"ALTO"</formula>
    </cfRule>
    <cfRule type="cellIs" dxfId="143" priority="149" operator="equal">
      <formula>"EXTREMO"</formula>
    </cfRule>
  </conditionalFormatting>
  <conditionalFormatting sqref="F18 F8:F11">
    <cfRule type="cellIs" dxfId="142" priority="792" operator="equal">
      <formula>$F$177</formula>
    </cfRule>
    <cfRule type="cellIs" dxfId="141" priority="793" stopIfTrue="1" operator="equal">
      <formula>$F$176</formula>
    </cfRule>
    <cfRule type="cellIs" dxfId="140" priority="794" stopIfTrue="1" operator="equal">
      <formula>$F$175</formula>
    </cfRule>
    <cfRule type="cellIs" dxfId="139" priority="795" stopIfTrue="1" operator="equal">
      <formula>$F$174</formula>
    </cfRule>
  </conditionalFormatting>
  <conditionalFormatting sqref="G20 G8:G9 G12:G14">
    <cfRule type="cellIs" dxfId="138" priority="800" stopIfTrue="1" operator="equal">
      <formula>$G$178</formula>
    </cfRule>
    <cfRule type="cellIs" dxfId="137" priority="801" stopIfTrue="1" operator="equal">
      <formula>$G$175</formula>
    </cfRule>
    <cfRule type="cellIs" dxfId="136" priority="802" stopIfTrue="1" operator="equal">
      <formula>$G$174</formula>
    </cfRule>
    <cfRule type="cellIs" dxfId="135" priority="803" stopIfTrue="1" operator="equal">
      <formula>$G$177</formula>
    </cfRule>
    <cfRule type="cellIs" dxfId="134" priority="804" stopIfTrue="1" operator="equal">
      <formula>$G$176</formula>
    </cfRule>
  </conditionalFormatting>
  <conditionalFormatting sqref="AA10:AA13">
    <cfRule type="cellIs" dxfId="133" priority="812" stopIfTrue="1" operator="equal">
      <formula>$AA$178</formula>
    </cfRule>
    <cfRule type="cellIs" dxfId="132" priority="813" stopIfTrue="1" operator="equal">
      <formula>$AA$175</formula>
    </cfRule>
    <cfRule type="cellIs" dxfId="131" priority="814" stopIfTrue="1" operator="equal">
      <formula>$AA$174</formula>
    </cfRule>
    <cfRule type="cellIs" dxfId="130" priority="815" stopIfTrue="1" operator="equal">
      <formula>$AA$177</formula>
    </cfRule>
    <cfRule type="cellIs" dxfId="129" priority="816" stopIfTrue="1" operator="equal">
      <formula>$AA$176</formula>
    </cfRule>
  </conditionalFormatting>
  <conditionalFormatting sqref="AB10:AB13">
    <cfRule type="cellIs" dxfId="128" priority="822" stopIfTrue="1" operator="equal">
      <formula>$AB$178</formula>
    </cfRule>
    <cfRule type="cellIs" dxfId="127" priority="823" stopIfTrue="1" operator="equal">
      <formula>$AB$175</formula>
    </cfRule>
    <cfRule type="cellIs" dxfId="126" priority="824" stopIfTrue="1" operator="equal">
      <formula>$AB$174</formula>
    </cfRule>
    <cfRule type="cellIs" dxfId="125" priority="825" stopIfTrue="1" operator="equal">
      <formula>$AB$177</formula>
    </cfRule>
    <cfRule type="cellIs" dxfId="124" priority="826" stopIfTrue="1" operator="equal">
      <formula>$AB$176</formula>
    </cfRule>
  </conditionalFormatting>
  <conditionalFormatting sqref="AA20">
    <cfRule type="cellIs" dxfId="123" priority="126" stopIfTrue="1" operator="equal">
      <formula>$F$176</formula>
    </cfRule>
    <cfRule type="cellIs" dxfId="122" priority="127" stopIfTrue="1" operator="equal">
      <formula>$F$175</formula>
    </cfRule>
    <cfRule type="cellIs" dxfId="121" priority="128" stopIfTrue="1" operator="equal">
      <formula>$F$174</formula>
    </cfRule>
  </conditionalFormatting>
  <conditionalFormatting sqref="AA20:AA21">
    <cfRule type="cellIs" dxfId="120" priority="129" stopIfTrue="1" operator="equal">
      <formula>$AA$178</formula>
    </cfRule>
    <cfRule type="cellIs" dxfId="119" priority="130" stopIfTrue="1" operator="equal">
      <formula>$AA$175</formula>
    </cfRule>
    <cfRule type="cellIs" dxfId="118" priority="131" stopIfTrue="1" operator="equal">
      <formula>$AA$174</formula>
    </cfRule>
    <cfRule type="cellIs" dxfId="117" priority="132" stopIfTrue="1" operator="equal">
      <formula>$AA$177</formula>
    </cfRule>
    <cfRule type="cellIs" dxfId="116" priority="133" stopIfTrue="1" operator="equal">
      <formula>$AA$176</formula>
    </cfRule>
  </conditionalFormatting>
  <conditionalFormatting sqref="AB20">
    <cfRule type="cellIs" dxfId="115" priority="118" stopIfTrue="1" operator="equal">
      <formula>$G$176</formula>
    </cfRule>
    <cfRule type="cellIs" dxfId="114" priority="119" stopIfTrue="1" operator="equal">
      <formula>$G$175</formula>
    </cfRule>
    <cfRule type="cellIs" dxfId="113" priority="120" stopIfTrue="1" operator="equal">
      <formula>$G$174</formula>
    </cfRule>
  </conditionalFormatting>
  <conditionalFormatting sqref="AB20:AB21">
    <cfRule type="cellIs" dxfId="112" priority="121" stopIfTrue="1" operator="equal">
      <formula>$AB$178</formula>
    </cfRule>
    <cfRule type="cellIs" dxfId="111" priority="122" stopIfTrue="1" operator="equal">
      <formula>$AB$175</formula>
    </cfRule>
    <cfRule type="cellIs" dxfId="110" priority="123" stopIfTrue="1" operator="equal">
      <formula>$AB$174</formula>
    </cfRule>
    <cfRule type="cellIs" dxfId="109" priority="124" stopIfTrue="1" operator="equal">
      <formula>$AB$177</formula>
    </cfRule>
    <cfRule type="cellIs" dxfId="108" priority="125" stopIfTrue="1" operator="equal">
      <formula>$AB$176</formula>
    </cfRule>
  </conditionalFormatting>
  <conditionalFormatting sqref="AC20:AC21">
    <cfRule type="cellIs" dxfId="107" priority="114" operator="equal">
      <formula>"BAJO"</formula>
    </cfRule>
    <cfRule type="cellIs" dxfId="106" priority="115" operator="equal">
      <formula>"MODERADO"</formula>
    </cfRule>
    <cfRule type="cellIs" dxfId="105" priority="116" operator="equal">
      <formula>"ALTO"</formula>
    </cfRule>
    <cfRule type="cellIs" dxfId="104" priority="117" operator="equal">
      <formula>"EXTREMO"</formula>
    </cfRule>
  </conditionalFormatting>
  <conditionalFormatting sqref="AA16">
    <cfRule type="cellIs" dxfId="103" priority="101" stopIfTrue="1" operator="equal">
      <formula>$F$176</formula>
    </cfRule>
    <cfRule type="cellIs" dxfId="102" priority="102" stopIfTrue="1" operator="equal">
      <formula>$F$175</formula>
    </cfRule>
    <cfRule type="cellIs" dxfId="101" priority="103" stopIfTrue="1" operator="equal">
      <formula>$F$174</formula>
    </cfRule>
  </conditionalFormatting>
  <conditionalFormatting sqref="AC16:AC17">
    <cfRule type="cellIs" dxfId="100" priority="94" operator="equal">
      <formula>"BAJO"</formula>
    </cfRule>
    <cfRule type="cellIs" dxfId="99" priority="95" operator="equal">
      <formula>"MODERADO"</formula>
    </cfRule>
    <cfRule type="cellIs" dxfId="98" priority="96" operator="equal">
      <formula>"ALTO"</formula>
    </cfRule>
    <cfRule type="cellIs" dxfId="97" priority="97" operator="equal">
      <formula>"EXTREMO"</formula>
    </cfRule>
  </conditionalFormatting>
  <conditionalFormatting sqref="AA16:AA17">
    <cfRule type="cellIs" dxfId="96" priority="104" stopIfTrue="1" operator="equal">
      <formula>$AA$178</formula>
    </cfRule>
    <cfRule type="cellIs" dxfId="95" priority="105" stopIfTrue="1" operator="equal">
      <formula>$AA$175</formula>
    </cfRule>
    <cfRule type="cellIs" dxfId="94" priority="106" stopIfTrue="1" operator="equal">
      <formula>$AA$174</formula>
    </cfRule>
    <cfRule type="cellIs" dxfId="93" priority="107" stopIfTrue="1" operator="equal">
      <formula>$AA$177</formula>
    </cfRule>
    <cfRule type="cellIs" dxfId="92" priority="108" stopIfTrue="1" operator="equal">
      <formula>$AA$176</formula>
    </cfRule>
  </conditionalFormatting>
  <conditionalFormatting sqref="AC14:AC15">
    <cfRule type="cellIs" dxfId="91" priority="80" operator="equal">
      <formula>"BAJO"</formula>
    </cfRule>
    <cfRule type="cellIs" dxfId="90" priority="81" operator="equal">
      <formula>"MODERADO"</formula>
    </cfRule>
    <cfRule type="cellIs" dxfId="89" priority="82" operator="equal">
      <formula>"ALTO"</formula>
    </cfRule>
    <cfRule type="cellIs" dxfId="88" priority="83" operator="equal">
      <formula>"EXTREMO"</formula>
    </cfRule>
  </conditionalFormatting>
  <conditionalFormatting sqref="AA14:AA15">
    <cfRule type="cellIs" dxfId="87" priority="84" stopIfTrue="1" operator="equal">
      <formula>$AA$178</formula>
    </cfRule>
    <cfRule type="cellIs" dxfId="86" priority="85" stopIfTrue="1" operator="equal">
      <formula>$AA$175</formula>
    </cfRule>
    <cfRule type="cellIs" dxfId="85" priority="86" stopIfTrue="1" operator="equal">
      <formula>$AA$174</formula>
    </cfRule>
    <cfRule type="cellIs" dxfId="84" priority="87" stopIfTrue="1" operator="equal">
      <formula>$AA$177</formula>
    </cfRule>
    <cfRule type="cellIs" dxfId="83" priority="88" stopIfTrue="1" operator="equal">
      <formula>$AA$176</formula>
    </cfRule>
  </conditionalFormatting>
  <conditionalFormatting sqref="AB14:AB15">
    <cfRule type="cellIs" dxfId="82" priority="89" stopIfTrue="1" operator="equal">
      <formula>$AB$178</formula>
    </cfRule>
    <cfRule type="cellIs" dxfId="81" priority="90" stopIfTrue="1" operator="equal">
      <formula>$AB$175</formula>
    </cfRule>
    <cfRule type="cellIs" dxfId="80" priority="91" stopIfTrue="1" operator="equal">
      <formula>$AB$174</formula>
    </cfRule>
    <cfRule type="cellIs" dxfId="79" priority="92" stopIfTrue="1" operator="equal">
      <formula>$AB$177</formula>
    </cfRule>
    <cfRule type="cellIs" dxfId="78" priority="93" stopIfTrue="1" operator="equal">
      <formula>$AB$176</formula>
    </cfRule>
  </conditionalFormatting>
  <conditionalFormatting sqref="AB18">
    <cfRule type="cellIs" dxfId="77" priority="64" stopIfTrue="1" operator="equal">
      <formula>$G$176</formula>
    </cfRule>
    <cfRule type="cellIs" dxfId="76" priority="65" stopIfTrue="1" operator="equal">
      <formula>$G$175</formula>
    </cfRule>
    <cfRule type="cellIs" dxfId="75" priority="66" stopIfTrue="1" operator="equal">
      <formula>$G$174</formula>
    </cfRule>
  </conditionalFormatting>
  <conditionalFormatting sqref="AA18">
    <cfRule type="cellIs" dxfId="74" priority="67" stopIfTrue="1" operator="equal">
      <formula>$F$176</formula>
    </cfRule>
    <cfRule type="cellIs" dxfId="73" priority="68" stopIfTrue="1" operator="equal">
      <formula>$F$175</formula>
    </cfRule>
    <cfRule type="cellIs" dxfId="72" priority="69" stopIfTrue="1" operator="equal">
      <formula>$F$174</formula>
    </cfRule>
  </conditionalFormatting>
  <conditionalFormatting sqref="AC18:AC19">
    <cfRule type="cellIs" dxfId="71" priority="60" operator="equal">
      <formula>"BAJO"</formula>
    </cfRule>
    <cfRule type="cellIs" dxfId="70" priority="61" operator="equal">
      <formula>"MODERADO"</formula>
    </cfRule>
    <cfRule type="cellIs" dxfId="69" priority="62" operator="equal">
      <formula>"ALTO"</formula>
    </cfRule>
    <cfRule type="cellIs" dxfId="68" priority="63" operator="equal">
      <formula>"EXTREMO"</formula>
    </cfRule>
  </conditionalFormatting>
  <conditionalFormatting sqref="AA18:AA19">
    <cfRule type="cellIs" dxfId="67" priority="70" stopIfTrue="1" operator="equal">
      <formula>$AA$178</formula>
    </cfRule>
    <cfRule type="cellIs" dxfId="66" priority="71" stopIfTrue="1" operator="equal">
      <formula>$AA$175</formula>
    </cfRule>
    <cfRule type="cellIs" dxfId="65" priority="72" stopIfTrue="1" operator="equal">
      <formula>$AA$174</formula>
    </cfRule>
    <cfRule type="cellIs" dxfId="64" priority="73" stopIfTrue="1" operator="equal">
      <formula>$AA$177</formula>
    </cfRule>
    <cfRule type="cellIs" dxfId="63" priority="74" stopIfTrue="1" operator="equal">
      <formula>$AA$176</formula>
    </cfRule>
  </conditionalFormatting>
  <conditionalFormatting sqref="AB18:AB19">
    <cfRule type="cellIs" dxfId="62" priority="75" stopIfTrue="1" operator="equal">
      <formula>$AB$178</formula>
    </cfRule>
    <cfRule type="cellIs" dxfId="61" priority="76" stopIfTrue="1" operator="equal">
      <formula>$AB$175</formula>
    </cfRule>
    <cfRule type="cellIs" dxfId="60" priority="77" stopIfTrue="1" operator="equal">
      <formula>$AB$174</formula>
    </cfRule>
    <cfRule type="cellIs" dxfId="59" priority="78" stopIfTrue="1" operator="equal">
      <formula>$AB$177</formula>
    </cfRule>
    <cfRule type="cellIs" dxfId="58" priority="79" stopIfTrue="1" operator="equal">
      <formula>$AB$176</formula>
    </cfRule>
  </conditionalFormatting>
  <conditionalFormatting sqref="F12">
    <cfRule type="cellIs" dxfId="57" priority="54" stopIfTrue="1" operator="equal">
      <formula>$F$174</formula>
    </cfRule>
  </conditionalFormatting>
  <conditionalFormatting sqref="F12:F13">
    <cfRule type="cellIs" dxfId="56" priority="55" stopIfTrue="1" operator="equal">
      <formula>$AA$178</formula>
    </cfRule>
    <cfRule type="cellIs" dxfId="55" priority="56" stopIfTrue="1" operator="equal">
      <formula>$AA$175</formula>
    </cfRule>
    <cfRule type="cellIs" dxfId="54" priority="57" stopIfTrue="1" operator="equal">
      <formula>$AA$174</formula>
    </cfRule>
    <cfRule type="cellIs" dxfId="53" priority="58" stopIfTrue="1" operator="equal">
      <formula>$AA$177</formula>
    </cfRule>
    <cfRule type="cellIs" dxfId="52" priority="59" stopIfTrue="1" operator="equal">
      <formula>$AA$176</formula>
    </cfRule>
  </conditionalFormatting>
  <conditionalFormatting sqref="F16">
    <cfRule type="cellIs" dxfId="51" priority="48" stopIfTrue="1" operator="equal">
      <formula>$F$174</formula>
    </cfRule>
  </conditionalFormatting>
  <conditionalFormatting sqref="F16:F17">
    <cfRule type="cellIs" dxfId="50" priority="49" stopIfTrue="1" operator="equal">
      <formula>$AA$178</formula>
    </cfRule>
    <cfRule type="cellIs" dxfId="49" priority="50" stopIfTrue="1" operator="equal">
      <formula>$AA$175</formula>
    </cfRule>
    <cfRule type="cellIs" dxfId="48" priority="51" stopIfTrue="1" operator="equal">
      <formula>$AA$174</formula>
    </cfRule>
    <cfRule type="cellIs" dxfId="47" priority="52" stopIfTrue="1" operator="equal">
      <formula>$AA$177</formula>
    </cfRule>
    <cfRule type="cellIs" dxfId="46" priority="53" stopIfTrue="1" operator="equal">
      <formula>$AA$176</formula>
    </cfRule>
  </conditionalFormatting>
  <conditionalFormatting sqref="G16:G17">
    <cfRule type="cellIs" dxfId="45" priority="43" stopIfTrue="1" operator="equal">
      <formula>$AB$178</formula>
    </cfRule>
    <cfRule type="cellIs" dxfId="44" priority="44" stopIfTrue="1" operator="equal">
      <formula>$AB$175</formula>
    </cfRule>
    <cfRule type="cellIs" dxfId="43" priority="45" stopIfTrue="1" operator="equal">
      <formula>$AB$174</formula>
    </cfRule>
    <cfRule type="cellIs" dxfId="42" priority="46" stopIfTrue="1" operator="equal">
      <formula>$AB$177</formula>
    </cfRule>
    <cfRule type="cellIs" dxfId="41" priority="47" stopIfTrue="1" operator="equal">
      <formula>$AB$176</formula>
    </cfRule>
  </conditionalFormatting>
  <conditionalFormatting sqref="G18:G19">
    <cfRule type="cellIs" dxfId="40" priority="38" stopIfTrue="1" operator="equal">
      <formula>$AB$178</formula>
    </cfRule>
    <cfRule type="cellIs" dxfId="39" priority="39" stopIfTrue="1" operator="equal">
      <formula>$AB$175</formula>
    </cfRule>
    <cfRule type="cellIs" dxfId="38" priority="40" stopIfTrue="1" operator="equal">
      <formula>$AB$174</formula>
    </cfRule>
    <cfRule type="cellIs" dxfId="37" priority="41" stopIfTrue="1" operator="equal">
      <formula>$AB$177</formula>
    </cfRule>
    <cfRule type="cellIs" dxfId="36" priority="42" stopIfTrue="1" operator="equal">
      <formula>$AB$176</formula>
    </cfRule>
  </conditionalFormatting>
  <conditionalFormatting sqref="AA8:AA9">
    <cfRule type="cellIs" dxfId="35" priority="33" stopIfTrue="1" operator="equal">
      <formula>$AA$178</formula>
    </cfRule>
    <cfRule type="cellIs" dxfId="34" priority="34" stopIfTrue="1" operator="equal">
      <formula>$AA$175</formula>
    </cfRule>
    <cfRule type="cellIs" dxfId="33" priority="35" stopIfTrue="1" operator="equal">
      <formula>$AA$174</formula>
    </cfRule>
    <cfRule type="cellIs" dxfId="32" priority="36" stopIfTrue="1" operator="equal">
      <formula>$AA$177</formula>
    </cfRule>
    <cfRule type="cellIs" dxfId="31" priority="37" stopIfTrue="1" operator="equal">
      <formula>$AA$176</formula>
    </cfRule>
  </conditionalFormatting>
  <conditionalFormatting sqref="G10">
    <cfRule type="cellIs" dxfId="30" priority="25" stopIfTrue="1" operator="equal">
      <formula>$G$174</formula>
    </cfRule>
  </conditionalFormatting>
  <conditionalFormatting sqref="G10:G11">
    <cfRule type="cellIs" dxfId="29" priority="26" stopIfTrue="1" operator="equal">
      <formula>$AB$178</formula>
    </cfRule>
    <cfRule type="cellIs" dxfId="28" priority="27" stopIfTrue="1" operator="equal">
      <formula>$AB$175</formula>
    </cfRule>
    <cfRule type="cellIs" dxfId="27" priority="28" stopIfTrue="1" operator="equal">
      <formula>$AB$174</formula>
    </cfRule>
    <cfRule type="cellIs" dxfId="26" priority="29" stopIfTrue="1" operator="equal">
      <formula>$AB$177</formula>
    </cfRule>
    <cfRule type="cellIs" dxfId="25" priority="30" stopIfTrue="1" operator="equal">
      <formula>$AB$176</formula>
    </cfRule>
  </conditionalFormatting>
  <conditionalFormatting sqref="AB8">
    <cfRule type="cellIs" dxfId="24" priority="19" stopIfTrue="1" operator="equal">
      <formula>$G$174</formula>
    </cfRule>
  </conditionalFormatting>
  <conditionalFormatting sqref="AB8:AB9">
    <cfRule type="cellIs" dxfId="23" priority="20" stopIfTrue="1" operator="equal">
      <formula>$AB$178</formula>
    </cfRule>
    <cfRule type="cellIs" dxfId="22" priority="21" stopIfTrue="1" operator="equal">
      <formula>$AB$175</formula>
    </cfRule>
    <cfRule type="cellIs" dxfId="21" priority="22" stopIfTrue="1" operator="equal">
      <formula>$AB$174</formula>
    </cfRule>
    <cfRule type="cellIs" dxfId="20" priority="23" stopIfTrue="1" operator="equal">
      <formula>$AB$177</formula>
    </cfRule>
    <cfRule type="cellIs" dxfId="19" priority="24" stopIfTrue="1" operator="equal">
      <formula>$AB$176</formula>
    </cfRule>
  </conditionalFormatting>
  <conditionalFormatting sqref="F14">
    <cfRule type="cellIs" dxfId="18" priority="13" stopIfTrue="1" operator="equal">
      <formula>$F$174</formula>
    </cfRule>
  </conditionalFormatting>
  <conditionalFormatting sqref="F14:F15">
    <cfRule type="cellIs" dxfId="17" priority="14" stopIfTrue="1" operator="equal">
      <formula>$AA$178</formula>
    </cfRule>
    <cfRule type="cellIs" dxfId="16" priority="15" stopIfTrue="1" operator="equal">
      <formula>$AA$175</formula>
    </cfRule>
    <cfRule type="cellIs" dxfId="15" priority="16" stopIfTrue="1" operator="equal">
      <formula>$AA$174</formula>
    </cfRule>
    <cfRule type="cellIs" dxfId="14" priority="17" stopIfTrue="1" operator="equal">
      <formula>$AA$177</formula>
    </cfRule>
    <cfRule type="cellIs" dxfId="13" priority="18" stopIfTrue="1" operator="equal">
      <formula>$AA$176</formula>
    </cfRule>
  </conditionalFormatting>
  <conditionalFormatting sqref="F20">
    <cfRule type="cellIs" dxfId="12" priority="7" stopIfTrue="1" operator="equal">
      <formula>$F$174</formula>
    </cfRule>
  </conditionalFormatting>
  <conditionalFormatting sqref="F20:F21">
    <cfRule type="cellIs" dxfId="11" priority="8" stopIfTrue="1" operator="equal">
      <formula>$AA$178</formula>
    </cfRule>
    <cfRule type="cellIs" dxfId="10" priority="9" stopIfTrue="1" operator="equal">
      <formula>$AA$175</formula>
    </cfRule>
    <cfRule type="cellIs" dxfId="9" priority="10" stopIfTrue="1" operator="equal">
      <formula>$AA$174</formula>
    </cfRule>
    <cfRule type="cellIs" dxfId="8" priority="11" stopIfTrue="1" operator="equal">
      <formula>$AA$177</formula>
    </cfRule>
    <cfRule type="cellIs" dxfId="7" priority="12" stopIfTrue="1" operator="equal">
      <formula>$AA$176</formula>
    </cfRule>
  </conditionalFormatting>
  <conditionalFormatting sqref="AB16">
    <cfRule type="cellIs" dxfId="6" priority="1" stopIfTrue="1" operator="equal">
      <formula>$G$174</formula>
    </cfRule>
  </conditionalFormatting>
  <conditionalFormatting sqref="AB16:AB17">
    <cfRule type="cellIs" dxfId="5" priority="2" stopIfTrue="1" operator="equal">
      <formula>$AB$178</formula>
    </cfRule>
    <cfRule type="cellIs" dxfId="4" priority="3" stopIfTrue="1" operator="equal">
      <formula>$AB$175</formula>
    </cfRule>
    <cfRule type="cellIs" dxfId="3" priority="4" stopIfTrue="1" operator="equal">
      <formula>$AB$174</formula>
    </cfRule>
    <cfRule type="cellIs" dxfId="2" priority="5" stopIfTrue="1" operator="equal">
      <formula>$AB$177</formula>
    </cfRule>
    <cfRule type="cellIs" dxfId="1" priority="6" stopIfTrue="1" operator="equal">
      <formula>$AB$176</formula>
    </cfRule>
  </conditionalFormatting>
  <dataValidations count="13">
    <dataValidation type="list" allowBlank="1" showInputMessage="1" showErrorMessage="1" sqref="AL24 S26:S170 U26:Z170 U24:Z24 AJ24 S24 AJ26:AJ170 AL26:AL170 AH26:AH170 AH24" xr:uid="{00000000-0002-0000-0000-000000000000}">
      <formula1>$AH$174:$AH$181</formula1>
    </dataValidation>
    <dataValidation type="list" allowBlank="1" showInputMessage="1" showErrorMessage="1" sqref="F24 F14 F18 AA20 F26:F170 AA12 F16 AA10 AA16 AA18 AA8 AA14 F8:F12 F20" xr:uid="{00000000-0002-0000-0000-000001000000}">
      <formula1>$F$174:$F$178</formula1>
    </dataValidation>
    <dataValidation type="list" allowBlank="1" showInputMessage="1" showErrorMessage="1" sqref="G24 G20 G16 AB20 G26:G170 AB12 G18 AB10 AB8 G12:G14 AB18 AB14 G8:G10 AB16" xr:uid="{00000000-0002-0000-0000-000002000000}">
      <formula1>$G$174:$G$178</formula1>
    </dataValidation>
    <dataValidation type="list" allowBlank="1" showInputMessage="1" showErrorMessage="1" sqref="R24 R26:R170 R8 R10 R12 R14 R16 R18 R20" xr:uid="{00000000-0002-0000-0000-000003000000}">
      <formula1>$J$174:$J$175</formula1>
    </dataValidation>
    <dataValidation type="list" allowBlank="1" showInputMessage="1" showErrorMessage="1" sqref="E24 AA24:AB24 AA26:AB170 E26:E147" xr:uid="{00000000-0002-0000-0000-000004000000}">
      <formula1>#REF!</formula1>
    </dataValidation>
    <dataValidation type="list" allowBlank="1" showInputMessage="1" showErrorMessage="1" sqref="S8 S10 S12 S14 S16 S18 S20" xr:uid="{00000000-0002-0000-0000-000005000000}">
      <formula1>$S$174:$S$177</formula1>
    </dataValidation>
    <dataValidation type="list" allowBlank="1" showInputMessage="1" showErrorMessage="1" sqref="E16 E20 E18 E8:E14" xr:uid="{00000000-0002-0000-0000-000006000000}">
      <formula1>$E$174:$E$183</formula1>
    </dataValidation>
    <dataValidation type="list" allowBlank="1" showInputMessage="1" showErrorMessage="1" sqref="U8:U21" xr:uid="{00000000-0002-0000-0000-000007000000}">
      <formula1>$U$174:$U$176</formula1>
    </dataValidation>
    <dataValidation type="list" allowBlank="1" showInputMessage="1" showErrorMessage="1" sqref="V8:V21" xr:uid="{00000000-0002-0000-0000-000008000000}">
      <formula1>$V$174:$V$176</formula1>
    </dataValidation>
    <dataValidation type="list" allowBlank="1" showInputMessage="1" showErrorMessage="1" sqref="AJ20 AJ16 AH20 AH8:AH14 AH16 AJ8:AJ14 AH18 AJ18 AL8:AL14 AL16 AL18 AL20" xr:uid="{00000000-0002-0000-0000-000009000000}">
      <formula1>$Y$174:$Y$176</formula1>
    </dataValidation>
    <dataValidation type="list" allowBlank="1" showInputMessage="1" showErrorMessage="1" sqref="X20 X18 X8:X14 X16" xr:uid="{00000000-0002-0000-0000-00000A000000}">
      <formula1>"FUERTE,MODERADO,DÉBIL"</formula1>
    </dataValidation>
    <dataValidation type="list" allowBlank="1" showInputMessage="1" showErrorMessage="1" sqref="Y20 Y18 Y8:Y14 Y16" xr:uid="{00000000-0002-0000-0000-00000B000000}">
      <formula1>"DIRECTAMENTE,NO DISMINUYE"</formula1>
    </dataValidation>
    <dataValidation type="list" allowBlank="1" showInputMessage="1" showErrorMessage="1" sqref="Z20 Z18 Z8:Z14 Z16" xr:uid="{00000000-0002-0000-0000-00000C000000}">
      <formula1>"DIRECTAMENTE,INDIRECTAMENTE,NO DISMINUYE"</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810" operator="containsText" id="{7409C311-EEBB-4B57-823D-DBF9E60212B7}">
            <xm:f>NOT(ISERROR(SEARCH($F$178,F8)))</xm:f>
            <xm:f>$F$178</xm:f>
            <x14:dxf>
              <fill>
                <patternFill>
                  <bgColor rgb="FFFF0000"/>
                </patternFill>
              </fill>
            </x14:dxf>
          </x14:cfRule>
          <xm:sqref>F18 F8:F11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3" sqref="B13"/>
    </sheetView>
  </sheetViews>
  <sheetFormatPr baseColWidth="10" defaultColWidth="10.83203125" defaultRowHeight="15"/>
  <cols>
    <col min="1" max="1" width="57" customWidth="1"/>
    <col min="2" max="2" width="61.83203125" customWidth="1"/>
    <col min="3" max="3" width="29.5" customWidth="1"/>
  </cols>
  <sheetData>
    <row r="1" spans="1:2">
      <c r="A1" s="283" t="s">
        <v>317</v>
      </c>
      <c r="B1" s="283"/>
    </row>
    <row r="2" spans="1:2" ht="45" customHeight="1">
      <c r="A2" s="96" t="s">
        <v>307</v>
      </c>
      <c r="B2" s="97" t="s">
        <v>312</v>
      </c>
    </row>
    <row r="3" spans="1:2" ht="39" customHeight="1">
      <c r="A3" s="97" t="s">
        <v>308</v>
      </c>
      <c r="B3" s="96" t="s">
        <v>313</v>
      </c>
    </row>
    <row r="4" spans="1:2" ht="69.75" customHeight="1">
      <c r="A4" s="96" t="s">
        <v>309</v>
      </c>
      <c r="B4" s="97" t="s">
        <v>314</v>
      </c>
    </row>
    <row r="5" spans="1:2" ht="43.5" customHeight="1">
      <c r="A5" s="97" t="s">
        <v>310</v>
      </c>
      <c r="B5" s="96" t="s">
        <v>315</v>
      </c>
    </row>
    <row r="6" spans="1:2" ht="68.25" customHeight="1">
      <c r="A6" s="96" t="s">
        <v>311</v>
      </c>
      <c r="B6" s="97" t="s">
        <v>316</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workbookViewId="0">
      <selection activeCell="H30" sqref="H30"/>
    </sheetView>
  </sheetViews>
  <sheetFormatPr baseColWidth="10" defaultColWidth="10.83203125" defaultRowHeight="15"/>
  <cols>
    <col min="1" max="1" width="9.1640625" customWidth="1"/>
    <col min="2" max="2" width="19.33203125" customWidth="1"/>
    <col min="3" max="3" width="61.83203125" customWidth="1"/>
    <col min="4" max="4" width="60.5" customWidth="1"/>
    <col min="6" max="6" width="14.5" customWidth="1"/>
    <col min="7" max="7" width="67.33203125" customWidth="1"/>
    <col min="8" max="8" width="10.83203125" style="43"/>
  </cols>
  <sheetData>
    <row r="1" spans="1:9" ht="16" thickBot="1">
      <c r="A1" s="17" t="s">
        <v>47</v>
      </c>
    </row>
    <row r="2" spans="1:9" ht="16" thickBot="1">
      <c r="A2" s="28" t="s">
        <v>37</v>
      </c>
      <c r="B2" s="29" t="s">
        <v>38</v>
      </c>
      <c r="C2" s="30" t="s">
        <v>39</v>
      </c>
      <c r="D2" s="30" t="s">
        <v>42</v>
      </c>
    </row>
    <row r="3" spans="1:9" ht="40.5" customHeight="1" thickBot="1">
      <c r="A3" s="31">
        <v>1</v>
      </c>
      <c r="B3" s="32" t="s">
        <v>80</v>
      </c>
      <c r="C3" s="33" t="s">
        <v>81</v>
      </c>
      <c r="D3" s="33" t="s">
        <v>82</v>
      </c>
    </row>
    <row r="4" spans="1:9" ht="40.5" customHeight="1" thickBot="1">
      <c r="A4" s="31">
        <v>2</v>
      </c>
      <c r="B4" s="34" t="s">
        <v>43</v>
      </c>
      <c r="C4" s="33" t="s">
        <v>46</v>
      </c>
      <c r="D4" s="33" t="s">
        <v>44</v>
      </c>
    </row>
    <row r="5" spans="1:9" ht="40.5" customHeight="1" thickBot="1">
      <c r="A5" s="31">
        <v>3</v>
      </c>
      <c r="B5" s="35" t="s">
        <v>45</v>
      </c>
      <c r="C5" s="33" t="s">
        <v>46</v>
      </c>
      <c r="D5" s="33" t="s">
        <v>48</v>
      </c>
    </row>
    <row r="6" spans="1:9" ht="40.5" customHeight="1" thickBot="1">
      <c r="A6" s="31">
        <v>4</v>
      </c>
      <c r="B6" s="36" t="s">
        <v>50</v>
      </c>
      <c r="C6" s="33" t="s">
        <v>83</v>
      </c>
      <c r="D6" s="33" t="s">
        <v>49</v>
      </c>
    </row>
    <row r="7" spans="1:9" ht="40.5" customHeight="1" thickBot="1">
      <c r="A7" s="31">
        <v>5</v>
      </c>
      <c r="B7" s="37" t="s">
        <v>84</v>
      </c>
      <c r="C7" s="33" t="s">
        <v>85</v>
      </c>
      <c r="D7" s="33" t="s">
        <v>86</v>
      </c>
    </row>
    <row r="8" spans="1:9">
      <c r="F8" s="17"/>
    </row>
    <row r="9" spans="1:9" ht="15.75" customHeight="1" thickBot="1">
      <c r="A9" s="17" t="s">
        <v>157</v>
      </c>
      <c r="F9" s="17" t="s">
        <v>191</v>
      </c>
    </row>
    <row r="10" spans="1:9" ht="15.75" customHeight="1" thickBot="1">
      <c r="A10" s="28" t="s">
        <v>37</v>
      </c>
      <c r="B10" s="29" t="s">
        <v>38</v>
      </c>
      <c r="C10" s="30" t="s">
        <v>87</v>
      </c>
      <c r="D10" s="30" t="s">
        <v>88</v>
      </c>
      <c r="F10" s="306" t="s">
        <v>158</v>
      </c>
      <c r="G10" s="307"/>
      <c r="H10" s="306" t="s">
        <v>167</v>
      </c>
      <c r="I10" s="307"/>
    </row>
    <row r="11" spans="1:9" ht="18" customHeight="1">
      <c r="A11" s="290">
        <v>1</v>
      </c>
      <c r="B11" s="293" t="s">
        <v>89</v>
      </c>
      <c r="C11" s="38" t="s">
        <v>90</v>
      </c>
      <c r="D11" s="38" t="s">
        <v>96</v>
      </c>
      <c r="F11" s="46" t="s">
        <v>166</v>
      </c>
      <c r="G11" s="45" t="s">
        <v>192</v>
      </c>
      <c r="H11" s="46" t="s">
        <v>182</v>
      </c>
      <c r="I11" s="46" t="s">
        <v>183</v>
      </c>
    </row>
    <row r="12" spans="1:9" ht="18" customHeight="1">
      <c r="A12" s="291"/>
      <c r="B12" s="294"/>
      <c r="C12" s="38" t="s">
        <v>91</v>
      </c>
      <c r="D12" s="38" t="s">
        <v>97</v>
      </c>
      <c r="F12" s="48">
        <v>1</v>
      </c>
      <c r="G12" s="49" t="s">
        <v>159</v>
      </c>
      <c r="H12" s="77">
        <v>1</v>
      </c>
      <c r="I12" s="44"/>
    </row>
    <row r="13" spans="1:9" ht="27" customHeight="1">
      <c r="A13" s="291"/>
      <c r="B13" s="294"/>
      <c r="C13" s="38" t="s">
        <v>92</v>
      </c>
      <c r="D13" s="38" t="s">
        <v>98</v>
      </c>
      <c r="F13" s="48">
        <v>2</v>
      </c>
      <c r="G13" s="49" t="s">
        <v>160</v>
      </c>
      <c r="H13" s="77">
        <v>1</v>
      </c>
      <c r="I13" s="44"/>
    </row>
    <row r="14" spans="1:9" ht="36.75" customHeight="1">
      <c r="A14" s="291"/>
      <c r="B14" s="294"/>
      <c r="C14" s="38" t="s">
        <v>93</v>
      </c>
      <c r="D14" s="38" t="s">
        <v>99</v>
      </c>
      <c r="F14" s="48">
        <v>3</v>
      </c>
      <c r="G14" s="49" t="s">
        <v>161</v>
      </c>
      <c r="H14" s="77">
        <v>1</v>
      </c>
      <c r="I14" s="44"/>
    </row>
    <row r="15" spans="1:9" ht="18" customHeight="1">
      <c r="A15" s="291"/>
      <c r="B15" s="294"/>
      <c r="C15" s="38" t="s">
        <v>94</v>
      </c>
      <c r="D15" s="38" t="s">
        <v>100</v>
      </c>
      <c r="F15" s="48">
        <v>4</v>
      </c>
      <c r="G15" s="49" t="s">
        <v>162</v>
      </c>
      <c r="H15" s="77">
        <v>1</v>
      </c>
      <c r="I15" s="44"/>
    </row>
    <row r="16" spans="1:9" ht="18" customHeight="1" thickBot="1">
      <c r="A16" s="292"/>
      <c r="B16" s="295"/>
      <c r="C16" s="39" t="s">
        <v>95</v>
      </c>
      <c r="D16" s="39" t="s">
        <v>101</v>
      </c>
      <c r="F16" s="48">
        <v>5</v>
      </c>
      <c r="G16" s="49" t="s">
        <v>163</v>
      </c>
      <c r="H16" s="77">
        <v>1</v>
      </c>
      <c r="I16" s="44"/>
    </row>
    <row r="17" spans="1:9" ht="18" customHeight="1">
      <c r="A17" s="296">
        <v>2</v>
      </c>
      <c r="B17" s="297" t="s">
        <v>102</v>
      </c>
      <c r="C17" s="38" t="s">
        <v>103</v>
      </c>
      <c r="D17" s="38" t="s">
        <v>108</v>
      </c>
      <c r="F17" s="48">
        <v>6</v>
      </c>
      <c r="G17" s="49" t="s">
        <v>164</v>
      </c>
      <c r="H17" s="77"/>
      <c r="I17" s="44"/>
    </row>
    <row r="18" spans="1:9" ht="30.75" customHeight="1">
      <c r="A18" s="291"/>
      <c r="B18" s="298"/>
      <c r="C18" s="38" t="s">
        <v>104</v>
      </c>
      <c r="D18" s="38" t="s">
        <v>109</v>
      </c>
      <c r="F18" s="50">
        <v>7</v>
      </c>
      <c r="G18" s="51" t="s">
        <v>165</v>
      </c>
      <c r="H18" s="78">
        <v>1</v>
      </c>
      <c r="I18" s="52"/>
    </row>
    <row r="19" spans="1:9" ht="24.75" customHeight="1">
      <c r="A19" s="291"/>
      <c r="B19" s="298"/>
      <c r="C19" s="38" t="s">
        <v>105</v>
      </c>
      <c r="D19" s="38" t="s">
        <v>110</v>
      </c>
      <c r="F19" s="48">
        <v>8</v>
      </c>
      <c r="G19" s="47" t="s">
        <v>170</v>
      </c>
      <c r="H19" s="48">
        <v>1</v>
      </c>
      <c r="I19" s="48"/>
    </row>
    <row r="20" spans="1:9" ht="42" customHeight="1">
      <c r="A20" s="291"/>
      <c r="B20" s="298"/>
      <c r="C20" s="38" t="s">
        <v>106</v>
      </c>
      <c r="D20" s="38" t="s">
        <v>111</v>
      </c>
      <c r="F20" s="48">
        <v>9</v>
      </c>
      <c r="G20" s="49" t="s">
        <v>171</v>
      </c>
      <c r="H20" s="48"/>
      <c r="I20" s="48"/>
    </row>
    <row r="21" spans="1:9" ht="18" customHeight="1">
      <c r="A21" s="291"/>
      <c r="B21" s="298"/>
      <c r="C21" s="38" t="s">
        <v>107</v>
      </c>
      <c r="D21" s="38" t="s">
        <v>112</v>
      </c>
      <c r="F21" s="48">
        <v>10</v>
      </c>
      <c r="G21" s="49" t="s">
        <v>172</v>
      </c>
      <c r="H21" s="48">
        <v>1</v>
      </c>
      <c r="I21" s="48"/>
    </row>
    <row r="22" spans="1:9" ht="18" customHeight="1" thickBot="1">
      <c r="A22" s="292"/>
      <c r="B22" s="299"/>
      <c r="C22" s="39" t="s">
        <v>95</v>
      </c>
      <c r="D22" s="39" t="s">
        <v>113</v>
      </c>
      <c r="F22" s="48">
        <v>11</v>
      </c>
      <c r="G22" s="49" t="s">
        <v>173</v>
      </c>
      <c r="H22" s="48">
        <v>1</v>
      </c>
      <c r="I22" s="48"/>
    </row>
    <row r="23" spans="1:9" ht="18" customHeight="1">
      <c r="A23" s="296">
        <v>3</v>
      </c>
      <c r="B23" s="301" t="s">
        <v>40</v>
      </c>
      <c r="C23" s="40" t="s">
        <v>114</v>
      </c>
      <c r="D23" s="40" t="s">
        <v>120</v>
      </c>
      <c r="F23" s="48">
        <v>12</v>
      </c>
      <c r="G23" s="49" t="s">
        <v>174</v>
      </c>
      <c r="H23" s="48">
        <v>1</v>
      </c>
      <c r="I23" s="48"/>
    </row>
    <row r="24" spans="1:9" ht="36" customHeight="1">
      <c r="A24" s="291"/>
      <c r="B24" s="302"/>
      <c r="C24" s="38" t="s">
        <v>115</v>
      </c>
      <c r="D24" s="38" t="s">
        <v>121</v>
      </c>
      <c r="F24" s="48">
        <v>13</v>
      </c>
      <c r="G24" s="49" t="s">
        <v>175</v>
      </c>
      <c r="H24" s="48">
        <v>1</v>
      </c>
      <c r="I24" s="48"/>
    </row>
    <row r="25" spans="1:9" ht="26.25" customHeight="1">
      <c r="A25" s="291"/>
      <c r="B25" s="302"/>
      <c r="C25" s="38" t="s">
        <v>116</v>
      </c>
      <c r="D25" s="38" t="s">
        <v>122</v>
      </c>
      <c r="F25" s="48">
        <v>14</v>
      </c>
      <c r="G25" s="49" t="s">
        <v>176</v>
      </c>
      <c r="H25" s="48">
        <v>1</v>
      </c>
      <c r="I25" s="48"/>
    </row>
    <row r="26" spans="1:9" ht="25.5" customHeight="1">
      <c r="A26" s="291"/>
      <c r="B26" s="302"/>
      <c r="C26" s="38" t="s">
        <v>117</v>
      </c>
      <c r="D26" s="38" t="s">
        <v>123</v>
      </c>
      <c r="F26" s="48">
        <v>15</v>
      </c>
      <c r="G26" s="49" t="s">
        <v>177</v>
      </c>
      <c r="H26" s="48"/>
      <c r="I26" s="48"/>
    </row>
    <row r="27" spans="1:9" ht="28.5" customHeight="1">
      <c r="A27" s="291"/>
      <c r="B27" s="302"/>
      <c r="C27" s="38" t="s">
        <v>118</v>
      </c>
      <c r="D27" s="38" t="s">
        <v>124</v>
      </c>
      <c r="F27" s="48">
        <v>16</v>
      </c>
      <c r="G27" s="49" t="s">
        <v>178</v>
      </c>
      <c r="H27" s="48"/>
      <c r="I27" s="48"/>
    </row>
    <row r="28" spans="1:9" ht="24.75" customHeight="1">
      <c r="A28" s="291"/>
      <c r="B28" s="302"/>
      <c r="C28" s="38" t="s">
        <v>119</v>
      </c>
      <c r="D28" s="38" t="s">
        <v>125</v>
      </c>
      <c r="F28" s="48">
        <v>17</v>
      </c>
      <c r="G28" s="49" t="s">
        <v>179</v>
      </c>
      <c r="H28" s="48"/>
      <c r="I28" s="48"/>
    </row>
    <row r="29" spans="1:9" ht="27.75" customHeight="1">
      <c r="A29" s="291"/>
      <c r="B29" s="302"/>
      <c r="C29" s="41"/>
      <c r="D29" s="38" t="s">
        <v>126</v>
      </c>
      <c r="F29" s="48">
        <v>18</v>
      </c>
      <c r="G29" s="49" t="s">
        <v>180</v>
      </c>
      <c r="H29" s="48"/>
      <c r="I29" s="48"/>
    </row>
    <row r="30" spans="1:9" ht="24.75" customHeight="1">
      <c r="A30" s="291"/>
      <c r="B30" s="302"/>
      <c r="C30" s="41"/>
      <c r="D30" s="38" t="s">
        <v>127</v>
      </c>
      <c r="F30" s="48">
        <v>19</v>
      </c>
      <c r="G30" s="49" t="s">
        <v>181</v>
      </c>
      <c r="H30" s="48"/>
      <c r="I30" s="48"/>
    </row>
    <row r="31" spans="1:9" ht="31.5" customHeight="1" thickBot="1">
      <c r="A31" s="300"/>
      <c r="B31" s="303"/>
      <c r="C31" s="42"/>
      <c r="D31" s="39" t="s">
        <v>128</v>
      </c>
      <c r="F31" s="53" t="s">
        <v>184</v>
      </c>
      <c r="G31" s="53"/>
      <c r="H31" s="53">
        <f>SUM(H12:H30)</f>
        <v>12</v>
      </c>
      <c r="I31" s="53"/>
    </row>
    <row r="32" spans="1:9">
      <c r="A32" s="290">
        <v>4</v>
      </c>
      <c r="B32" s="308" t="s">
        <v>129</v>
      </c>
      <c r="C32" s="38" t="s">
        <v>130</v>
      </c>
      <c r="D32" s="38" t="s">
        <v>136</v>
      </c>
      <c r="F32" s="304" t="s">
        <v>193</v>
      </c>
      <c r="G32" s="304"/>
      <c r="H32" s="304"/>
      <c r="I32" s="305"/>
    </row>
    <row r="33" spans="1:7">
      <c r="A33" s="291"/>
      <c r="B33" s="309"/>
      <c r="C33" s="38" t="s">
        <v>131</v>
      </c>
      <c r="D33" s="38" t="s">
        <v>137</v>
      </c>
    </row>
    <row r="34" spans="1:7" ht="29.25" customHeight="1">
      <c r="A34" s="291"/>
      <c r="B34" s="309"/>
      <c r="C34" s="38" t="s">
        <v>132</v>
      </c>
      <c r="D34" s="38" t="s">
        <v>138</v>
      </c>
    </row>
    <row r="35" spans="1:7" ht="24.75" customHeight="1">
      <c r="A35" s="291"/>
      <c r="B35" s="309"/>
      <c r="C35" s="38" t="s">
        <v>133</v>
      </c>
      <c r="D35" s="38" t="s">
        <v>139</v>
      </c>
      <c r="F35" t="s">
        <v>185</v>
      </c>
    </row>
    <row r="36" spans="1:7" ht="37.5" customHeight="1">
      <c r="A36" s="291"/>
      <c r="B36" s="309"/>
      <c r="C36" s="38" t="s">
        <v>134</v>
      </c>
      <c r="D36" s="38" t="s">
        <v>140</v>
      </c>
      <c r="F36" t="s">
        <v>186</v>
      </c>
    </row>
    <row r="37" spans="1:7" ht="28">
      <c r="A37" s="291"/>
      <c r="B37" s="309"/>
      <c r="C37" s="38" t="s">
        <v>135</v>
      </c>
      <c r="D37" s="38" t="s">
        <v>141</v>
      </c>
      <c r="F37" t="s">
        <v>187</v>
      </c>
    </row>
    <row r="38" spans="1:7" ht="29" thickBot="1">
      <c r="A38" s="291"/>
      <c r="B38" s="309"/>
      <c r="C38" s="41"/>
      <c r="D38" s="38" t="s">
        <v>142</v>
      </c>
    </row>
    <row r="39" spans="1:7" ht="29" thickBot="1">
      <c r="A39" s="300"/>
      <c r="B39" s="310"/>
      <c r="C39" s="42"/>
      <c r="D39" s="39" t="s">
        <v>143</v>
      </c>
      <c r="F39" s="54" t="s">
        <v>40</v>
      </c>
      <c r="G39" s="59" t="s">
        <v>188</v>
      </c>
    </row>
    <row r="40" spans="1:7" ht="16" thickBot="1">
      <c r="A40" s="284">
        <v>5</v>
      </c>
      <c r="B40" s="287" t="s">
        <v>41</v>
      </c>
      <c r="C40" s="40" t="s">
        <v>144</v>
      </c>
      <c r="D40" s="40" t="s">
        <v>150</v>
      </c>
      <c r="F40" s="55" t="s">
        <v>129</v>
      </c>
      <c r="G40" s="60" t="s">
        <v>189</v>
      </c>
    </row>
    <row r="41" spans="1:7" ht="16" thickBot="1">
      <c r="A41" s="285"/>
      <c r="B41" s="288"/>
      <c r="C41" s="38" t="s">
        <v>145</v>
      </c>
      <c r="D41" s="38" t="s">
        <v>151</v>
      </c>
      <c r="F41" s="58" t="s">
        <v>41</v>
      </c>
      <c r="G41" s="59" t="s">
        <v>190</v>
      </c>
    </row>
    <row r="42" spans="1:7" ht="28">
      <c r="A42" s="285"/>
      <c r="B42" s="288"/>
      <c r="C42" s="38" t="s">
        <v>146</v>
      </c>
      <c r="D42" s="38" t="s">
        <v>137</v>
      </c>
      <c r="F42" s="56"/>
    </row>
    <row r="43" spans="1:7" ht="42">
      <c r="A43" s="285"/>
      <c r="B43" s="288"/>
      <c r="C43" s="38" t="s">
        <v>147</v>
      </c>
      <c r="D43" s="38" t="s">
        <v>152</v>
      </c>
      <c r="F43" s="56"/>
    </row>
    <row r="44" spans="1:7" ht="28">
      <c r="A44" s="285"/>
      <c r="B44" s="288"/>
      <c r="C44" s="38" t="s">
        <v>148</v>
      </c>
      <c r="D44" s="38" t="s">
        <v>153</v>
      </c>
      <c r="F44" s="56"/>
    </row>
    <row r="45" spans="1:7" ht="28">
      <c r="A45" s="285"/>
      <c r="B45" s="288"/>
      <c r="C45" s="38" t="s">
        <v>149</v>
      </c>
      <c r="D45" s="38" t="s">
        <v>154</v>
      </c>
      <c r="F45" s="56"/>
    </row>
    <row r="46" spans="1:7" ht="28">
      <c r="A46" s="285"/>
      <c r="B46" s="288"/>
      <c r="C46" s="41"/>
      <c r="D46" s="38" t="s">
        <v>155</v>
      </c>
      <c r="F46" s="56"/>
    </row>
    <row r="47" spans="1:7" ht="29" thickBot="1">
      <c r="A47" s="286"/>
      <c r="B47" s="289"/>
      <c r="C47" s="42"/>
      <c r="D47" s="39" t="s">
        <v>156</v>
      </c>
      <c r="F47" s="56"/>
    </row>
    <row r="48" spans="1:7">
      <c r="F48" s="57"/>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workbookViewId="0">
      <selection activeCell="B12" sqref="B12"/>
    </sheetView>
  </sheetViews>
  <sheetFormatPr baseColWidth="10" defaultColWidth="10.83203125" defaultRowHeight="15"/>
  <cols>
    <col min="1" max="1" width="27.83203125" customWidth="1"/>
    <col min="2" max="2" width="90.6640625" customWidth="1"/>
    <col min="3" max="3" width="29.5" customWidth="1"/>
  </cols>
  <sheetData>
    <row r="1" spans="1:3" ht="51" customHeight="1">
      <c r="A1" s="315" t="s">
        <v>371</v>
      </c>
      <c r="B1" s="314"/>
      <c r="C1" s="153"/>
    </row>
    <row r="2" spans="1:3" ht="57.75" customHeight="1">
      <c r="A2" s="314" t="s">
        <v>372</v>
      </c>
      <c r="B2" s="314"/>
      <c r="C2" s="154"/>
    </row>
    <row r="3" spans="1:3" ht="12.75" customHeight="1" thickBot="1">
      <c r="A3" s="154"/>
      <c r="B3" s="155"/>
      <c r="C3" s="155"/>
    </row>
    <row r="4" spans="1:3" ht="16" thickBot="1">
      <c r="A4" s="156" t="s">
        <v>373</v>
      </c>
      <c r="B4" s="156" t="s">
        <v>374</v>
      </c>
      <c r="C4" s="157"/>
    </row>
    <row r="5" spans="1:3" ht="47" thickBot="1">
      <c r="A5" s="158" t="s">
        <v>375</v>
      </c>
      <c r="B5" s="159" t="s">
        <v>376</v>
      </c>
    </row>
    <row r="6" spans="1:3" ht="32" thickBot="1">
      <c r="A6" s="158" t="s">
        <v>377</v>
      </c>
      <c r="B6" s="159" t="s">
        <v>378</v>
      </c>
    </row>
    <row r="7" spans="1:3" ht="47" thickBot="1">
      <c r="A7" s="158" t="s">
        <v>379</v>
      </c>
      <c r="B7" s="159" t="s">
        <v>380</v>
      </c>
    </row>
    <row r="8" spans="1:3" ht="32" thickBot="1">
      <c r="A8" s="158" t="s">
        <v>381</v>
      </c>
      <c r="B8" s="159" t="s">
        <v>382</v>
      </c>
    </row>
    <row r="10" spans="1:3" ht="16" thickBot="1">
      <c r="A10" s="316" t="s">
        <v>383</v>
      </c>
      <c r="B10" s="316"/>
    </row>
    <row r="11" spans="1:3" ht="30">
      <c r="A11" s="311" t="s">
        <v>384</v>
      </c>
      <c r="B11" s="160" t="s">
        <v>385</v>
      </c>
    </row>
    <row r="12" spans="1:3" ht="45">
      <c r="A12" s="312"/>
      <c r="B12" s="161" t="s">
        <v>386</v>
      </c>
    </row>
    <row r="13" spans="1:3" ht="46" thickBot="1">
      <c r="A13" s="313"/>
      <c r="B13" s="162" t="s">
        <v>387</v>
      </c>
    </row>
    <row r="14" spans="1:3" ht="45">
      <c r="A14" s="311" t="s">
        <v>388</v>
      </c>
      <c r="B14" s="163" t="s">
        <v>389</v>
      </c>
    </row>
    <row r="15" spans="1:3" ht="45">
      <c r="A15" s="312"/>
      <c r="B15" s="164" t="s">
        <v>390</v>
      </c>
    </row>
    <row r="16" spans="1:3" ht="46" thickBot="1">
      <c r="A16" s="313"/>
      <c r="B16" s="165" t="s">
        <v>391</v>
      </c>
    </row>
    <row r="17" spans="1:2" ht="45">
      <c r="A17" s="311" t="s">
        <v>392</v>
      </c>
      <c r="B17" s="163" t="s">
        <v>393</v>
      </c>
    </row>
    <row r="18" spans="1:2" ht="45">
      <c r="A18" s="312"/>
      <c r="B18" s="164" t="s">
        <v>394</v>
      </c>
    </row>
    <row r="19" spans="1:2" ht="46" thickBot="1">
      <c r="A19" s="313"/>
      <c r="B19" s="165" t="s">
        <v>395</v>
      </c>
    </row>
  </sheetData>
  <mergeCells count="6">
    <mergeCell ref="A17:A19"/>
    <mergeCell ref="A2:B2"/>
    <mergeCell ref="A1:B1"/>
    <mergeCell ref="A10:B10"/>
    <mergeCell ref="A11:A13"/>
    <mergeCell ref="A14:A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4"/>
  <sheetViews>
    <sheetView workbookViewId="0">
      <selection activeCell="C3" sqref="C3"/>
    </sheetView>
  </sheetViews>
  <sheetFormatPr baseColWidth="10" defaultColWidth="10.83203125" defaultRowHeight="15"/>
  <cols>
    <col min="1" max="1" width="28.83203125" customWidth="1"/>
    <col min="2" max="2" width="61.83203125" customWidth="1"/>
    <col min="3" max="3" width="29.5" customWidth="1"/>
  </cols>
  <sheetData>
    <row r="2" spans="1:3">
      <c r="A2" s="317" t="s">
        <v>198</v>
      </c>
      <c r="B2" s="317"/>
      <c r="C2" s="61" t="s">
        <v>199</v>
      </c>
    </row>
    <row r="3" spans="1:3" ht="59.25" customHeight="1">
      <c r="A3" s="61" t="s">
        <v>196</v>
      </c>
      <c r="B3" s="62" t="s">
        <v>194</v>
      </c>
      <c r="C3" s="62" t="s">
        <v>200</v>
      </c>
    </row>
    <row r="4" spans="1:3" ht="61">
      <c r="A4" s="61" t="s">
        <v>197</v>
      </c>
      <c r="B4" s="62" t="s">
        <v>195</v>
      </c>
      <c r="C4" s="62" t="s">
        <v>201</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15"/>
  <sheetViews>
    <sheetView workbookViewId="0">
      <selection activeCell="E10" sqref="E10"/>
    </sheetView>
  </sheetViews>
  <sheetFormatPr baseColWidth="10" defaultColWidth="10.83203125" defaultRowHeight="15"/>
  <cols>
    <col min="1" max="1" width="28.83203125" customWidth="1"/>
    <col min="2" max="2" width="61.83203125" customWidth="1"/>
  </cols>
  <sheetData>
    <row r="2" spans="1:2">
      <c r="A2" s="317" t="s">
        <v>237</v>
      </c>
      <c r="B2" s="317"/>
    </row>
    <row r="3" spans="1:2" ht="45.75" customHeight="1">
      <c r="A3" s="61" t="s">
        <v>238</v>
      </c>
      <c r="B3" s="70" t="s">
        <v>241</v>
      </c>
    </row>
    <row r="4" spans="1:2" ht="45">
      <c r="A4" s="71" t="s">
        <v>245</v>
      </c>
      <c r="B4" s="70" t="s">
        <v>244</v>
      </c>
    </row>
    <row r="5" spans="1:2" ht="30">
      <c r="A5" s="61" t="s">
        <v>239</v>
      </c>
      <c r="B5" s="70" t="s">
        <v>243</v>
      </c>
    </row>
    <row r="6" spans="1:2" ht="30">
      <c r="A6" s="61" t="s">
        <v>240</v>
      </c>
      <c r="B6" s="70" t="s">
        <v>242</v>
      </c>
    </row>
    <row r="15" spans="1:2">
      <c r="B15" s="98"/>
    </row>
  </sheetData>
  <mergeCells count="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69"/>
  <sheetViews>
    <sheetView zoomScale="147" zoomScaleNormal="147" zoomScalePageLayoutView="147" workbookViewId="0">
      <selection activeCell="C286" sqref="C286"/>
    </sheetView>
  </sheetViews>
  <sheetFormatPr baseColWidth="10" defaultColWidth="10.83203125" defaultRowHeight="15"/>
  <cols>
    <col min="1" max="1" width="19.83203125" customWidth="1"/>
    <col min="2" max="2" width="54.6640625" customWidth="1"/>
    <col min="3" max="3" width="22.5" customWidth="1"/>
    <col min="4" max="4" width="13.83203125" customWidth="1"/>
    <col min="5" max="5" width="12.5" style="43" customWidth="1"/>
  </cols>
  <sheetData>
    <row r="1" spans="1:6">
      <c r="A1" s="119" t="s">
        <v>236</v>
      </c>
      <c r="B1" s="119" t="str">
        <f>'MAPA DE RIESGOS'!D8</f>
        <v>Gasto de agua exagerado</v>
      </c>
      <c r="C1" s="119"/>
      <c r="D1" s="119"/>
      <c r="E1" s="119"/>
      <c r="F1" s="119"/>
    </row>
    <row r="2" spans="1:6">
      <c r="A2" s="122" t="s">
        <v>253</v>
      </c>
      <c r="B2" s="123" t="str">
        <f>'MAPA DE RIESGOS'!P8</f>
        <v>Grifos en mal estado; tuberías antiguas.</v>
      </c>
      <c r="C2" s="120"/>
      <c r="D2" s="120"/>
      <c r="E2" s="121"/>
      <c r="F2" s="120"/>
    </row>
    <row r="3" spans="1:6">
      <c r="A3" s="122" t="s">
        <v>234</v>
      </c>
      <c r="B3" s="123" t="str">
        <f>'MAPA DE RIESGOS'!T8</f>
        <v>Mantenimento de redes hidraúlicas. Revisión periódica</v>
      </c>
      <c r="C3" s="120"/>
      <c r="D3" s="120"/>
      <c r="E3" s="121"/>
      <c r="F3" s="120"/>
    </row>
    <row r="4" spans="1:6" ht="16" thickBot="1"/>
    <row r="5" spans="1:6" ht="53.25" customHeight="1" thickBot="1">
      <c r="A5" s="65" t="s">
        <v>202</v>
      </c>
      <c r="B5" s="28" t="s">
        <v>203</v>
      </c>
      <c r="C5" s="66" t="s">
        <v>204</v>
      </c>
      <c r="D5" s="28" t="s">
        <v>205</v>
      </c>
      <c r="E5" s="67" t="s">
        <v>235</v>
      </c>
    </row>
    <row r="6" spans="1:6">
      <c r="A6" s="320" t="s">
        <v>206</v>
      </c>
      <c r="B6" s="321" t="s">
        <v>207</v>
      </c>
      <c r="C6" s="109" t="s">
        <v>208</v>
      </c>
      <c r="D6" s="64">
        <v>15</v>
      </c>
      <c r="E6" s="76">
        <v>15</v>
      </c>
    </row>
    <row r="7" spans="1:6" ht="21.75" customHeight="1">
      <c r="A7" s="318"/>
      <c r="B7" s="319"/>
      <c r="C7" s="108" t="s">
        <v>209</v>
      </c>
      <c r="D7" s="63">
        <v>0</v>
      </c>
      <c r="E7" s="77"/>
    </row>
    <row r="8" spans="1:6" ht="15" customHeight="1">
      <c r="A8" s="318"/>
      <c r="B8" s="319" t="s">
        <v>210</v>
      </c>
      <c r="C8" s="108" t="s">
        <v>211</v>
      </c>
      <c r="D8" s="63">
        <v>15</v>
      </c>
      <c r="E8" s="77">
        <v>12</v>
      </c>
    </row>
    <row r="9" spans="1:6" ht="25.5" customHeight="1">
      <c r="A9" s="318"/>
      <c r="B9" s="319"/>
      <c r="C9" s="108" t="s">
        <v>212</v>
      </c>
      <c r="D9" s="63">
        <v>0</v>
      </c>
      <c r="E9" s="77"/>
    </row>
    <row r="10" spans="1:6" ht="22.5" customHeight="1">
      <c r="A10" s="318" t="s">
        <v>213</v>
      </c>
      <c r="B10" s="319" t="s">
        <v>214</v>
      </c>
      <c r="C10" s="108" t="s">
        <v>215</v>
      </c>
      <c r="D10" s="63">
        <v>15</v>
      </c>
      <c r="E10" s="77">
        <v>12</v>
      </c>
    </row>
    <row r="11" spans="1:6">
      <c r="A11" s="318"/>
      <c r="B11" s="319"/>
      <c r="C11" s="108" t="s">
        <v>216</v>
      </c>
      <c r="D11" s="63">
        <v>0</v>
      </c>
      <c r="E11" s="77"/>
    </row>
    <row r="12" spans="1:6" ht="22.5" customHeight="1">
      <c r="A12" s="318" t="s">
        <v>217</v>
      </c>
      <c r="B12" s="319" t="s">
        <v>218</v>
      </c>
      <c r="C12" s="108" t="s">
        <v>219</v>
      </c>
      <c r="D12" s="63">
        <v>15</v>
      </c>
      <c r="E12" s="77">
        <v>15</v>
      </c>
    </row>
    <row r="13" spans="1:6" ht="30" customHeight="1">
      <c r="A13" s="318"/>
      <c r="B13" s="319"/>
      <c r="C13" s="108" t="s">
        <v>220</v>
      </c>
      <c r="D13" s="63">
        <v>0</v>
      </c>
      <c r="E13" s="77"/>
    </row>
    <row r="14" spans="1:6" ht="25.5" customHeight="1">
      <c r="A14" s="318" t="s">
        <v>221</v>
      </c>
      <c r="B14" s="319" t="s">
        <v>222</v>
      </c>
      <c r="C14" s="108" t="s">
        <v>223</v>
      </c>
      <c r="D14" s="63">
        <v>15</v>
      </c>
      <c r="E14" s="77">
        <v>15</v>
      </c>
    </row>
    <row r="15" spans="1:6" ht="25.5" customHeight="1">
      <c r="A15" s="318"/>
      <c r="B15" s="319"/>
      <c r="C15" s="108" t="s">
        <v>224</v>
      </c>
      <c r="D15" s="63">
        <v>0</v>
      </c>
      <c r="E15" s="77"/>
    </row>
    <row r="16" spans="1:6" ht="25.5" customHeight="1">
      <c r="A16" s="318" t="s">
        <v>225</v>
      </c>
      <c r="B16" s="319" t="s">
        <v>226</v>
      </c>
      <c r="C16" s="108" t="s">
        <v>227</v>
      </c>
      <c r="D16" s="63">
        <v>15</v>
      </c>
      <c r="E16" s="77">
        <v>15</v>
      </c>
    </row>
    <row r="17" spans="1:6" ht="28">
      <c r="A17" s="318"/>
      <c r="B17" s="319"/>
      <c r="C17" s="108" t="s">
        <v>228</v>
      </c>
      <c r="D17" s="63">
        <v>0</v>
      </c>
      <c r="E17" s="77"/>
    </row>
    <row r="18" spans="1:6" ht="63.75" customHeight="1">
      <c r="A18" s="318" t="s">
        <v>229</v>
      </c>
      <c r="B18" s="319" t="s">
        <v>230</v>
      </c>
      <c r="C18" s="108" t="s">
        <v>231</v>
      </c>
      <c r="D18" s="63">
        <v>10</v>
      </c>
      <c r="E18" s="77">
        <v>10</v>
      </c>
    </row>
    <row r="19" spans="1:6" ht="63.75" customHeight="1">
      <c r="A19" s="318"/>
      <c r="B19" s="319"/>
      <c r="C19" s="108" t="s">
        <v>232</v>
      </c>
      <c r="D19" s="63">
        <v>5</v>
      </c>
      <c r="E19" s="77"/>
    </row>
    <row r="20" spans="1:6" ht="15.75" customHeight="1" thickBot="1">
      <c r="A20" s="318"/>
      <c r="B20" s="319"/>
      <c r="C20" s="108" t="s">
        <v>233</v>
      </c>
      <c r="D20" s="68">
        <v>0</v>
      </c>
      <c r="E20" s="78"/>
    </row>
    <row r="21" spans="1:6" ht="16" thickBot="1">
      <c r="D21" s="69" t="s">
        <v>36</v>
      </c>
      <c r="E21" s="79">
        <f>SUM(E6:E20)</f>
        <v>94</v>
      </c>
    </row>
    <row r="22" spans="1:6" ht="43" thickBot="1">
      <c r="A22" s="73" t="s">
        <v>246</v>
      </c>
      <c r="B22" s="110" t="s">
        <v>247</v>
      </c>
      <c r="D22" s="72"/>
      <c r="E22" s="80"/>
    </row>
    <row r="23" spans="1:6" ht="16" thickBot="1">
      <c r="A23" s="74" t="s">
        <v>248</v>
      </c>
      <c r="B23" s="75" t="s">
        <v>249</v>
      </c>
      <c r="D23" s="72"/>
      <c r="E23" s="80"/>
    </row>
    <row r="24" spans="1:6" ht="16" thickBot="1">
      <c r="A24" s="74" t="s">
        <v>6</v>
      </c>
      <c r="B24" s="75" t="s">
        <v>250</v>
      </c>
      <c r="D24" s="72"/>
      <c r="E24" s="80"/>
    </row>
    <row r="25" spans="1:6" ht="16" thickBot="1">
      <c r="A25" s="74" t="s">
        <v>251</v>
      </c>
      <c r="B25" s="75" t="s">
        <v>252</v>
      </c>
      <c r="D25" s="72"/>
      <c r="E25" s="80"/>
    </row>
    <row r="27" spans="1:6">
      <c r="A27" s="119" t="s">
        <v>236</v>
      </c>
      <c r="B27" s="119" t="str">
        <f>'MAPA DE RIESGOS'!D8</f>
        <v>Gasto de agua exagerado</v>
      </c>
      <c r="C27" s="119"/>
      <c r="D27" s="119"/>
      <c r="E27" s="119"/>
      <c r="F27" s="119"/>
    </row>
    <row r="28" spans="1:6">
      <c r="A28" s="122" t="s">
        <v>254</v>
      </c>
      <c r="B28" s="123" t="str">
        <f>'MAPA DE RIESGOS'!P9</f>
        <v>Poca conciencia de nivel de consumo hídrico</v>
      </c>
      <c r="C28" s="120"/>
      <c r="D28" s="120"/>
      <c r="E28" s="121"/>
      <c r="F28" s="120"/>
    </row>
    <row r="29" spans="1:6">
      <c r="A29" s="122" t="s">
        <v>234</v>
      </c>
      <c r="B29" s="123" t="str">
        <f>'MAPA DE RIESGOS'!T9</f>
        <v xml:space="preserve">Participar continuamente en jornadas y talleres de sensibilización en programa de uso eficiente del agua. </v>
      </c>
      <c r="C29" s="120"/>
      <c r="D29" s="120"/>
      <c r="E29" s="121"/>
      <c r="F29" s="120"/>
    </row>
    <row r="30" spans="1:6" ht="16" thickBot="1"/>
    <row r="31" spans="1:6" ht="53.25" customHeight="1" thickBot="1">
      <c r="A31" s="65" t="s">
        <v>202</v>
      </c>
      <c r="B31" s="28" t="s">
        <v>203</v>
      </c>
      <c r="C31" s="66" t="s">
        <v>204</v>
      </c>
      <c r="D31" s="28" t="s">
        <v>205</v>
      </c>
      <c r="E31" s="67" t="s">
        <v>235</v>
      </c>
    </row>
    <row r="32" spans="1:6">
      <c r="A32" s="320" t="s">
        <v>206</v>
      </c>
      <c r="B32" s="321" t="s">
        <v>207</v>
      </c>
      <c r="C32" s="109" t="s">
        <v>208</v>
      </c>
      <c r="D32" s="64">
        <v>15</v>
      </c>
      <c r="E32" s="76">
        <v>15</v>
      </c>
    </row>
    <row r="33" spans="1:5" ht="21.75" customHeight="1">
      <c r="A33" s="318"/>
      <c r="B33" s="319"/>
      <c r="C33" s="108" t="s">
        <v>209</v>
      </c>
      <c r="D33" s="63">
        <v>0</v>
      </c>
      <c r="E33" s="77"/>
    </row>
    <row r="34" spans="1:5" ht="15" customHeight="1">
      <c r="A34" s="318"/>
      <c r="B34" s="319" t="s">
        <v>210</v>
      </c>
      <c r="C34" s="108" t="s">
        <v>211</v>
      </c>
      <c r="D34" s="63">
        <v>15</v>
      </c>
      <c r="E34" s="77">
        <v>15</v>
      </c>
    </row>
    <row r="35" spans="1:5" ht="25.5" customHeight="1">
      <c r="A35" s="318"/>
      <c r="B35" s="319"/>
      <c r="C35" s="108" t="s">
        <v>212</v>
      </c>
      <c r="D35" s="63">
        <v>0</v>
      </c>
      <c r="E35" s="77"/>
    </row>
    <row r="36" spans="1:5" ht="22.5" customHeight="1">
      <c r="A36" s="318" t="s">
        <v>213</v>
      </c>
      <c r="B36" s="319" t="s">
        <v>214</v>
      </c>
      <c r="C36" s="108" t="s">
        <v>215</v>
      </c>
      <c r="D36" s="63">
        <v>15</v>
      </c>
      <c r="E36" s="77">
        <v>11</v>
      </c>
    </row>
    <row r="37" spans="1:5">
      <c r="A37" s="318"/>
      <c r="B37" s="319"/>
      <c r="C37" s="108" t="s">
        <v>216</v>
      </c>
      <c r="D37" s="63"/>
      <c r="E37" s="77"/>
    </row>
    <row r="38" spans="1:5" ht="22.5" customHeight="1">
      <c r="A38" s="318" t="s">
        <v>217</v>
      </c>
      <c r="B38" s="319" t="s">
        <v>218</v>
      </c>
      <c r="C38" s="108" t="s">
        <v>219</v>
      </c>
      <c r="D38" s="63">
        <v>15</v>
      </c>
      <c r="E38" s="77">
        <v>11</v>
      </c>
    </row>
    <row r="39" spans="1:5" ht="30" customHeight="1">
      <c r="A39" s="318"/>
      <c r="B39" s="319"/>
      <c r="C39" s="108" t="s">
        <v>220</v>
      </c>
      <c r="D39" s="63">
        <v>0</v>
      </c>
      <c r="E39" s="77"/>
    </row>
    <row r="40" spans="1:5" ht="25.5" customHeight="1">
      <c r="A40" s="318" t="s">
        <v>221</v>
      </c>
      <c r="B40" s="319" t="s">
        <v>222</v>
      </c>
      <c r="C40" s="108" t="s">
        <v>223</v>
      </c>
      <c r="D40" s="63">
        <v>15</v>
      </c>
      <c r="E40" s="77">
        <v>12</v>
      </c>
    </row>
    <row r="41" spans="1:5" ht="25.5" customHeight="1">
      <c r="A41" s="318"/>
      <c r="B41" s="319"/>
      <c r="C41" s="108" t="s">
        <v>224</v>
      </c>
      <c r="D41" s="63">
        <v>0</v>
      </c>
      <c r="E41" s="77"/>
    </row>
    <row r="42" spans="1:5" ht="25.5" customHeight="1">
      <c r="A42" s="318" t="s">
        <v>225</v>
      </c>
      <c r="B42" s="319" t="s">
        <v>226</v>
      </c>
      <c r="C42" s="108" t="s">
        <v>227</v>
      </c>
      <c r="D42" s="63">
        <v>15</v>
      </c>
      <c r="E42" s="77">
        <v>12</v>
      </c>
    </row>
    <row r="43" spans="1:5" ht="28">
      <c r="A43" s="318"/>
      <c r="B43" s="319"/>
      <c r="C43" s="108" t="s">
        <v>228</v>
      </c>
      <c r="D43" s="63">
        <v>0</v>
      </c>
      <c r="E43" s="77"/>
    </row>
    <row r="44" spans="1:5" ht="63.75" customHeight="1">
      <c r="A44" s="318" t="s">
        <v>229</v>
      </c>
      <c r="B44" s="319" t="s">
        <v>230</v>
      </c>
      <c r="C44" s="108" t="s">
        <v>231</v>
      </c>
      <c r="D44" s="63">
        <v>10</v>
      </c>
      <c r="E44" s="77">
        <v>10</v>
      </c>
    </row>
    <row r="45" spans="1:5" ht="63.75" customHeight="1">
      <c r="A45" s="318"/>
      <c r="B45" s="319"/>
      <c r="C45" s="108" t="s">
        <v>232</v>
      </c>
      <c r="D45" s="63">
        <v>5</v>
      </c>
      <c r="E45" s="77"/>
    </row>
    <row r="46" spans="1:5" ht="15.75" customHeight="1" thickBot="1">
      <c r="A46" s="318"/>
      <c r="B46" s="319"/>
      <c r="C46" s="108" t="s">
        <v>233</v>
      </c>
      <c r="D46" s="68">
        <v>0</v>
      </c>
      <c r="E46" s="78"/>
    </row>
    <row r="47" spans="1:5" ht="16" thickBot="1">
      <c r="D47" s="69" t="s">
        <v>36</v>
      </c>
      <c r="E47" s="79">
        <f>SUM(E32:E46)</f>
        <v>86</v>
      </c>
    </row>
    <row r="48" spans="1:5" ht="43" thickBot="1">
      <c r="A48" s="73" t="s">
        <v>246</v>
      </c>
      <c r="B48" s="110" t="s">
        <v>247</v>
      </c>
      <c r="D48" s="72"/>
      <c r="E48" s="80"/>
    </row>
    <row r="49" spans="1:6" ht="16" thickBot="1">
      <c r="A49" s="74" t="s">
        <v>248</v>
      </c>
      <c r="B49" s="75" t="s">
        <v>249</v>
      </c>
      <c r="D49" s="72"/>
      <c r="E49" s="80"/>
    </row>
    <row r="50" spans="1:6" ht="16" thickBot="1">
      <c r="A50" s="74" t="s">
        <v>6</v>
      </c>
      <c r="B50" s="75" t="s">
        <v>250</v>
      </c>
      <c r="D50" s="72"/>
      <c r="E50" s="80"/>
    </row>
    <row r="51" spans="1:6" ht="16" thickBot="1">
      <c r="A51" s="74" t="s">
        <v>251</v>
      </c>
      <c r="B51" s="75" t="s">
        <v>252</v>
      </c>
      <c r="D51" s="72"/>
      <c r="E51" s="80"/>
    </row>
    <row r="52" spans="1:6">
      <c r="A52" s="116"/>
      <c r="B52" s="116"/>
      <c r="C52" s="116"/>
      <c r="D52" s="116"/>
      <c r="E52" s="117"/>
      <c r="F52" s="116"/>
    </row>
    <row r="54" spans="1:6">
      <c r="A54" s="124" t="s">
        <v>356</v>
      </c>
      <c r="B54" s="124" t="str">
        <f>'MAPA DE RIESGOS'!D10</f>
        <v>Manejo inadecuado de los residuos</v>
      </c>
      <c r="C54" s="124"/>
      <c r="D54" s="124"/>
      <c r="E54" s="124"/>
      <c r="F54" s="124"/>
    </row>
    <row r="55" spans="1:6">
      <c r="A55" s="127" t="s">
        <v>253</v>
      </c>
      <c r="B55" s="128" t="str">
        <f>'MAPA DE RIESGOS'!P10</f>
        <v>Incumplimiento del procedimiento de manejo de residuos sólidos</v>
      </c>
      <c r="C55" s="125"/>
      <c r="D55" s="125"/>
      <c r="E55" s="126"/>
      <c r="F55" s="125"/>
    </row>
    <row r="56" spans="1:6">
      <c r="A56" s="127" t="s">
        <v>234</v>
      </c>
      <c r="B56" s="128" t="str">
        <f>'MAPA DE RIESGOS'!T10</f>
        <v>Solicitar reinducción del procedimiento de manejo de residuios al personal de recursos físicos.</v>
      </c>
      <c r="C56" s="125"/>
      <c r="D56" s="125"/>
      <c r="E56" s="126"/>
      <c r="F56" s="125"/>
    </row>
    <row r="57" spans="1:6" ht="16" thickBot="1"/>
    <row r="58" spans="1:6" ht="53.25" customHeight="1" thickBot="1">
      <c r="A58" s="65" t="s">
        <v>202</v>
      </c>
      <c r="B58" s="28" t="s">
        <v>203</v>
      </c>
      <c r="C58" s="66" t="s">
        <v>204</v>
      </c>
      <c r="D58" s="28" t="s">
        <v>205</v>
      </c>
      <c r="E58" s="67" t="s">
        <v>235</v>
      </c>
    </row>
    <row r="59" spans="1:6">
      <c r="A59" s="320" t="s">
        <v>206</v>
      </c>
      <c r="B59" s="321" t="s">
        <v>207</v>
      </c>
      <c r="C59" s="109" t="s">
        <v>208</v>
      </c>
      <c r="D59" s="64">
        <v>15</v>
      </c>
      <c r="E59" s="76">
        <v>15</v>
      </c>
    </row>
    <row r="60" spans="1:6" ht="21.75" customHeight="1">
      <c r="A60" s="318"/>
      <c r="B60" s="319"/>
      <c r="C60" s="108" t="s">
        <v>209</v>
      </c>
      <c r="D60" s="63">
        <v>0</v>
      </c>
      <c r="E60" s="77"/>
    </row>
    <row r="61" spans="1:6" ht="15" customHeight="1">
      <c r="A61" s="318"/>
      <c r="B61" s="319" t="s">
        <v>210</v>
      </c>
      <c r="C61" s="108" t="s">
        <v>211</v>
      </c>
      <c r="D61" s="63">
        <v>15</v>
      </c>
      <c r="E61" s="77">
        <v>15</v>
      </c>
    </row>
    <row r="62" spans="1:6" ht="25.5" customHeight="1">
      <c r="A62" s="318"/>
      <c r="B62" s="319"/>
      <c r="C62" s="108" t="s">
        <v>212</v>
      </c>
      <c r="D62" s="63">
        <v>0</v>
      </c>
      <c r="E62" s="77"/>
    </row>
    <row r="63" spans="1:6" ht="22.5" customHeight="1">
      <c r="A63" s="318" t="s">
        <v>213</v>
      </c>
      <c r="B63" s="319" t="s">
        <v>214</v>
      </c>
      <c r="C63" s="108" t="s">
        <v>215</v>
      </c>
      <c r="D63" s="63">
        <v>15</v>
      </c>
      <c r="E63" s="77">
        <v>15</v>
      </c>
    </row>
    <row r="64" spans="1:6">
      <c r="A64" s="318"/>
      <c r="B64" s="319"/>
      <c r="C64" s="108" t="s">
        <v>216</v>
      </c>
      <c r="D64" s="63">
        <v>0</v>
      </c>
      <c r="E64" s="77"/>
    </row>
    <row r="65" spans="1:6" ht="22.5" customHeight="1">
      <c r="A65" s="318" t="s">
        <v>217</v>
      </c>
      <c r="B65" s="319" t="s">
        <v>218</v>
      </c>
      <c r="C65" s="108" t="s">
        <v>219</v>
      </c>
      <c r="D65" s="63">
        <v>15</v>
      </c>
      <c r="E65" s="77">
        <v>10</v>
      </c>
    </row>
    <row r="66" spans="1:6" ht="30" customHeight="1">
      <c r="A66" s="318"/>
      <c r="B66" s="319"/>
      <c r="C66" s="108" t="s">
        <v>220</v>
      </c>
      <c r="D66" s="63">
        <v>0</v>
      </c>
      <c r="E66" s="77"/>
    </row>
    <row r="67" spans="1:6" ht="25.5" customHeight="1">
      <c r="A67" s="318" t="s">
        <v>221</v>
      </c>
      <c r="B67" s="319" t="s">
        <v>222</v>
      </c>
      <c r="C67" s="108" t="s">
        <v>223</v>
      </c>
      <c r="D67" s="63">
        <v>15</v>
      </c>
      <c r="E67" s="77">
        <v>15</v>
      </c>
    </row>
    <row r="68" spans="1:6" ht="25.5" customHeight="1">
      <c r="A68" s="318"/>
      <c r="B68" s="319"/>
      <c r="C68" s="108" t="s">
        <v>224</v>
      </c>
      <c r="D68" s="63">
        <v>0</v>
      </c>
      <c r="E68" s="77"/>
    </row>
    <row r="69" spans="1:6" ht="25.5" customHeight="1">
      <c r="A69" s="318" t="s">
        <v>225</v>
      </c>
      <c r="B69" s="319" t="s">
        <v>226</v>
      </c>
      <c r="C69" s="108" t="s">
        <v>227</v>
      </c>
      <c r="D69" s="63">
        <v>15</v>
      </c>
      <c r="E69" s="77">
        <v>10</v>
      </c>
    </row>
    <row r="70" spans="1:6" ht="28">
      <c r="A70" s="318"/>
      <c r="B70" s="319"/>
      <c r="C70" s="108" t="s">
        <v>228</v>
      </c>
      <c r="D70" s="63">
        <v>0</v>
      </c>
      <c r="E70" s="77"/>
    </row>
    <row r="71" spans="1:6" ht="63.75" customHeight="1">
      <c r="A71" s="318" t="s">
        <v>229</v>
      </c>
      <c r="B71" s="319" t="s">
        <v>230</v>
      </c>
      <c r="C71" s="108" t="s">
        <v>231</v>
      </c>
      <c r="D71" s="63">
        <v>10</v>
      </c>
      <c r="E71" s="77">
        <v>10</v>
      </c>
    </row>
    <row r="72" spans="1:6" ht="63.75" customHeight="1">
      <c r="A72" s="318"/>
      <c r="B72" s="319"/>
      <c r="C72" s="108" t="s">
        <v>232</v>
      </c>
      <c r="D72" s="63">
        <v>5</v>
      </c>
      <c r="E72" s="77"/>
    </row>
    <row r="73" spans="1:6" ht="15.75" customHeight="1" thickBot="1">
      <c r="A73" s="318"/>
      <c r="B73" s="319"/>
      <c r="C73" s="108" t="s">
        <v>233</v>
      </c>
      <c r="D73" s="68">
        <v>0</v>
      </c>
      <c r="E73" s="78"/>
    </row>
    <row r="74" spans="1:6" ht="16" thickBot="1">
      <c r="D74" s="69" t="s">
        <v>36</v>
      </c>
      <c r="E74" s="79">
        <f>SUM(E59:E73)</f>
        <v>90</v>
      </c>
    </row>
    <row r="75" spans="1:6" ht="43" thickBot="1">
      <c r="A75" s="73" t="s">
        <v>246</v>
      </c>
      <c r="B75" s="110" t="s">
        <v>247</v>
      </c>
      <c r="D75" s="72"/>
      <c r="E75" s="80"/>
    </row>
    <row r="76" spans="1:6" ht="16" thickBot="1">
      <c r="A76" s="74" t="s">
        <v>248</v>
      </c>
      <c r="B76" s="75" t="s">
        <v>249</v>
      </c>
      <c r="D76" s="72"/>
      <c r="E76" s="80"/>
    </row>
    <row r="77" spans="1:6" ht="16" thickBot="1">
      <c r="A77" s="74" t="s">
        <v>6</v>
      </c>
      <c r="B77" s="75" t="s">
        <v>250</v>
      </c>
      <c r="D77" s="72"/>
      <c r="E77" s="80"/>
    </row>
    <row r="78" spans="1:6" ht="16" thickBot="1">
      <c r="A78" s="74" t="s">
        <v>251</v>
      </c>
      <c r="B78" s="75" t="s">
        <v>252</v>
      </c>
      <c r="D78" s="72"/>
      <c r="E78" s="80"/>
    </row>
    <row r="80" spans="1:6">
      <c r="A80" s="124" t="s">
        <v>356</v>
      </c>
      <c r="B80" s="124" t="str">
        <f>B54</f>
        <v>Manejo inadecuado de los residuos</v>
      </c>
      <c r="C80" s="124"/>
      <c r="D80" s="124"/>
      <c r="E80" s="124"/>
      <c r="F80" s="124"/>
    </row>
    <row r="81" spans="1:6">
      <c r="A81" s="127" t="s">
        <v>254</v>
      </c>
      <c r="B81" s="128" t="str">
        <f>'MAPA DE RIESGOS'!P11</f>
        <v>Desconocimiento de quien realiza la actividad de transporte de residuos entre el área de generación al sitio de almacenamiento de estos (personal de aseo y auxiliares de talleres).</v>
      </c>
      <c r="C81" s="125"/>
      <c r="D81" s="125"/>
      <c r="E81" s="126"/>
      <c r="F81" s="125"/>
    </row>
    <row r="82" spans="1:6">
      <c r="A82" s="127" t="s">
        <v>234</v>
      </c>
      <c r="B82" s="128" t="str">
        <f>'MAPA DE RIESGOS'!T11</f>
        <v>Solicitar inducción del procedimiento al personal de talleres para la identificación de espacios de disposición de residuos</v>
      </c>
      <c r="C82" s="125"/>
      <c r="D82" s="125"/>
      <c r="E82" s="126"/>
      <c r="F82" s="125"/>
    </row>
    <row r="83" spans="1:6" ht="16" thickBot="1"/>
    <row r="84" spans="1:6" ht="53.25" customHeight="1" thickBot="1">
      <c r="A84" s="65" t="s">
        <v>202</v>
      </c>
      <c r="B84" s="28" t="s">
        <v>203</v>
      </c>
      <c r="C84" s="66" t="s">
        <v>204</v>
      </c>
      <c r="D84" s="28" t="s">
        <v>205</v>
      </c>
      <c r="E84" s="67" t="s">
        <v>235</v>
      </c>
    </row>
    <row r="85" spans="1:6">
      <c r="A85" s="320" t="s">
        <v>206</v>
      </c>
      <c r="B85" s="321" t="s">
        <v>207</v>
      </c>
      <c r="C85" s="109" t="s">
        <v>208</v>
      </c>
      <c r="D85" s="64">
        <v>15</v>
      </c>
      <c r="E85" s="76">
        <v>15</v>
      </c>
    </row>
    <row r="86" spans="1:6" ht="21.75" customHeight="1">
      <c r="A86" s="318"/>
      <c r="B86" s="319"/>
      <c r="C86" s="108" t="s">
        <v>209</v>
      </c>
      <c r="D86" s="63">
        <v>0</v>
      </c>
      <c r="E86" s="77"/>
    </row>
    <row r="87" spans="1:6" ht="15" customHeight="1">
      <c r="A87" s="318"/>
      <c r="B87" s="319" t="s">
        <v>210</v>
      </c>
      <c r="C87" s="108" t="s">
        <v>211</v>
      </c>
      <c r="D87" s="63">
        <v>15</v>
      </c>
      <c r="E87" s="77">
        <v>12</v>
      </c>
    </row>
    <row r="88" spans="1:6" ht="25.5" customHeight="1">
      <c r="A88" s="318"/>
      <c r="B88" s="319"/>
      <c r="C88" s="108" t="s">
        <v>212</v>
      </c>
      <c r="D88" s="63">
        <v>0</v>
      </c>
      <c r="E88" s="77"/>
    </row>
    <row r="89" spans="1:6" ht="22.5" customHeight="1">
      <c r="A89" s="318" t="s">
        <v>213</v>
      </c>
      <c r="B89" s="319" t="s">
        <v>214</v>
      </c>
      <c r="C89" s="108" t="s">
        <v>215</v>
      </c>
      <c r="D89" s="63">
        <v>15</v>
      </c>
      <c r="E89" s="77">
        <v>12</v>
      </c>
    </row>
    <row r="90" spans="1:6">
      <c r="A90" s="318"/>
      <c r="B90" s="319"/>
      <c r="C90" s="108" t="s">
        <v>216</v>
      </c>
      <c r="D90" s="63">
        <v>0</v>
      </c>
      <c r="E90" s="77"/>
    </row>
    <row r="91" spans="1:6" ht="22.5" customHeight="1">
      <c r="A91" s="318" t="s">
        <v>217</v>
      </c>
      <c r="B91" s="319" t="s">
        <v>218</v>
      </c>
      <c r="C91" s="108" t="s">
        <v>219</v>
      </c>
      <c r="D91" s="63">
        <v>15</v>
      </c>
      <c r="E91" s="77">
        <v>12</v>
      </c>
    </row>
    <row r="92" spans="1:6" ht="30" customHeight="1">
      <c r="A92" s="318"/>
      <c r="B92" s="319"/>
      <c r="C92" s="108" t="s">
        <v>220</v>
      </c>
      <c r="D92" s="63">
        <v>0</v>
      </c>
      <c r="E92" s="77"/>
    </row>
    <row r="93" spans="1:6" ht="25.5" customHeight="1">
      <c r="A93" s="318" t="s">
        <v>221</v>
      </c>
      <c r="B93" s="319" t="s">
        <v>222</v>
      </c>
      <c r="C93" s="108" t="s">
        <v>223</v>
      </c>
      <c r="D93" s="63">
        <v>15</v>
      </c>
      <c r="E93" s="77">
        <v>13</v>
      </c>
    </row>
    <row r="94" spans="1:6" ht="25.5" customHeight="1">
      <c r="A94" s="318"/>
      <c r="B94" s="319"/>
      <c r="C94" s="108" t="s">
        <v>224</v>
      </c>
      <c r="D94" s="63">
        <v>0</v>
      </c>
      <c r="E94" s="77"/>
    </row>
    <row r="95" spans="1:6" ht="25.5" customHeight="1">
      <c r="A95" s="318" t="s">
        <v>225</v>
      </c>
      <c r="B95" s="319" t="s">
        <v>226</v>
      </c>
      <c r="C95" s="108" t="s">
        <v>227</v>
      </c>
      <c r="D95" s="63">
        <v>15</v>
      </c>
      <c r="E95" s="77">
        <v>12</v>
      </c>
    </row>
    <row r="96" spans="1:6" ht="28">
      <c r="A96" s="318"/>
      <c r="B96" s="319"/>
      <c r="C96" s="108" t="s">
        <v>228</v>
      </c>
      <c r="D96" s="63">
        <v>0</v>
      </c>
      <c r="E96" s="77"/>
    </row>
    <row r="97" spans="1:6" ht="63.75" customHeight="1">
      <c r="A97" s="318" t="s">
        <v>229</v>
      </c>
      <c r="B97" s="319" t="s">
        <v>230</v>
      </c>
      <c r="C97" s="108" t="s">
        <v>231</v>
      </c>
      <c r="D97" s="63">
        <v>10</v>
      </c>
      <c r="E97" s="77">
        <v>10</v>
      </c>
    </row>
    <row r="98" spans="1:6" ht="63.75" customHeight="1">
      <c r="A98" s="318"/>
      <c r="B98" s="319"/>
      <c r="C98" s="108" t="s">
        <v>232</v>
      </c>
      <c r="D98" s="63">
        <v>5</v>
      </c>
      <c r="E98" s="77"/>
    </row>
    <row r="99" spans="1:6" ht="15.75" customHeight="1" thickBot="1">
      <c r="A99" s="318"/>
      <c r="B99" s="319"/>
      <c r="C99" s="108" t="s">
        <v>233</v>
      </c>
      <c r="D99" s="68">
        <v>0</v>
      </c>
      <c r="E99" s="78"/>
    </row>
    <row r="100" spans="1:6" ht="16" thickBot="1">
      <c r="D100" s="69" t="s">
        <v>36</v>
      </c>
      <c r="E100" s="79">
        <f>SUM(E85:E99)</f>
        <v>86</v>
      </c>
    </row>
    <row r="101" spans="1:6" ht="43" thickBot="1">
      <c r="A101" s="73" t="s">
        <v>246</v>
      </c>
      <c r="B101" s="110" t="s">
        <v>247</v>
      </c>
      <c r="D101" s="72"/>
      <c r="E101" s="80"/>
    </row>
    <row r="102" spans="1:6" ht="16" thickBot="1">
      <c r="A102" s="74" t="s">
        <v>248</v>
      </c>
      <c r="B102" s="75" t="s">
        <v>249</v>
      </c>
      <c r="D102" s="72"/>
      <c r="E102" s="80"/>
    </row>
    <row r="103" spans="1:6" ht="16" thickBot="1">
      <c r="A103" s="74" t="s">
        <v>6</v>
      </c>
      <c r="B103" s="75" t="s">
        <v>250</v>
      </c>
      <c r="D103" s="72"/>
      <c r="E103" s="80"/>
    </row>
    <row r="104" spans="1:6" ht="16" thickBot="1">
      <c r="A104" s="74" t="s">
        <v>251</v>
      </c>
      <c r="B104" s="75" t="s">
        <v>252</v>
      </c>
      <c r="D104" s="72"/>
      <c r="E104" s="80"/>
    </row>
    <row r="105" spans="1:6">
      <c r="A105" s="116"/>
      <c r="B105" s="116"/>
      <c r="C105" s="116"/>
      <c r="D105" s="116"/>
      <c r="E105" s="117"/>
      <c r="F105" s="116"/>
    </row>
    <row r="107" spans="1:6">
      <c r="A107" s="129" t="s">
        <v>357</v>
      </c>
      <c r="B107" s="129" t="str">
        <f>'MAPA DE RIESGOS'!D12</f>
        <v>Probabilidad de ocurrencia de un accidente o enferemedad laboral por ausencia de EPP y Probabilidad de contagio del COVID-19.</v>
      </c>
      <c r="C107" s="129"/>
      <c r="D107" s="129"/>
      <c r="E107" s="129"/>
      <c r="F107" s="129"/>
    </row>
    <row r="108" spans="1:6">
      <c r="A108" s="132" t="s">
        <v>253</v>
      </c>
      <c r="B108" s="133" t="str">
        <f>'MAPA DE RIESGOS'!P12</f>
        <v>Falta de cultura en el uso de los EPP</v>
      </c>
      <c r="C108" s="130"/>
      <c r="D108" s="130"/>
      <c r="E108" s="131"/>
      <c r="F108" s="130"/>
    </row>
    <row r="109" spans="1:6">
      <c r="A109" s="132" t="s">
        <v>234</v>
      </c>
      <c r="B109" s="133" t="str">
        <f>'MAPA DE RIESGOS'!T12</f>
        <v>Controlar el uso apropiado de los EPP en las actividades del proceso y hacer entrega de elementos de prevención del COVID-19</v>
      </c>
      <c r="C109" s="130"/>
      <c r="D109" s="130"/>
      <c r="E109" s="131"/>
      <c r="F109" s="130"/>
    </row>
    <row r="110" spans="1:6" ht="16" thickBot="1"/>
    <row r="111" spans="1:6" ht="53.25" customHeight="1" thickBot="1">
      <c r="A111" s="65" t="s">
        <v>202</v>
      </c>
      <c r="B111" s="28" t="s">
        <v>203</v>
      </c>
      <c r="C111" s="66" t="s">
        <v>204</v>
      </c>
      <c r="D111" s="28" t="s">
        <v>205</v>
      </c>
      <c r="E111" s="67" t="s">
        <v>235</v>
      </c>
    </row>
    <row r="112" spans="1:6">
      <c r="A112" s="320" t="s">
        <v>206</v>
      </c>
      <c r="B112" s="321" t="s">
        <v>207</v>
      </c>
      <c r="C112" s="109" t="s">
        <v>208</v>
      </c>
      <c r="D112" s="64">
        <v>15</v>
      </c>
      <c r="E112" s="76">
        <v>15</v>
      </c>
    </row>
    <row r="113" spans="1:5" ht="21.75" customHeight="1">
      <c r="A113" s="318"/>
      <c r="B113" s="319"/>
      <c r="C113" s="108" t="s">
        <v>209</v>
      </c>
      <c r="D113" s="63">
        <v>0</v>
      </c>
      <c r="E113" s="77"/>
    </row>
    <row r="114" spans="1:5" ht="15" customHeight="1">
      <c r="A114" s="318"/>
      <c r="B114" s="319" t="s">
        <v>210</v>
      </c>
      <c r="C114" s="108" t="s">
        <v>211</v>
      </c>
      <c r="D114" s="63">
        <v>15</v>
      </c>
      <c r="E114" s="77">
        <v>10</v>
      </c>
    </row>
    <row r="115" spans="1:5" ht="25.5" customHeight="1">
      <c r="A115" s="318"/>
      <c r="B115" s="319"/>
      <c r="C115" s="108" t="s">
        <v>212</v>
      </c>
      <c r="D115" s="63">
        <v>0</v>
      </c>
      <c r="E115" s="77"/>
    </row>
    <row r="116" spans="1:5" ht="22.5" customHeight="1">
      <c r="A116" s="318" t="s">
        <v>213</v>
      </c>
      <c r="B116" s="319" t="s">
        <v>214</v>
      </c>
      <c r="C116" s="108" t="s">
        <v>215</v>
      </c>
      <c r="D116" s="63">
        <v>15</v>
      </c>
      <c r="E116" s="77">
        <v>15</v>
      </c>
    </row>
    <row r="117" spans="1:5">
      <c r="A117" s="318"/>
      <c r="B117" s="319"/>
      <c r="C117" s="108" t="s">
        <v>216</v>
      </c>
      <c r="D117" s="63">
        <v>0</v>
      </c>
      <c r="E117" s="77"/>
    </row>
    <row r="118" spans="1:5" ht="22.5" customHeight="1">
      <c r="A118" s="318" t="s">
        <v>217</v>
      </c>
      <c r="B118" s="319" t="s">
        <v>218</v>
      </c>
      <c r="C118" s="108" t="s">
        <v>219</v>
      </c>
      <c r="D118" s="63">
        <v>15</v>
      </c>
      <c r="E118" s="77">
        <v>12</v>
      </c>
    </row>
    <row r="119" spans="1:5" ht="30" customHeight="1">
      <c r="A119" s="318"/>
      <c r="B119" s="319"/>
      <c r="C119" s="108" t="s">
        <v>220</v>
      </c>
      <c r="D119" s="63">
        <v>0</v>
      </c>
      <c r="E119" s="77"/>
    </row>
    <row r="120" spans="1:5" ht="25.5" customHeight="1">
      <c r="A120" s="318" t="s">
        <v>221</v>
      </c>
      <c r="B120" s="319" t="s">
        <v>222</v>
      </c>
      <c r="C120" s="108" t="s">
        <v>223</v>
      </c>
      <c r="D120" s="63">
        <v>15</v>
      </c>
      <c r="E120" s="77">
        <v>13</v>
      </c>
    </row>
    <row r="121" spans="1:5" ht="25.5" customHeight="1">
      <c r="A121" s="318"/>
      <c r="B121" s="319"/>
      <c r="C121" s="108" t="s">
        <v>224</v>
      </c>
      <c r="D121" s="63">
        <v>0</v>
      </c>
      <c r="E121" s="77"/>
    </row>
    <row r="122" spans="1:5" ht="25.5" customHeight="1">
      <c r="A122" s="318" t="s">
        <v>225</v>
      </c>
      <c r="B122" s="319" t="s">
        <v>226</v>
      </c>
      <c r="C122" s="108" t="s">
        <v>227</v>
      </c>
      <c r="D122" s="63">
        <v>15</v>
      </c>
      <c r="E122" s="77">
        <v>15</v>
      </c>
    </row>
    <row r="123" spans="1:5" ht="28">
      <c r="A123" s="318"/>
      <c r="B123" s="319"/>
      <c r="C123" s="108" t="s">
        <v>228</v>
      </c>
      <c r="D123" s="63">
        <v>0</v>
      </c>
      <c r="E123" s="77"/>
    </row>
    <row r="124" spans="1:5" ht="63.75" customHeight="1">
      <c r="A124" s="318" t="s">
        <v>229</v>
      </c>
      <c r="B124" s="319" t="s">
        <v>230</v>
      </c>
      <c r="C124" s="108" t="s">
        <v>231</v>
      </c>
      <c r="D124" s="63">
        <v>10</v>
      </c>
      <c r="E124" s="77">
        <v>10</v>
      </c>
    </row>
    <row r="125" spans="1:5" ht="63.75" customHeight="1">
      <c r="A125" s="318"/>
      <c r="B125" s="319"/>
      <c r="C125" s="108" t="s">
        <v>232</v>
      </c>
      <c r="D125" s="63">
        <v>5</v>
      </c>
      <c r="E125" s="77"/>
    </row>
    <row r="126" spans="1:5" ht="15.75" customHeight="1" thickBot="1">
      <c r="A126" s="318"/>
      <c r="B126" s="319"/>
      <c r="C126" s="108" t="s">
        <v>233</v>
      </c>
      <c r="D126" s="68">
        <v>0</v>
      </c>
      <c r="E126" s="78"/>
    </row>
    <row r="127" spans="1:5" ht="16" thickBot="1">
      <c r="D127" s="69" t="s">
        <v>36</v>
      </c>
      <c r="E127" s="79">
        <f>SUM(E112:E126)</f>
        <v>90</v>
      </c>
    </row>
    <row r="128" spans="1:5" ht="43" thickBot="1">
      <c r="A128" s="73" t="s">
        <v>246</v>
      </c>
      <c r="B128" s="110" t="s">
        <v>247</v>
      </c>
      <c r="D128" s="72"/>
      <c r="E128" s="80"/>
    </row>
    <row r="129" spans="1:6" ht="16" thickBot="1">
      <c r="A129" s="74" t="s">
        <v>248</v>
      </c>
      <c r="B129" s="75" t="s">
        <v>249</v>
      </c>
      <c r="D129" s="72"/>
      <c r="E129" s="80"/>
    </row>
    <row r="130" spans="1:6" ht="16" thickBot="1">
      <c r="A130" s="74" t="s">
        <v>6</v>
      </c>
      <c r="B130" s="75" t="s">
        <v>250</v>
      </c>
      <c r="D130" s="72"/>
      <c r="E130" s="80"/>
    </row>
    <row r="131" spans="1:6" ht="16" thickBot="1">
      <c r="A131" s="74" t="s">
        <v>251</v>
      </c>
      <c r="B131" s="75" t="s">
        <v>252</v>
      </c>
      <c r="D131" s="72"/>
      <c r="E131" s="80"/>
    </row>
    <row r="133" spans="1:6">
      <c r="A133" s="129" t="s">
        <v>357</v>
      </c>
      <c r="B133" s="129" t="str">
        <f>B107</f>
        <v>Probabilidad de ocurrencia de un accidente o enferemedad laboral por ausencia de EPP y Probabilidad de contagio del COVID-19.</v>
      </c>
      <c r="C133" s="129"/>
      <c r="D133" s="129"/>
      <c r="E133" s="129"/>
      <c r="F133" s="129"/>
    </row>
    <row r="134" spans="1:6">
      <c r="A134" s="132" t="s">
        <v>254</v>
      </c>
      <c r="B134" s="133" t="str">
        <f>'MAPA DE RIESGOS'!P13</f>
        <v>No hay suficientes EPP</v>
      </c>
      <c r="C134" s="130"/>
      <c r="D134" s="130"/>
      <c r="E134" s="131"/>
      <c r="F134" s="130"/>
    </row>
    <row r="135" spans="1:6">
      <c r="A135" s="132" t="s">
        <v>234</v>
      </c>
      <c r="B135" s="133" t="str">
        <f>'MAPA DE RIESGOS'!T13</f>
        <v>Realizar un inventario suficiente de las necesidades de los EPP.
Actualizar las hojas de vida de los EPP.</v>
      </c>
      <c r="C135" s="130"/>
      <c r="D135" s="130"/>
      <c r="E135" s="131"/>
      <c r="F135" s="130"/>
    </row>
    <row r="136" spans="1:6" ht="16" thickBot="1"/>
    <row r="137" spans="1:6" ht="53.25" customHeight="1" thickBot="1">
      <c r="A137" s="65" t="s">
        <v>202</v>
      </c>
      <c r="B137" s="28" t="s">
        <v>203</v>
      </c>
      <c r="C137" s="66" t="s">
        <v>204</v>
      </c>
      <c r="D137" s="28" t="s">
        <v>205</v>
      </c>
      <c r="E137" s="67" t="s">
        <v>235</v>
      </c>
    </row>
    <row r="138" spans="1:6">
      <c r="A138" s="320" t="s">
        <v>206</v>
      </c>
      <c r="B138" s="321" t="s">
        <v>207</v>
      </c>
      <c r="C138" s="109" t="s">
        <v>208</v>
      </c>
      <c r="D138" s="64">
        <v>15</v>
      </c>
      <c r="E138" s="76">
        <v>15</v>
      </c>
    </row>
    <row r="139" spans="1:6" ht="21.75" customHeight="1">
      <c r="A139" s="318"/>
      <c r="B139" s="319"/>
      <c r="C139" s="108" t="s">
        <v>209</v>
      </c>
      <c r="D139" s="63">
        <v>0</v>
      </c>
      <c r="E139" s="77"/>
    </row>
    <row r="140" spans="1:6" ht="15" customHeight="1">
      <c r="A140" s="318"/>
      <c r="B140" s="319" t="s">
        <v>210</v>
      </c>
      <c r="C140" s="108" t="s">
        <v>211</v>
      </c>
      <c r="D140" s="63">
        <v>15</v>
      </c>
      <c r="E140" s="77">
        <v>13</v>
      </c>
    </row>
    <row r="141" spans="1:6" ht="25.5" customHeight="1">
      <c r="A141" s="318"/>
      <c r="B141" s="319"/>
      <c r="C141" s="108" t="s">
        <v>212</v>
      </c>
      <c r="D141" s="63">
        <v>0</v>
      </c>
      <c r="E141" s="77"/>
    </row>
    <row r="142" spans="1:6" ht="22.5" customHeight="1">
      <c r="A142" s="318" t="s">
        <v>213</v>
      </c>
      <c r="B142" s="319" t="s">
        <v>214</v>
      </c>
      <c r="C142" s="108" t="s">
        <v>215</v>
      </c>
      <c r="D142" s="63">
        <v>15</v>
      </c>
      <c r="E142" s="77">
        <v>15</v>
      </c>
    </row>
    <row r="143" spans="1:6">
      <c r="A143" s="318"/>
      <c r="B143" s="319"/>
      <c r="C143" s="108" t="s">
        <v>216</v>
      </c>
      <c r="D143" s="63">
        <v>0</v>
      </c>
      <c r="E143" s="77"/>
    </row>
    <row r="144" spans="1:6" ht="22.5" customHeight="1">
      <c r="A144" s="318" t="s">
        <v>217</v>
      </c>
      <c r="B144" s="319" t="s">
        <v>218</v>
      </c>
      <c r="C144" s="108" t="s">
        <v>219</v>
      </c>
      <c r="D144" s="63">
        <v>15</v>
      </c>
      <c r="E144" s="77">
        <v>12</v>
      </c>
    </row>
    <row r="145" spans="1:6" ht="30" customHeight="1">
      <c r="A145" s="318"/>
      <c r="B145" s="319"/>
      <c r="C145" s="108" t="s">
        <v>220</v>
      </c>
      <c r="D145" s="63">
        <v>0</v>
      </c>
      <c r="E145" s="77"/>
    </row>
    <row r="146" spans="1:6" ht="25.5" customHeight="1">
      <c r="A146" s="318" t="s">
        <v>221</v>
      </c>
      <c r="B146" s="319" t="s">
        <v>222</v>
      </c>
      <c r="C146" s="108" t="s">
        <v>223</v>
      </c>
      <c r="D146" s="63">
        <v>15</v>
      </c>
      <c r="E146" s="77">
        <v>10</v>
      </c>
    </row>
    <row r="147" spans="1:6" ht="25.5" customHeight="1">
      <c r="A147" s="318"/>
      <c r="B147" s="319"/>
      <c r="C147" s="108" t="s">
        <v>224</v>
      </c>
      <c r="D147" s="63">
        <v>0</v>
      </c>
      <c r="E147" s="77"/>
    </row>
    <row r="148" spans="1:6" ht="25.5" customHeight="1">
      <c r="A148" s="318" t="s">
        <v>225</v>
      </c>
      <c r="B148" s="319" t="s">
        <v>226</v>
      </c>
      <c r="C148" s="108" t="s">
        <v>227</v>
      </c>
      <c r="D148" s="63">
        <v>15</v>
      </c>
      <c r="E148" s="77">
        <v>15</v>
      </c>
    </row>
    <row r="149" spans="1:6" ht="28">
      <c r="A149" s="318"/>
      <c r="B149" s="319"/>
      <c r="C149" s="108" t="s">
        <v>228</v>
      </c>
      <c r="D149" s="63">
        <v>0</v>
      </c>
      <c r="E149" s="77"/>
    </row>
    <row r="150" spans="1:6" ht="63.75" customHeight="1">
      <c r="A150" s="318" t="s">
        <v>229</v>
      </c>
      <c r="B150" s="319" t="s">
        <v>230</v>
      </c>
      <c r="C150" s="108" t="s">
        <v>231</v>
      </c>
      <c r="D150" s="63">
        <v>10</v>
      </c>
      <c r="E150" s="77">
        <v>10</v>
      </c>
    </row>
    <row r="151" spans="1:6" ht="63.75" customHeight="1">
      <c r="A151" s="318"/>
      <c r="B151" s="319"/>
      <c r="C151" s="108" t="s">
        <v>232</v>
      </c>
      <c r="D151" s="63">
        <v>5</v>
      </c>
      <c r="E151" s="77"/>
    </row>
    <row r="152" spans="1:6" ht="15.75" customHeight="1" thickBot="1">
      <c r="A152" s="318"/>
      <c r="B152" s="319"/>
      <c r="C152" s="108" t="s">
        <v>233</v>
      </c>
      <c r="D152" s="68">
        <v>0</v>
      </c>
      <c r="E152" s="78"/>
    </row>
    <row r="153" spans="1:6" ht="16" thickBot="1">
      <c r="D153" s="69" t="s">
        <v>36</v>
      </c>
      <c r="E153" s="79">
        <f>SUM(E138:E152)</f>
        <v>90</v>
      </c>
    </row>
    <row r="154" spans="1:6" ht="43" thickBot="1">
      <c r="A154" s="73" t="s">
        <v>246</v>
      </c>
      <c r="B154" s="110" t="s">
        <v>247</v>
      </c>
      <c r="D154" s="72"/>
      <c r="E154" s="80"/>
    </row>
    <row r="155" spans="1:6" ht="16" thickBot="1">
      <c r="A155" s="74" t="s">
        <v>248</v>
      </c>
      <c r="B155" s="75" t="s">
        <v>249</v>
      </c>
      <c r="D155" s="72"/>
      <c r="E155" s="80"/>
    </row>
    <row r="156" spans="1:6" ht="16" thickBot="1">
      <c r="A156" s="74" t="s">
        <v>6</v>
      </c>
      <c r="B156" s="75" t="s">
        <v>250</v>
      </c>
      <c r="D156" s="72"/>
      <c r="E156" s="80"/>
    </row>
    <row r="157" spans="1:6" ht="16" thickBot="1">
      <c r="A157" s="74" t="s">
        <v>251</v>
      </c>
      <c r="B157" s="75" t="s">
        <v>252</v>
      </c>
      <c r="D157" s="72"/>
      <c r="E157" s="80"/>
    </row>
    <row r="158" spans="1:6">
      <c r="A158" s="116"/>
      <c r="B158" s="116"/>
      <c r="C158" s="116"/>
      <c r="D158" s="116"/>
      <c r="E158" s="117"/>
      <c r="F158" s="116"/>
    </row>
    <row r="160" spans="1:6">
      <c r="A160" s="134" t="s">
        <v>358</v>
      </c>
      <c r="B160" s="134" t="str">
        <f>'MAPA DE RIESGOS'!D14</f>
        <v>Acceso no autorizado de personal a las instalaciones y centros de comunicaciones.</v>
      </c>
      <c r="C160" s="134"/>
      <c r="D160" s="134"/>
      <c r="E160" s="134"/>
      <c r="F160" s="134"/>
    </row>
    <row r="161" spans="1:6">
      <c r="A161" s="137" t="s">
        <v>253</v>
      </c>
      <c r="B161" s="138" t="str">
        <f>'MAPA DE RIESGOS'!P14</f>
        <v>Ausencia de sistemas de control de acceso en puntos estratégicos debido a la reubicación de oficinas en esta vigencia
No aplicación de los protocolos.</v>
      </c>
      <c r="C161" s="135"/>
      <c r="D161" s="135"/>
      <c r="E161" s="136"/>
      <c r="F161" s="135"/>
    </row>
    <row r="162" spans="1:6" ht="20" customHeight="1">
      <c r="A162" s="137" t="s">
        <v>234</v>
      </c>
      <c r="B162" s="138" t="str">
        <f>'MAPA DE RIESGOS'!T14</f>
        <v xml:space="preserve">En las nuevas adquisiciones de racks solicitarlos con sistemas de acceso incluídos
Efectuar un diagnóstico para revisión de racks para que se garantice una protección a los dispositivos activos y pasivos del sistema de comunicación. </v>
      </c>
      <c r="C162" s="135"/>
      <c r="D162" s="135"/>
      <c r="E162" s="136"/>
      <c r="F162" s="135"/>
    </row>
    <row r="163" spans="1:6" ht="16" thickBot="1"/>
    <row r="164" spans="1:6" ht="53.25" customHeight="1" thickBot="1">
      <c r="A164" s="65" t="s">
        <v>202</v>
      </c>
      <c r="B164" s="28" t="s">
        <v>203</v>
      </c>
      <c r="C164" s="66" t="s">
        <v>204</v>
      </c>
      <c r="D164" s="28" t="s">
        <v>205</v>
      </c>
      <c r="E164" s="67" t="s">
        <v>235</v>
      </c>
    </row>
    <row r="165" spans="1:6">
      <c r="A165" s="320" t="s">
        <v>206</v>
      </c>
      <c r="B165" s="321" t="s">
        <v>207</v>
      </c>
      <c r="C165" s="111" t="s">
        <v>208</v>
      </c>
      <c r="D165" s="64">
        <v>15</v>
      </c>
      <c r="E165" s="76">
        <v>15</v>
      </c>
    </row>
    <row r="166" spans="1:6" ht="21.75" customHeight="1">
      <c r="A166" s="318"/>
      <c r="B166" s="319"/>
      <c r="C166" s="112" t="s">
        <v>209</v>
      </c>
      <c r="D166" s="63">
        <v>0</v>
      </c>
      <c r="E166" s="77"/>
    </row>
    <row r="167" spans="1:6" ht="15" customHeight="1">
      <c r="A167" s="318"/>
      <c r="B167" s="319" t="s">
        <v>210</v>
      </c>
      <c r="C167" s="112" t="s">
        <v>211</v>
      </c>
      <c r="D167" s="63">
        <v>15</v>
      </c>
      <c r="E167" s="77">
        <v>12</v>
      </c>
    </row>
    <row r="168" spans="1:6" ht="25.5" customHeight="1">
      <c r="A168" s="318"/>
      <c r="B168" s="319"/>
      <c r="C168" s="112" t="s">
        <v>212</v>
      </c>
      <c r="D168" s="63">
        <v>0</v>
      </c>
      <c r="E168" s="77"/>
    </row>
    <row r="169" spans="1:6" ht="22.5" customHeight="1">
      <c r="A169" s="318" t="s">
        <v>213</v>
      </c>
      <c r="B169" s="319" t="s">
        <v>214</v>
      </c>
      <c r="C169" s="112" t="s">
        <v>215</v>
      </c>
      <c r="D169" s="63">
        <v>15</v>
      </c>
      <c r="E169" s="77">
        <v>15</v>
      </c>
    </row>
    <row r="170" spans="1:6">
      <c r="A170" s="318"/>
      <c r="B170" s="319"/>
      <c r="C170" s="112" t="s">
        <v>216</v>
      </c>
      <c r="D170" s="63">
        <v>0</v>
      </c>
      <c r="E170" s="77"/>
    </row>
    <row r="171" spans="1:6" ht="22.5" customHeight="1">
      <c r="A171" s="318" t="s">
        <v>217</v>
      </c>
      <c r="B171" s="319" t="s">
        <v>218</v>
      </c>
      <c r="C171" s="112" t="s">
        <v>219</v>
      </c>
      <c r="D171" s="63">
        <v>15</v>
      </c>
      <c r="E171" s="77">
        <v>15</v>
      </c>
    </row>
    <row r="172" spans="1:6" ht="30" customHeight="1">
      <c r="A172" s="318"/>
      <c r="B172" s="319"/>
      <c r="C172" s="112" t="s">
        <v>220</v>
      </c>
      <c r="D172" s="63">
        <v>0</v>
      </c>
      <c r="E172" s="77"/>
    </row>
    <row r="173" spans="1:6" ht="25.5" customHeight="1">
      <c r="A173" s="318" t="s">
        <v>221</v>
      </c>
      <c r="B173" s="319" t="s">
        <v>222</v>
      </c>
      <c r="C173" s="112" t="s">
        <v>223</v>
      </c>
      <c r="D173" s="63">
        <v>15</v>
      </c>
      <c r="E173" s="77">
        <v>15</v>
      </c>
    </row>
    <row r="174" spans="1:6" ht="25.5" customHeight="1">
      <c r="A174" s="318"/>
      <c r="B174" s="319"/>
      <c r="C174" s="112" t="s">
        <v>224</v>
      </c>
      <c r="D174" s="63">
        <v>0</v>
      </c>
      <c r="E174" s="77"/>
    </row>
    <row r="175" spans="1:6" ht="25.5" customHeight="1">
      <c r="A175" s="318" t="s">
        <v>225</v>
      </c>
      <c r="B175" s="319" t="s">
        <v>226</v>
      </c>
      <c r="C175" s="112" t="s">
        <v>227</v>
      </c>
      <c r="D175" s="63">
        <v>15</v>
      </c>
      <c r="E175" s="77">
        <v>15</v>
      </c>
    </row>
    <row r="176" spans="1:6" ht="28">
      <c r="A176" s="318"/>
      <c r="B176" s="319"/>
      <c r="C176" s="112" t="s">
        <v>228</v>
      </c>
      <c r="D176" s="63">
        <v>0</v>
      </c>
      <c r="E176" s="77"/>
    </row>
    <row r="177" spans="1:6" ht="63.75" customHeight="1">
      <c r="A177" s="318" t="s">
        <v>229</v>
      </c>
      <c r="B177" s="319" t="s">
        <v>230</v>
      </c>
      <c r="C177" s="112" t="s">
        <v>231</v>
      </c>
      <c r="D177" s="63">
        <v>10</v>
      </c>
      <c r="E177" s="77">
        <v>10</v>
      </c>
    </row>
    <row r="178" spans="1:6" ht="63.75" customHeight="1">
      <c r="A178" s="318"/>
      <c r="B178" s="319"/>
      <c r="C178" s="112" t="s">
        <v>232</v>
      </c>
      <c r="D178" s="63">
        <v>5</v>
      </c>
      <c r="E178" s="77"/>
    </row>
    <row r="179" spans="1:6" ht="15.75" customHeight="1" thickBot="1">
      <c r="A179" s="318"/>
      <c r="B179" s="319"/>
      <c r="C179" s="112" t="s">
        <v>233</v>
      </c>
      <c r="D179" s="68">
        <v>0</v>
      </c>
      <c r="E179" s="78"/>
    </row>
    <row r="180" spans="1:6" ht="16" thickBot="1">
      <c r="D180" s="69" t="s">
        <v>36</v>
      </c>
      <c r="E180" s="79">
        <f>SUM(E165:E179)</f>
        <v>97</v>
      </c>
    </row>
    <row r="181" spans="1:6" ht="43" thickBot="1">
      <c r="A181" s="73" t="s">
        <v>246</v>
      </c>
      <c r="B181" s="113" t="s">
        <v>247</v>
      </c>
      <c r="D181" s="72"/>
      <c r="E181" s="80"/>
    </row>
    <row r="182" spans="1:6" ht="16" thickBot="1">
      <c r="A182" s="74" t="s">
        <v>248</v>
      </c>
      <c r="B182" s="75" t="s">
        <v>249</v>
      </c>
      <c r="D182" s="72"/>
      <c r="E182" s="80"/>
    </row>
    <row r="183" spans="1:6" ht="16" thickBot="1">
      <c r="A183" s="74" t="s">
        <v>6</v>
      </c>
      <c r="B183" s="75" t="s">
        <v>250</v>
      </c>
      <c r="D183" s="72"/>
      <c r="E183" s="80"/>
    </row>
    <row r="184" spans="1:6" ht="16" thickBot="1">
      <c r="A184" s="74" t="s">
        <v>251</v>
      </c>
      <c r="B184" s="75" t="s">
        <v>252</v>
      </c>
      <c r="D184" s="72"/>
      <c r="E184" s="80"/>
    </row>
    <row r="186" spans="1:6">
      <c r="A186" s="134" t="s">
        <v>358</v>
      </c>
      <c r="B186" s="134" t="str">
        <f>B160</f>
        <v>Acceso no autorizado de personal a las instalaciones y centros de comunicaciones.</v>
      </c>
      <c r="C186" s="134"/>
      <c r="D186" s="134"/>
      <c r="E186" s="134"/>
      <c r="F186" s="134"/>
    </row>
    <row r="187" spans="1:6">
      <c r="A187" s="137" t="s">
        <v>254</v>
      </c>
      <c r="B187" s="138" t="str">
        <f>'MAPA DE RIESGOS'!P15</f>
        <v>Ausencia de barreras para el acceso a los centros de telecomunicaciones</v>
      </c>
      <c r="C187" s="135"/>
      <c r="D187" s="135"/>
      <c r="E187" s="136"/>
      <c r="F187" s="135"/>
    </row>
    <row r="188" spans="1:6">
      <c r="A188" s="137" t="s">
        <v>234</v>
      </c>
      <c r="B188" s="138" t="str">
        <f>'MAPA DE RIESGOS'!T15</f>
        <v xml:space="preserve">En los diseños de ingeniería civil contemplar controles de acceso. Mantener los planos de red actualizados. </v>
      </c>
      <c r="C188" s="135"/>
      <c r="D188" s="135"/>
      <c r="E188" s="136"/>
      <c r="F188" s="135"/>
    </row>
    <row r="189" spans="1:6" ht="16" thickBot="1"/>
    <row r="190" spans="1:6" ht="53.25" customHeight="1" thickBot="1">
      <c r="A190" s="65" t="s">
        <v>202</v>
      </c>
      <c r="B190" s="28" t="s">
        <v>203</v>
      </c>
      <c r="C190" s="66" t="s">
        <v>204</v>
      </c>
      <c r="D190" s="28" t="s">
        <v>205</v>
      </c>
      <c r="E190" s="67" t="s">
        <v>235</v>
      </c>
    </row>
    <row r="191" spans="1:6">
      <c r="A191" s="320" t="s">
        <v>206</v>
      </c>
      <c r="B191" s="321" t="s">
        <v>207</v>
      </c>
      <c r="C191" s="111" t="s">
        <v>208</v>
      </c>
      <c r="D191" s="64">
        <v>15</v>
      </c>
      <c r="E191" s="76">
        <v>15</v>
      </c>
    </row>
    <row r="192" spans="1:6" ht="21.75" customHeight="1">
      <c r="A192" s="318"/>
      <c r="B192" s="319"/>
      <c r="C192" s="112" t="s">
        <v>209</v>
      </c>
      <c r="D192" s="63">
        <v>0</v>
      </c>
      <c r="E192" s="77"/>
    </row>
    <row r="193" spans="1:5" ht="15" customHeight="1">
      <c r="A193" s="318"/>
      <c r="B193" s="319" t="s">
        <v>210</v>
      </c>
      <c r="C193" s="112" t="s">
        <v>211</v>
      </c>
      <c r="D193" s="63">
        <v>15</v>
      </c>
      <c r="E193" s="77">
        <v>15</v>
      </c>
    </row>
    <row r="194" spans="1:5" ht="25.5" customHeight="1">
      <c r="A194" s="318"/>
      <c r="B194" s="319"/>
      <c r="C194" s="112" t="s">
        <v>212</v>
      </c>
      <c r="D194" s="63">
        <v>0</v>
      </c>
      <c r="E194" s="77"/>
    </row>
    <row r="195" spans="1:5" ht="22.5" customHeight="1">
      <c r="A195" s="318" t="s">
        <v>213</v>
      </c>
      <c r="B195" s="319" t="s">
        <v>214</v>
      </c>
      <c r="C195" s="112" t="s">
        <v>215</v>
      </c>
      <c r="D195" s="63">
        <v>15</v>
      </c>
      <c r="E195" s="77">
        <v>15</v>
      </c>
    </row>
    <row r="196" spans="1:5">
      <c r="A196" s="318"/>
      <c r="B196" s="319"/>
      <c r="C196" s="112" t="s">
        <v>216</v>
      </c>
      <c r="D196" s="63">
        <v>0</v>
      </c>
      <c r="E196" s="77"/>
    </row>
    <row r="197" spans="1:5" ht="22.5" customHeight="1">
      <c r="A197" s="318" t="s">
        <v>217</v>
      </c>
      <c r="B197" s="319" t="s">
        <v>218</v>
      </c>
      <c r="C197" s="112" t="s">
        <v>219</v>
      </c>
      <c r="D197" s="63">
        <v>15</v>
      </c>
      <c r="E197" s="77">
        <v>15</v>
      </c>
    </row>
    <row r="198" spans="1:5" ht="30" customHeight="1">
      <c r="A198" s="318"/>
      <c r="B198" s="319"/>
      <c r="C198" s="112" t="s">
        <v>220</v>
      </c>
      <c r="D198" s="63">
        <v>0</v>
      </c>
      <c r="E198" s="77"/>
    </row>
    <row r="199" spans="1:5" ht="25.5" customHeight="1">
      <c r="A199" s="318" t="s">
        <v>221</v>
      </c>
      <c r="B199" s="319" t="s">
        <v>222</v>
      </c>
      <c r="C199" s="112" t="s">
        <v>223</v>
      </c>
      <c r="D199" s="63">
        <v>15</v>
      </c>
      <c r="E199" s="77">
        <v>11</v>
      </c>
    </row>
    <row r="200" spans="1:5" ht="25.5" customHeight="1">
      <c r="A200" s="318"/>
      <c r="B200" s="319"/>
      <c r="C200" s="112" t="s">
        <v>224</v>
      </c>
      <c r="D200" s="63">
        <v>0</v>
      </c>
      <c r="E200" s="77"/>
    </row>
    <row r="201" spans="1:5" ht="25.5" customHeight="1">
      <c r="A201" s="318" t="s">
        <v>225</v>
      </c>
      <c r="B201" s="319" t="s">
        <v>226</v>
      </c>
      <c r="C201" s="112" t="s">
        <v>227</v>
      </c>
      <c r="D201" s="63">
        <v>15</v>
      </c>
      <c r="E201" s="77">
        <v>15</v>
      </c>
    </row>
    <row r="202" spans="1:5" ht="28">
      <c r="A202" s="318"/>
      <c r="B202" s="319"/>
      <c r="C202" s="112" t="s">
        <v>228</v>
      </c>
      <c r="D202" s="63">
        <v>0</v>
      </c>
      <c r="E202" s="77"/>
    </row>
    <row r="203" spans="1:5" ht="63.75" customHeight="1">
      <c r="A203" s="318" t="s">
        <v>229</v>
      </c>
      <c r="B203" s="319" t="s">
        <v>230</v>
      </c>
      <c r="C203" s="112" t="s">
        <v>231</v>
      </c>
      <c r="D203" s="63">
        <v>10</v>
      </c>
      <c r="E203" s="77">
        <v>10</v>
      </c>
    </row>
    <row r="204" spans="1:5" ht="63.75" customHeight="1">
      <c r="A204" s="318"/>
      <c r="B204" s="319"/>
      <c r="C204" s="112" t="s">
        <v>232</v>
      </c>
      <c r="D204" s="63">
        <v>5</v>
      </c>
      <c r="E204" s="77"/>
    </row>
    <row r="205" spans="1:5" ht="15.75" customHeight="1" thickBot="1">
      <c r="A205" s="318"/>
      <c r="B205" s="319"/>
      <c r="C205" s="112" t="s">
        <v>233</v>
      </c>
      <c r="D205" s="68">
        <v>0</v>
      </c>
      <c r="E205" s="78"/>
    </row>
    <row r="206" spans="1:5" ht="16" thickBot="1">
      <c r="D206" s="69" t="s">
        <v>36</v>
      </c>
      <c r="E206" s="79">
        <f>SUM(E191:E205)</f>
        <v>96</v>
      </c>
    </row>
    <row r="207" spans="1:5" ht="43" thickBot="1">
      <c r="A207" s="73" t="s">
        <v>246</v>
      </c>
      <c r="B207" s="113" t="s">
        <v>247</v>
      </c>
      <c r="D207" s="72"/>
      <c r="E207" s="80"/>
    </row>
    <row r="208" spans="1:5" ht="16" thickBot="1">
      <c r="A208" s="74" t="s">
        <v>248</v>
      </c>
      <c r="B208" s="75" t="s">
        <v>249</v>
      </c>
      <c r="D208" s="72"/>
      <c r="E208" s="80"/>
    </row>
    <row r="209" spans="1:6" ht="16" thickBot="1">
      <c r="A209" s="74" t="s">
        <v>6</v>
      </c>
      <c r="B209" s="75" t="s">
        <v>250</v>
      </c>
      <c r="D209" s="72"/>
      <c r="E209" s="80"/>
    </row>
    <row r="210" spans="1:6" ht="16" thickBot="1">
      <c r="A210" s="74" t="s">
        <v>251</v>
      </c>
      <c r="B210" s="75" t="s">
        <v>252</v>
      </c>
      <c r="D210" s="72"/>
      <c r="E210" s="80"/>
    </row>
    <row r="211" spans="1:6">
      <c r="A211" s="116"/>
      <c r="B211" s="116"/>
      <c r="C211" s="116"/>
      <c r="D211" s="116"/>
      <c r="E211" s="117"/>
      <c r="F211" s="116"/>
    </row>
    <row r="213" spans="1:6">
      <c r="A213" s="139" t="s">
        <v>359</v>
      </c>
      <c r="B213" s="139" t="str">
        <f>'MAPA DE RIESGOS'!D16</f>
        <v>Probabilidad de no cumplir con las necesidades de la academica en términos del correcto funcionamiento de las máquinas y equipos</v>
      </c>
      <c r="C213" s="139"/>
      <c r="D213" s="139"/>
      <c r="E213" s="139"/>
      <c r="F213" s="139"/>
    </row>
    <row r="214" spans="1:6">
      <c r="A214" s="142" t="s">
        <v>253</v>
      </c>
      <c r="B214" s="143" t="str">
        <f>'MAPA DE RIESGOS'!P16</f>
        <v xml:space="preserve">Pérdida de la capacidad de funcionamiento de las máquinas, herramientas y equipos de los talleres y planta fisica por exceso de uso y detrimento de la vida útil del equipo.
Falta de plan de reposición de máquinas y herramientas </v>
      </c>
      <c r="C214" s="140"/>
      <c r="D214" s="140"/>
      <c r="E214" s="141"/>
      <c r="F214" s="140"/>
    </row>
    <row r="215" spans="1:6">
      <c r="A215" s="142" t="s">
        <v>234</v>
      </c>
      <c r="B215" s="143" t="str">
        <f>'MAPA DE RIESGOS'!T16</f>
        <v>Revisión periódica de los equipos, herramientasy elaboraciçon del plan de reposición, stock de repuestos</v>
      </c>
      <c r="C215" s="140"/>
      <c r="D215" s="140"/>
      <c r="E215" s="141"/>
      <c r="F215" s="140"/>
    </row>
    <row r="216" spans="1:6" ht="16" thickBot="1"/>
    <row r="217" spans="1:6" ht="53.25" customHeight="1" thickBot="1">
      <c r="A217" s="65" t="s">
        <v>202</v>
      </c>
      <c r="B217" s="28" t="s">
        <v>203</v>
      </c>
      <c r="C217" s="66" t="s">
        <v>204</v>
      </c>
      <c r="D217" s="28" t="s">
        <v>205</v>
      </c>
      <c r="E217" s="67" t="s">
        <v>235</v>
      </c>
    </row>
    <row r="218" spans="1:6">
      <c r="A218" s="320" t="s">
        <v>206</v>
      </c>
      <c r="B218" s="321" t="s">
        <v>207</v>
      </c>
      <c r="C218" s="111" t="s">
        <v>208</v>
      </c>
      <c r="D218" s="64">
        <v>15</v>
      </c>
      <c r="E218" s="76">
        <v>15</v>
      </c>
    </row>
    <row r="219" spans="1:6" ht="21.75" customHeight="1">
      <c r="A219" s="318"/>
      <c r="B219" s="319"/>
      <c r="C219" s="112" t="s">
        <v>209</v>
      </c>
      <c r="D219" s="63">
        <v>0</v>
      </c>
      <c r="E219" s="77"/>
    </row>
    <row r="220" spans="1:6" ht="15" customHeight="1">
      <c r="A220" s="318"/>
      <c r="B220" s="319" t="s">
        <v>210</v>
      </c>
      <c r="C220" s="112" t="s">
        <v>211</v>
      </c>
      <c r="D220" s="63">
        <v>15</v>
      </c>
      <c r="E220" s="77">
        <v>15</v>
      </c>
    </row>
    <row r="221" spans="1:6" ht="25.5" customHeight="1">
      <c r="A221" s="318"/>
      <c r="B221" s="319"/>
      <c r="C221" s="112" t="s">
        <v>212</v>
      </c>
      <c r="D221" s="63">
        <v>0</v>
      </c>
      <c r="E221" s="77"/>
    </row>
    <row r="222" spans="1:6" ht="22.5" customHeight="1">
      <c r="A222" s="318" t="s">
        <v>213</v>
      </c>
      <c r="B222" s="319" t="s">
        <v>214</v>
      </c>
      <c r="C222" s="112" t="s">
        <v>215</v>
      </c>
      <c r="D222" s="63">
        <v>15</v>
      </c>
      <c r="E222" s="77">
        <v>12</v>
      </c>
    </row>
    <row r="223" spans="1:6">
      <c r="A223" s="318"/>
      <c r="B223" s="319"/>
      <c r="C223" s="112" t="s">
        <v>216</v>
      </c>
      <c r="D223" s="63">
        <v>0</v>
      </c>
      <c r="E223" s="77"/>
    </row>
    <row r="224" spans="1:6" ht="22.5" customHeight="1">
      <c r="A224" s="318" t="s">
        <v>217</v>
      </c>
      <c r="B224" s="319" t="s">
        <v>218</v>
      </c>
      <c r="C224" s="112" t="s">
        <v>219</v>
      </c>
      <c r="D224" s="63">
        <v>15</v>
      </c>
      <c r="E224" s="77">
        <v>15</v>
      </c>
    </row>
    <row r="225" spans="1:6" ht="30" customHeight="1">
      <c r="A225" s="318"/>
      <c r="B225" s="319"/>
      <c r="C225" s="112" t="s">
        <v>220</v>
      </c>
      <c r="D225" s="63">
        <v>0</v>
      </c>
      <c r="E225" s="77"/>
    </row>
    <row r="226" spans="1:6" ht="25.5" customHeight="1">
      <c r="A226" s="318" t="s">
        <v>221</v>
      </c>
      <c r="B226" s="319" t="s">
        <v>222</v>
      </c>
      <c r="C226" s="112" t="s">
        <v>223</v>
      </c>
      <c r="D226" s="63">
        <v>15</v>
      </c>
      <c r="E226" s="77">
        <v>15</v>
      </c>
    </row>
    <row r="227" spans="1:6" ht="25.5" customHeight="1">
      <c r="A227" s="318"/>
      <c r="B227" s="319"/>
      <c r="C227" s="112" t="s">
        <v>224</v>
      </c>
      <c r="D227" s="63">
        <v>0</v>
      </c>
      <c r="E227" s="77"/>
    </row>
    <row r="228" spans="1:6" ht="25.5" customHeight="1">
      <c r="A228" s="318" t="s">
        <v>225</v>
      </c>
      <c r="B228" s="319" t="s">
        <v>226</v>
      </c>
      <c r="C228" s="112" t="s">
        <v>227</v>
      </c>
      <c r="D228" s="63">
        <v>15</v>
      </c>
      <c r="E228" s="77">
        <v>15</v>
      </c>
    </row>
    <row r="229" spans="1:6" ht="28">
      <c r="A229" s="318"/>
      <c r="B229" s="319"/>
      <c r="C229" s="112" t="s">
        <v>228</v>
      </c>
      <c r="D229" s="63">
        <v>0</v>
      </c>
      <c r="E229" s="77"/>
    </row>
    <row r="230" spans="1:6" ht="63.75" customHeight="1">
      <c r="A230" s="318" t="s">
        <v>229</v>
      </c>
      <c r="B230" s="319" t="s">
        <v>230</v>
      </c>
      <c r="C230" s="112" t="s">
        <v>231</v>
      </c>
      <c r="D230" s="63">
        <v>10</v>
      </c>
      <c r="E230" s="77">
        <v>10</v>
      </c>
    </row>
    <row r="231" spans="1:6" ht="63.75" customHeight="1">
      <c r="A231" s="318"/>
      <c r="B231" s="319"/>
      <c r="C231" s="112" t="s">
        <v>232</v>
      </c>
      <c r="D231" s="63">
        <v>5</v>
      </c>
      <c r="E231" s="77"/>
    </row>
    <row r="232" spans="1:6" ht="15.75" customHeight="1" thickBot="1">
      <c r="A232" s="318"/>
      <c r="B232" s="319"/>
      <c r="C232" s="112" t="s">
        <v>233</v>
      </c>
      <c r="D232" s="68">
        <v>0</v>
      </c>
      <c r="E232" s="78"/>
    </row>
    <row r="233" spans="1:6" ht="16" thickBot="1">
      <c r="D233" s="69" t="s">
        <v>36</v>
      </c>
      <c r="E233" s="79">
        <f>SUM(E218:E232)</f>
        <v>97</v>
      </c>
    </row>
    <row r="234" spans="1:6" ht="43" thickBot="1">
      <c r="A234" s="73" t="s">
        <v>246</v>
      </c>
      <c r="B234" s="113" t="s">
        <v>247</v>
      </c>
      <c r="D234" s="72"/>
      <c r="E234" s="80"/>
    </row>
    <row r="235" spans="1:6" ht="16" thickBot="1">
      <c r="A235" s="74" t="s">
        <v>248</v>
      </c>
      <c r="B235" s="75" t="s">
        <v>249</v>
      </c>
      <c r="D235" s="72"/>
      <c r="E235" s="80"/>
    </row>
    <row r="236" spans="1:6" ht="16" thickBot="1">
      <c r="A236" s="74" t="s">
        <v>6</v>
      </c>
      <c r="B236" s="75" t="s">
        <v>250</v>
      </c>
      <c r="D236" s="72"/>
      <c r="E236" s="80"/>
    </row>
    <row r="237" spans="1:6" ht="16" thickBot="1">
      <c r="A237" s="74" t="s">
        <v>251</v>
      </c>
      <c r="B237" s="75" t="s">
        <v>252</v>
      </c>
      <c r="D237" s="72"/>
      <c r="E237" s="80"/>
    </row>
    <row r="239" spans="1:6">
      <c r="A239" s="139" t="s">
        <v>359</v>
      </c>
      <c r="B239" s="139" t="str">
        <f>B213</f>
        <v>Probabilidad de no cumplir con las necesidades de la academica en términos del correcto funcionamiento de las máquinas y equipos</v>
      </c>
      <c r="C239" s="139"/>
      <c r="D239" s="139"/>
      <c r="E239" s="139"/>
      <c r="F239" s="139"/>
    </row>
    <row r="240" spans="1:6">
      <c r="A240" s="142" t="s">
        <v>254</v>
      </c>
      <c r="B240" s="143" t="str">
        <f>'MAPA DE RIESGOS'!P17</f>
        <v>Ausencia del plan de mantenimiento locativo, mantenimiento de máquinas y herramientas.</v>
      </c>
      <c r="C240" s="140"/>
      <c r="D240" s="140"/>
      <c r="E240" s="141"/>
      <c r="F240" s="140"/>
    </row>
    <row r="241" spans="1:6">
      <c r="A241" s="142" t="s">
        <v>234</v>
      </c>
      <c r="B241" s="143" t="str">
        <f>'MAPA DE RIESGOS'!T17</f>
        <v>Elaborar el respectivo plan de mantenimiento</v>
      </c>
      <c r="C241" s="140"/>
      <c r="D241" s="140"/>
      <c r="E241" s="141"/>
      <c r="F241" s="140"/>
    </row>
    <row r="242" spans="1:6" ht="16" thickBot="1"/>
    <row r="243" spans="1:6" ht="53.25" customHeight="1" thickBot="1">
      <c r="A243" s="65" t="s">
        <v>202</v>
      </c>
      <c r="B243" s="28" t="s">
        <v>203</v>
      </c>
      <c r="C243" s="66" t="s">
        <v>204</v>
      </c>
      <c r="D243" s="28" t="s">
        <v>205</v>
      </c>
      <c r="E243" s="67" t="s">
        <v>235</v>
      </c>
    </row>
    <row r="244" spans="1:6">
      <c r="A244" s="320" t="s">
        <v>206</v>
      </c>
      <c r="B244" s="321" t="s">
        <v>207</v>
      </c>
      <c r="C244" s="111" t="s">
        <v>208</v>
      </c>
      <c r="D244" s="64">
        <v>15</v>
      </c>
      <c r="E244" s="76">
        <v>15</v>
      </c>
    </row>
    <row r="245" spans="1:6" ht="21.75" customHeight="1">
      <c r="A245" s="318"/>
      <c r="B245" s="319"/>
      <c r="C245" s="112" t="s">
        <v>209</v>
      </c>
      <c r="D245" s="63">
        <v>0</v>
      </c>
      <c r="E245" s="77"/>
    </row>
    <row r="246" spans="1:6" ht="15" customHeight="1">
      <c r="A246" s="318"/>
      <c r="B246" s="319" t="s">
        <v>210</v>
      </c>
      <c r="C246" s="112" t="s">
        <v>211</v>
      </c>
      <c r="D246" s="63">
        <v>15</v>
      </c>
      <c r="E246" s="77">
        <v>14</v>
      </c>
    </row>
    <row r="247" spans="1:6" ht="25.5" customHeight="1">
      <c r="A247" s="318"/>
      <c r="B247" s="319"/>
      <c r="C247" s="112" t="s">
        <v>212</v>
      </c>
      <c r="D247" s="63">
        <v>0</v>
      </c>
      <c r="E247" s="77"/>
    </row>
    <row r="248" spans="1:6" ht="22.5" customHeight="1">
      <c r="A248" s="318" t="s">
        <v>213</v>
      </c>
      <c r="B248" s="319" t="s">
        <v>214</v>
      </c>
      <c r="C248" s="112" t="s">
        <v>215</v>
      </c>
      <c r="D248" s="63">
        <v>15</v>
      </c>
      <c r="E248" s="77">
        <v>7</v>
      </c>
    </row>
    <row r="249" spans="1:6">
      <c r="A249" s="318"/>
      <c r="B249" s="319"/>
      <c r="C249" s="112" t="s">
        <v>216</v>
      </c>
      <c r="D249" s="63">
        <v>0</v>
      </c>
      <c r="E249" s="77"/>
    </row>
    <row r="250" spans="1:6" ht="22.5" customHeight="1">
      <c r="A250" s="318" t="s">
        <v>217</v>
      </c>
      <c r="B250" s="319" t="s">
        <v>218</v>
      </c>
      <c r="C250" s="112" t="s">
        <v>219</v>
      </c>
      <c r="D250" s="63">
        <v>15</v>
      </c>
      <c r="E250" s="77">
        <v>12</v>
      </c>
    </row>
    <row r="251" spans="1:6" ht="30" customHeight="1">
      <c r="A251" s="318"/>
      <c r="B251" s="319"/>
      <c r="C251" s="112" t="s">
        <v>220</v>
      </c>
      <c r="D251" s="63">
        <v>0</v>
      </c>
      <c r="E251" s="77"/>
    </row>
    <row r="252" spans="1:6" ht="25.5" customHeight="1">
      <c r="A252" s="318" t="s">
        <v>221</v>
      </c>
      <c r="B252" s="319" t="s">
        <v>222</v>
      </c>
      <c r="C252" s="112" t="s">
        <v>223</v>
      </c>
      <c r="D252" s="63">
        <v>15</v>
      </c>
      <c r="E252" s="77">
        <v>13</v>
      </c>
    </row>
    <row r="253" spans="1:6" ht="25.5" customHeight="1">
      <c r="A253" s="318"/>
      <c r="B253" s="319"/>
      <c r="C253" s="112" t="s">
        <v>224</v>
      </c>
      <c r="D253" s="63">
        <v>0</v>
      </c>
      <c r="E253" s="77"/>
    </row>
    <row r="254" spans="1:6" ht="25.5" customHeight="1">
      <c r="A254" s="318" t="s">
        <v>225</v>
      </c>
      <c r="B254" s="319" t="s">
        <v>226</v>
      </c>
      <c r="C254" s="112" t="s">
        <v>227</v>
      </c>
      <c r="D254" s="63">
        <v>15</v>
      </c>
      <c r="E254" s="77">
        <v>15</v>
      </c>
    </row>
    <row r="255" spans="1:6" ht="28">
      <c r="A255" s="318"/>
      <c r="B255" s="319"/>
      <c r="C255" s="112" t="s">
        <v>228</v>
      </c>
      <c r="D255" s="63">
        <v>0</v>
      </c>
      <c r="E255" s="77"/>
    </row>
    <row r="256" spans="1:6" ht="63.75" customHeight="1">
      <c r="A256" s="318" t="s">
        <v>229</v>
      </c>
      <c r="B256" s="319" t="s">
        <v>230</v>
      </c>
      <c r="C256" s="112" t="s">
        <v>231</v>
      </c>
      <c r="D256" s="63">
        <v>10</v>
      </c>
      <c r="E256" s="77">
        <v>10</v>
      </c>
    </row>
    <row r="257" spans="1:6" ht="63.75" customHeight="1">
      <c r="A257" s="318"/>
      <c r="B257" s="319"/>
      <c r="C257" s="112" t="s">
        <v>232</v>
      </c>
      <c r="D257" s="63">
        <v>5</v>
      </c>
      <c r="E257" s="77"/>
    </row>
    <row r="258" spans="1:6" ht="15.75" customHeight="1" thickBot="1">
      <c r="A258" s="318"/>
      <c r="B258" s="319"/>
      <c r="C258" s="112" t="s">
        <v>233</v>
      </c>
      <c r="D258" s="68">
        <v>0</v>
      </c>
      <c r="E258" s="78"/>
    </row>
    <row r="259" spans="1:6" ht="16" thickBot="1">
      <c r="D259" s="69" t="s">
        <v>36</v>
      </c>
      <c r="E259" s="79">
        <f>SUM(E244:E258)</f>
        <v>86</v>
      </c>
    </row>
    <row r="260" spans="1:6" ht="43" thickBot="1">
      <c r="A260" s="73" t="s">
        <v>246</v>
      </c>
      <c r="B260" s="113" t="s">
        <v>247</v>
      </c>
      <c r="D260" s="72"/>
      <c r="E260" s="80"/>
    </row>
    <row r="261" spans="1:6" ht="16" thickBot="1">
      <c r="A261" s="74" t="s">
        <v>248</v>
      </c>
      <c r="B261" s="75" t="s">
        <v>249</v>
      </c>
      <c r="D261" s="72"/>
      <c r="E261" s="80"/>
    </row>
    <row r="262" spans="1:6" ht="16" thickBot="1">
      <c r="A262" s="74" t="s">
        <v>6</v>
      </c>
      <c r="B262" s="75" t="s">
        <v>250</v>
      </c>
      <c r="D262" s="72"/>
      <c r="E262" s="80"/>
    </row>
    <row r="263" spans="1:6" ht="16" thickBot="1">
      <c r="A263" s="74" t="s">
        <v>251</v>
      </c>
      <c r="B263" s="75" t="s">
        <v>252</v>
      </c>
      <c r="D263" s="72"/>
      <c r="E263" s="80"/>
    </row>
    <row r="264" spans="1:6">
      <c r="A264" s="116"/>
      <c r="B264" s="116"/>
      <c r="C264" s="116"/>
      <c r="D264" s="116"/>
      <c r="E264" s="117"/>
      <c r="F264" s="116"/>
    </row>
    <row r="266" spans="1:6">
      <c r="A266" s="144" t="s">
        <v>360</v>
      </c>
      <c r="B266" s="144" t="str">
        <f>'MAPA DE RIESGOS'!D18</f>
        <v xml:space="preserve">No continuidad del servicio de fluído eléctrico en las instalaciones de  la ETITC debido a incendios provocados en las instalaciones eléctricas                                           </v>
      </c>
      <c r="C266" s="144"/>
      <c r="D266" s="144"/>
      <c r="E266" s="144"/>
      <c r="F266" s="144"/>
    </row>
    <row r="267" spans="1:6">
      <c r="A267" s="146" t="s">
        <v>253</v>
      </c>
      <c r="B267" s="147" t="str">
        <f>'MAPA DE RIESGOS'!P18</f>
        <v xml:space="preserve">Falla eléctrica. Recalentamiento de equipos eléctricos y electrónicos, Corto circuito, Edificación antigua.                                                              </v>
      </c>
      <c r="C267" s="118"/>
      <c r="D267" s="118"/>
      <c r="E267" s="145"/>
      <c r="F267" s="118"/>
    </row>
    <row r="268" spans="1:6">
      <c r="A268" s="146" t="s">
        <v>234</v>
      </c>
      <c r="B268" s="147" t="str">
        <f>'MAPA DE RIESGOS'!T18</f>
        <v>Mantenimiento preventivo de las redes y equipos eléctricos;
Participar en la elaboración del programa de riesgos.</v>
      </c>
      <c r="C268" s="118"/>
      <c r="D268" s="118"/>
      <c r="E268" s="145"/>
      <c r="F268" s="118"/>
    </row>
    <row r="269" spans="1:6" ht="16" thickBot="1"/>
    <row r="270" spans="1:6" ht="53.25" customHeight="1" thickBot="1">
      <c r="A270" s="65" t="s">
        <v>202</v>
      </c>
      <c r="B270" s="28" t="s">
        <v>203</v>
      </c>
      <c r="C270" s="66" t="s">
        <v>204</v>
      </c>
      <c r="D270" s="28" t="s">
        <v>205</v>
      </c>
      <c r="E270" s="67" t="s">
        <v>235</v>
      </c>
    </row>
    <row r="271" spans="1:6">
      <c r="A271" s="320" t="s">
        <v>206</v>
      </c>
      <c r="B271" s="321" t="s">
        <v>207</v>
      </c>
      <c r="C271" s="111" t="s">
        <v>208</v>
      </c>
      <c r="D271" s="64">
        <v>15</v>
      </c>
      <c r="E271" s="76">
        <v>15</v>
      </c>
    </row>
    <row r="272" spans="1:6" ht="21.75" customHeight="1">
      <c r="A272" s="318"/>
      <c r="B272" s="319"/>
      <c r="C272" s="112" t="s">
        <v>209</v>
      </c>
      <c r="D272" s="63">
        <v>0</v>
      </c>
      <c r="E272" s="77"/>
    </row>
    <row r="273" spans="1:5" ht="15" customHeight="1">
      <c r="A273" s="318"/>
      <c r="B273" s="319" t="s">
        <v>210</v>
      </c>
      <c r="C273" s="112" t="s">
        <v>211</v>
      </c>
      <c r="D273" s="63">
        <v>15</v>
      </c>
      <c r="E273" s="77">
        <v>12</v>
      </c>
    </row>
    <row r="274" spans="1:5" ht="25.5" customHeight="1">
      <c r="A274" s="318"/>
      <c r="B274" s="319"/>
      <c r="C274" s="112" t="s">
        <v>212</v>
      </c>
      <c r="D274" s="63">
        <v>0</v>
      </c>
      <c r="E274" s="77"/>
    </row>
    <row r="275" spans="1:5" ht="22.5" customHeight="1">
      <c r="A275" s="318" t="s">
        <v>213</v>
      </c>
      <c r="B275" s="319" t="s">
        <v>214</v>
      </c>
      <c r="C275" s="112" t="s">
        <v>215</v>
      </c>
      <c r="D275" s="63">
        <v>15</v>
      </c>
      <c r="E275" s="77">
        <v>15</v>
      </c>
    </row>
    <row r="276" spans="1:5">
      <c r="A276" s="318"/>
      <c r="B276" s="319"/>
      <c r="C276" s="112" t="s">
        <v>216</v>
      </c>
      <c r="D276" s="63">
        <v>0</v>
      </c>
      <c r="E276" s="77"/>
    </row>
    <row r="277" spans="1:5" ht="22.5" customHeight="1">
      <c r="A277" s="318" t="s">
        <v>217</v>
      </c>
      <c r="B277" s="319" t="s">
        <v>218</v>
      </c>
      <c r="C277" s="112" t="s">
        <v>219</v>
      </c>
      <c r="D277" s="63">
        <v>15</v>
      </c>
      <c r="E277" s="77">
        <v>12</v>
      </c>
    </row>
    <row r="278" spans="1:5" ht="30" customHeight="1">
      <c r="A278" s="318"/>
      <c r="B278" s="319"/>
      <c r="C278" s="112" t="s">
        <v>220</v>
      </c>
      <c r="D278" s="63">
        <v>0</v>
      </c>
      <c r="E278" s="77"/>
    </row>
    <row r="279" spans="1:5" ht="25.5" customHeight="1">
      <c r="A279" s="318" t="s">
        <v>221</v>
      </c>
      <c r="B279" s="319" t="s">
        <v>222</v>
      </c>
      <c r="C279" s="112" t="s">
        <v>223</v>
      </c>
      <c r="D279" s="63">
        <v>15</v>
      </c>
      <c r="E279" s="77">
        <v>10</v>
      </c>
    </row>
    <row r="280" spans="1:5" ht="25.5" customHeight="1">
      <c r="A280" s="318"/>
      <c r="B280" s="319"/>
      <c r="C280" s="112" t="s">
        <v>224</v>
      </c>
      <c r="D280" s="63">
        <v>0</v>
      </c>
      <c r="E280" s="77"/>
    </row>
    <row r="281" spans="1:5" ht="25.5" customHeight="1">
      <c r="A281" s="318" t="s">
        <v>225</v>
      </c>
      <c r="B281" s="319" t="s">
        <v>226</v>
      </c>
      <c r="C281" s="112" t="s">
        <v>227</v>
      </c>
      <c r="D281" s="63">
        <v>15</v>
      </c>
      <c r="E281" s="77">
        <v>12</v>
      </c>
    </row>
    <row r="282" spans="1:5" ht="28">
      <c r="A282" s="318"/>
      <c r="B282" s="319"/>
      <c r="C282" s="112" t="s">
        <v>228</v>
      </c>
      <c r="D282" s="63">
        <v>0</v>
      </c>
      <c r="E282" s="77"/>
    </row>
    <row r="283" spans="1:5" ht="63.75" customHeight="1">
      <c r="A283" s="318" t="s">
        <v>229</v>
      </c>
      <c r="B283" s="319" t="s">
        <v>230</v>
      </c>
      <c r="C283" s="112" t="s">
        <v>231</v>
      </c>
      <c r="D283" s="63">
        <v>10</v>
      </c>
      <c r="E283" s="77">
        <v>10</v>
      </c>
    </row>
    <row r="284" spans="1:5" ht="63.75" customHeight="1">
      <c r="A284" s="318"/>
      <c r="B284" s="319"/>
      <c r="C284" s="112" t="s">
        <v>232</v>
      </c>
      <c r="D284" s="63">
        <v>5</v>
      </c>
      <c r="E284" s="77"/>
    </row>
    <row r="285" spans="1:5" ht="15.75" customHeight="1" thickBot="1">
      <c r="A285" s="318"/>
      <c r="B285" s="319"/>
      <c r="C285" s="112" t="s">
        <v>233</v>
      </c>
      <c r="D285" s="68">
        <v>0</v>
      </c>
      <c r="E285" s="78"/>
    </row>
    <row r="286" spans="1:5" ht="16" thickBot="1">
      <c r="D286" s="69" t="s">
        <v>36</v>
      </c>
      <c r="E286" s="79">
        <f>SUM(E271:E285)</f>
        <v>86</v>
      </c>
    </row>
    <row r="287" spans="1:5" ht="43" thickBot="1">
      <c r="A287" s="73" t="s">
        <v>246</v>
      </c>
      <c r="B287" s="113" t="s">
        <v>247</v>
      </c>
      <c r="D287" s="72"/>
      <c r="E287" s="80"/>
    </row>
    <row r="288" spans="1:5" ht="16" thickBot="1">
      <c r="A288" s="74" t="s">
        <v>248</v>
      </c>
      <c r="B288" s="75" t="s">
        <v>249</v>
      </c>
      <c r="D288" s="72"/>
      <c r="E288" s="80"/>
    </row>
    <row r="289" spans="1:6" ht="16" thickBot="1">
      <c r="A289" s="74" t="s">
        <v>6</v>
      </c>
      <c r="B289" s="75" t="s">
        <v>250</v>
      </c>
      <c r="D289" s="72"/>
      <c r="E289" s="80"/>
    </row>
    <row r="290" spans="1:6" ht="16" thickBot="1">
      <c r="A290" s="74" t="s">
        <v>251</v>
      </c>
      <c r="B290" s="75" t="s">
        <v>252</v>
      </c>
      <c r="D290" s="72"/>
      <c r="E290" s="80"/>
    </row>
    <row r="292" spans="1:6">
      <c r="A292" s="144" t="s">
        <v>360</v>
      </c>
      <c r="B292" s="144" t="str">
        <f>B266</f>
        <v xml:space="preserve">No continuidad del servicio de fluído eléctrico en las instalaciones de  la ETITC debido a incendios provocados en las instalaciones eléctricas                                           </v>
      </c>
      <c r="C292" s="144"/>
      <c r="D292" s="144"/>
      <c r="E292" s="144"/>
      <c r="F292" s="144"/>
    </row>
    <row r="293" spans="1:6">
      <c r="A293" s="146" t="s">
        <v>254</v>
      </c>
      <c r="B293" s="147" t="str">
        <f>'MAPA DE RIESGOS'!P19</f>
        <v xml:space="preserve">Sobrecarga de energía Conexiones eléctricas irregulares
Falta de mantenimiento preventivo. Ventilación inadecuada.                                               </v>
      </c>
      <c r="C293" s="118"/>
      <c r="D293" s="118"/>
      <c r="E293" s="145"/>
      <c r="F293" s="118"/>
    </row>
    <row r="294" spans="1:6">
      <c r="A294" s="146" t="s">
        <v>234</v>
      </c>
      <c r="B294" s="147" t="str">
        <f>'MAPA DE RIESGOS'!T19</f>
        <v>Documentar las instalaciones eléctricas
Definir las protecciones apropiadas y coordinadas.</v>
      </c>
      <c r="C294" s="118"/>
      <c r="D294" s="118"/>
      <c r="E294" s="145"/>
      <c r="F294" s="118"/>
    </row>
    <row r="295" spans="1:6" ht="16" thickBot="1"/>
    <row r="296" spans="1:6" ht="53.25" customHeight="1" thickBot="1">
      <c r="A296" s="65" t="s">
        <v>202</v>
      </c>
      <c r="B296" s="28" t="s">
        <v>203</v>
      </c>
      <c r="C296" s="66" t="s">
        <v>204</v>
      </c>
      <c r="D296" s="28" t="s">
        <v>205</v>
      </c>
      <c r="E296" s="67" t="s">
        <v>235</v>
      </c>
    </row>
    <row r="297" spans="1:6">
      <c r="A297" s="320" t="s">
        <v>206</v>
      </c>
      <c r="B297" s="321" t="s">
        <v>207</v>
      </c>
      <c r="C297" s="111" t="s">
        <v>208</v>
      </c>
      <c r="D297" s="64">
        <v>15</v>
      </c>
      <c r="E297" s="76">
        <v>15</v>
      </c>
    </row>
    <row r="298" spans="1:6" ht="21.75" customHeight="1">
      <c r="A298" s="318"/>
      <c r="B298" s="319"/>
      <c r="C298" s="112" t="s">
        <v>209</v>
      </c>
      <c r="D298" s="63">
        <v>0</v>
      </c>
      <c r="E298" s="77"/>
    </row>
    <row r="299" spans="1:6" ht="15" customHeight="1">
      <c r="A299" s="318"/>
      <c r="B299" s="319" t="s">
        <v>210</v>
      </c>
      <c r="C299" s="112" t="s">
        <v>211</v>
      </c>
      <c r="D299" s="63">
        <v>15</v>
      </c>
      <c r="E299" s="77">
        <v>15</v>
      </c>
    </row>
    <row r="300" spans="1:6" ht="25.5" customHeight="1">
      <c r="A300" s="318"/>
      <c r="B300" s="319"/>
      <c r="C300" s="112" t="s">
        <v>212</v>
      </c>
      <c r="D300" s="63">
        <v>0</v>
      </c>
      <c r="E300" s="77"/>
    </row>
    <row r="301" spans="1:6" ht="22.5" customHeight="1">
      <c r="A301" s="318" t="s">
        <v>213</v>
      </c>
      <c r="B301" s="319" t="s">
        <v>214</v>
      </c>
      <c r="C301" s="112" t="s">
        <v>215</v>
      </c>
      <c r="D301" s="63">
        <v>15</v>
      </c>
      <c r="E301" s="77">
        <v>15</v>
      </c>
    </row>
    <row r="302" spans="1:6">
      <c r="A302" s="318"/>
      <c r="B302" s="319"/>
      <c r="C302" s="112" t="s">
        <v>216</v>
      </c>
      <c r="D302" s="63">
        <v>0</v>
      </c>
      <c r="E302" s="77"/>
    </row>
    <row r="303" spans="1:6" ht="22.5" customHeight="1">
      <c r="A303" s="318" t="s">
        <v>217</v>
      </c>
      <c r="B303" s="319" t="s">
        <v>218</v>
      </c>
      <c r="C303" s="112" t="s">
        <v>219</v>
      </c>
      <c r="D303" s="63">
        <v>15</v>
      </c>
      <c r="E303" s="77">
        <v>15</v>
      </c>
    </row>
    <row r="304" spans="1:6" ht="30" customHeight="1">
      <c r="A304" s="318"/>
      <c r="B304" s="319"/>
      <c r="C304" s="112" t="s">
        <v>220</v>
      </c>
      <c r="D304" s="63">
        <v>0</v>
      </c>
      <c r="E304" s="77"/>
    </row>
    <row r="305" spans="1:6" ht="25.5" customHeight="1">
      <c r="A305" s="318" t="s">
        <v>221</v>
      </c>
      <c r="B305" s="319" t="s">
        <v>222</v>
      </c>
      <c r="C305" s="112" t="s">
        <v>223</v>
      </c>
      <c r="D305" s="63">
        <v>15</v>
      </c>
      <c r="E305" s="77">
        <v>10</v>
      </c>
    </row>
    <row r="306" spans="1:6" ht="25.5" customHeight="1">
      <c r="A306" s="318"/>
      <c r="B306" s="319"/>
      <c r="C306" s="112" t="s">
        <v>224</v>
      </c>
      <c r="D306" s="63">
        <v>0</v>
      </c>
      <c r="E306" s="77"/>
    </row>
    <row r="307" spans="1:6" ht="25.5" customHeight="1">
      <c r="A307" s="318" t="s">
        <v>225</v>
      </c>
      <c r="B307" s="319" t="s">
        <v>226</v>
      </c>
      <c r="C307" s="112" t="s">
        <v>227</v>
      </c>
      <c r="D307" s="63">
        <v>15</v>
      </c>
      <c r="E307" s="77">
        <v>10</v>
      </c>
    </row>
    <row r="308" spans="1:6" ht="28">
      <c r="A308" s="318"/>
      <c r="B308" s="319"/>
      <c r="C308" s="112" t="s">
        <v>228</v>
      </c>
      <c r="D308" s="63">
        <v>0</v>
      </c>
      <c r="E308" s="77"/>
    </row>
    <row r="309" spans="1:6" ht="63.75" customHeight="1">
      <c r="A309" s="318" t="s">
        <v>229</v>
      </c>
      <c r="B309" s="319" t="s">
        <v>230</v>
      </c>
      <c r="C309" s="112" t="s">
        <v>231</v>
      </c>
      <c r="D309" s="63">
        <v>10</v>
      </c>
      <c r="E309" s="77">
        <v>10</v>
      </c>
    </row>
    <row r="310" spans="1:6" ht="63.75" customHeight="1">
      <c r="A310" s="318"/>
      <c r="B310" s="319"/>
      <c r="C310" s="112" t="s">
        <v>232</v>
      </c>
      <c r="D310" s="63">
        <v>5</v>
      </c>
      <c r="E310" s="77"/>
    </row>
    <row r="311" spans="1:6" ht="15.75" customHeight="1" thickBot="1">
      <c r="A311" s="318"/>
      <c r="B311" s="319"/>
      <c r="C311" s="112" t="s">
        <v>233</v>
      </c>
      <c r="D311" s="68">
        <v>0</v>
      </c>
      <c r="E311" s="78"/>
    </row>
    <row r="312" spans="1:6" ht="16" thickBot="1">
      <c r="D312" s="69" t="s">
        <v>36</v>
      </c>
      <c r="E312" s="79">
        <f>SUM(E297:E311)</f>
        <v>90</v>
      </c>
    </row>
    <row r="313" spans="1:6" ht="43" thickBot="1">
      <c r="A313" s="73" t="s">
        <v>246</v>
      </c>
      <c r="B313" s="113" t="s">
        <v>247</v>
      </c>
      <c r="D313" s="72"/>
      <c r="E313" s="80"/>
    </row>
    <row r="314" spans="1:6" ht="16" thickBot="1">
      <c r="A314" s="74" t="s">
        <v>248</v>
      </c>
      <c r="B314" s="75" t="s">
        <v>249</v>
      </c>
      <c r="D314" s="72"/>
      <c r="E314" s="80"/>
    </row>
    <row r="315" spans="1:6" ht="16" thickBot="1">
      <c r="A315" s="74" t="s">
        <v>6</v>
      </c>
      <c r="B315" s="75" t="s">
        <v>250</v>
      </c>
      <c r="D315" s="72"/>
      <c r="E315" s="80"/>
    </row>
    <row r="316" spans="1:6" ht="16" thickBot="1">
      <c r="A316" s="74" t="s">
        <v>251</v>
      </c>
      <c r="B316" s="75" t="s">
        <v>252</v>
      </c>
      <c r="D316" s="72"/>
      <c r="E316" s="80"/>
    </row>
    <row r="317" spans="1:6">
      <c r="A317" s="116"/>
      <c r="B317" s="116"/>
      <c r="C317" s="116"/>
      <c r="D317" s="116"/>
      <c r="E317" s="117"/>
      <c r="F317" s="116"/>
    </row>
    <row r="319" spans="1:6">
      <c r="A319" s="148" t="s">
        <v>361</v>
      </c>
      <c r="B319" s="148" t="str">
        <f>'MAPA DE RIESGOS'!D20</f>
        <v>Probabilidad de realizar una mala clasificación en el egreso de los bienes</v>
      </c>
      <c r="C319" s="148"/>
      <c r="D319" s="148"/>
      <c r="E319" s="148"/>
      <c r="F319" s="148"/>
    </row>
    <row r="320" spans="1:6">
      <c r="A320" s="151" t="s">
        <v>253</v>
      </c>
      <c r="B320" s="152" t="str">
        <f>'MAPA DE RIESGOS'!P20</f>
        <v>Error en la clasificación de bienes.</v>
      </c>
      <c r="C320" s="149"/>
      <c r="D320" s="149"/>
      <c r="E320" s="150"/>
      <c r="F320" s="149"/>
    </row>
    <row r="321" spans="1:6">
      <c r="A321" s="151" t="s">
        <v>234</v>
      </c>
      <c r="B321" s="152" t="str">
        <f>'MAPA DE RIESGOS'!T20</f>
        <v xml:space="preserve">Verificar el formato de egreso diario, mensual y asignación de inventarios. </v>
      </c>
      <c r="C321" s="149"/>
      <c r="D321" s="149"/>
      <c r="E321" s="150"/>
      <c r="F321" s="149"/>
    </row>
    <row r="322" spans="1:6" ht="16" thickBot="1"/>
    <row r="323" spans="1:6" ht="53.25" customHeight="1" thickBot="1">
      <c r="A323" s="65" t="s">
        <v>202</v>
      </c>
      <c r="B323" s="28" t="s">
        <v>203</v>
      </c>
      <c r="C323" s="66" t="s">
        <v>204</v>
      </c>
      <c r="D323" s="28" t="s">
        <v>205</v>
      </c>
      <c r="E323" s="67" t="s">
        <v>235</v>
      </c>
    </row>
    <row r="324" spans="1:6">
      <c r="A324" s="320" t="s">
        <v>206</v>
      </c>
      <c r="B324" s="321" t="s">
        <v>207</v>
      </c>
      <c r="C324" s="111" t="s">
        <v>208</v>
      </c>
      <c r="D324" s="64">
        <v>15</v>
      </c>
      <c r="E324" s="76">
        <v>15</v>
      </c>
    </row>
    <row r="325" spans="1:6" ht="21.75" customHeight="1">
      <c r="A325" s="318"/>
      <c r="B325" s="319"/>
      <c r="C325" s="112" t="s">
        <v>209</v>
      </c>
      <c r="D325" s="63">
        <v>0</v>
      </c>
      <c r="E325" s="77"/>
    </row>
    <row r="326" spans="1:6" ht="15" customHeight="1">
      <c r="A326" s="318"/>
      <c r="B326" s="319" t="s">
        <v>210</v>
      </c>
      <c r="C326" s="112" t="s">
        <v>211</v>
      </c>
      <c r="D326" s="63">
        <v>15</v>
      </c>
      <c r="E326" s="77">
        <v>15</v>
      </c>
    </row>
    <row r="327" spans="1:6" ht="25.5" customHeight="1">
      <c r="A327" s="318"/>
      <c r="B327" s="319"/>
      <c r="C327" s="112" t="s">
        <v>212</v>
      </c>
      <c r="D327" s="63">
        <v>0</v>
      </c>
      <c r="E327" s="77"/>
    </row>
    <row r="328" spans="1:6" ht="22.5" customHeight="1">
      <c r="A328" s="318" t="s">
        <v>213</v>
      </c>
      <c r="B328" s="319" t="s">
        <v>214</v>
      </c>
      <c r="C328" s="112" t="s">
        <v>215</v>
      </c>
      <c r="D328" s="63">
        <v>15</v>
      </c>
      <c r="E328" s="77">
        <v>12</v>
      </c>
    </row>
    <row r="329" spans="1:6">
      <c r="A329" s="318"/>
      <c r="B329" s="319"/>
      <c r="C329" s="112" t="s">
        <v>216</v>
      </c>
      <c r="D329" s="63">
        <v>0</v>
      </c>
      <c r="E329" s="77"/>
    </row>
    <row r="330" spans="1:6" ht="22.5" customHeight="1">
      <c r="A330" s="318" t="s">
        <v>217</v>
      </c>
      <c r="B330" s="319" t="s">
        <v>218</v>
      </c>
      <c r="C330" s="112" t="s">
        <v>219</v>
      </c>
      <c r="D330" s="63">
        <v>15</v>
      </c>
      <c r="E330" s="77">
        <v>15</v>
      </c>
    </row>
    <row r="331" spans="1:6" ht="30" customHeight="1">
      <c r="A331" s="318"/>
      <c r="B331" s="319"/>
      <c r="C331" s="112" t="s">
        <v>220</v>
      </c>
      <c r="D331" s="63">
        <v>0</v>
      </c>
      <c r="E331" s="77"/>
    </row>
    <row r="332" spans="1:6" ht="25.5" customHeight="1">
      <c r="A332" s="318" t="s">
        <v>221</v>
      </c>
      <c r="B332" s="319" t="s">
        <v>222</v>
      </c>
      <c r="C332" s="112" t="s">
        <v>223</v>
      </c>
      <c r="D332" s="63">
        <v>15</v>
      </c>
      <c r="E332" s="77">
        <v>15</v>
      </c>
    </row>
    <row r="333" spans="1:6" ht="25.5" customHeight="1">
      <c r="A333" s="318"/>
      <c r="B333" s="319"/>
      <c r="C333" s="112" t="s">
        <v>224</v>
      </c>
      <c r="D333" s="63">
        <v>0</v>
      </c>
      <c r="E333" s="77"/>
    </row>
    <row r="334" spans="1:6" ht="25.5" customHeight="1">
      <c r="A334" s="318" t="s">
        <v>225</v>
      </c>
      <c r="B334" s="319" t="s">
        <v>226</v>
      </c>
      <c r="C334" s="112" t="s">
        <v>227</v>
      </c>
      <c r="D334" s="63">
        <v>15</v>
      </c>
      <c r="E334" s="77">
        <v>10</v>
      </c>
    </row>
    <row r="335" spans="1:6" ht="28">
      <c r="A335" s="318"/>
      <c r="B335" s="319"/>
      <c r="C335" s="112" t="s">
        <v>228</v>
      </c>
      <c r="D335" s="63">
        <v>0</v>
      </c>
      <c r="E335" s="77"/>
    </row>
    <row r="336" spans="1:6" ht="63.75" customHeight="1">
      <c r="A336" s="318" t="s">
        <v>229</v>
      </c>
      <c r="B336" s="319" t="s">
        <v>230</v>
      </c>
      <c r="C336" s="112" t="s">
        <v>231</v>
      </c>
      <c r="D336" s="63">
        <v>10</v>
      </c>
      <c r="E336" s="77">
        <v>10</v>
      </c>
    </row>
    <row r="337" spans="1:6" ht="63.75" customHeight="1">
      <c r="A337" s="318"/>
      <c r="B337" s="319"/>
      <c r="C337" s="112" t="s">
        <v>232</v>
      </c>
      <c r="D337" s="63">
        <v>5</v>
      </c>
      <c r="E337" s="77"/>
    </row>
    <row r="338" spans="1:6" ht="15.75" customHeight="1" thickBot="1">
      <c r="A338" s="318"/>
      <c r="B338" s="319"/>
      <c r="C338" s="112" t="s">
        <v>233</v>
      </c>
      <c r="D338" s="68">
        <v>0</v>
      </c>
      <c r="E338" s="78"/>
    </row>
    <row r="339" spans="1:6" ht="16" thickBot="1">
      <c r="D339" s="69" t="s">
        <v>36</v>
      </c>
      <c r="E339" s="79">
        <f>SUM(E324:E338)</f>
        <v>92</v>
      </c>
    </row>
    <row r="340" spans="1:6" ht="43" thickBot="1">
      <c r="A340" s="73" t="s">
        <v>246</v>
      </c>
      <c r="B340" s="113" t="s">
        <v>247</v>
      </c>
      <c r="D340" s="72"/>
      <c r="E340" s="80"/>
    </row>
    <row r="341" spans="1:6" ht="16" thickBot="1">
      <c r="A341" s="74" t="s">
        <v>248</v>
      </c>
      <c r="B341" s="75" t="s">
        <v>249</v>
      </c>
      <c r="D341" s="72"/>
      <c r="E341" s="80"/>
    </row>
    <row r="342" spans="1:6" ht="16" thickBot="1">
      <c r="A342" s="74" t="s">
        <v>6</v>
      </c>
      <c r="B342" s="75" t="s">
        <v>250</v>
      </c>
      <c r="D342" s="72"/>
      <c r="E342" s="80"/>
    </row>
    <row r="343" spans="1:6" ht="16" thickBot="1">
      <c r="A343" s="74" t="s">
        <v>251</v>
      </c>
      <c r="B343" s="75" t="s">
        <v>252</v>
      </c>
      <c r="D343" s="72"/>
      <c r="E343" s="80"/>
    </row>
    <row r="345" spans="1:6">
      <c r="A345" s="148" t="s">
        <v>361</v>
      </c>
      <c r="B345" s="148" t="str">
        <f>B319</f>
        <v>Probabilidad de realizar una mala clasificación en el egreso de los bienes</v>
      </c>
      <c r="C345" s="148"/>
      <c r="D345" s="148"/>
      <c r="E345" s="148"/>
      <c r="F345" s="148"/>
    </row>
    <row r="346" spans="1:6">
      <c r="A346" s="151" t="s">
        <v>254</v>
      </c>
      <c r="B346" s="152" t="str">
        <f>'MAPA DE RIESGOS'!P21</f>
        <v>Desconocimiento del manejo de las cuentas contables</v>
      </c>
      <c r="C346" s="149"/>
      <c r="D346" s="149"/>
      <c r="E346" s="150"/>
      <c r="F346" s="149"/>
    </row>
    <row r="347" spans="1:6">
      <c r="A347" s="151" t="s">
        <v>234</v>
      </c>
      <c r="B347" s="152" t="str">
        <f>'MAPA DE RIESGOS'!T21</f>
        <v>Verificación  de las cuentas contables, cruzando el registro con las cuentas de egreso.</v>
      </c>
      <c r="C347" s="149"/>
      <c r="D347" s="149"/>
      <c r="E347" s="150"/>
      <c r="F347" s="149"/>
    </row>
    <row r="348" spans="1:6" ht="16" thickBot="1"/>
    <row r="349" spans="1:6" ht="53.25" customHeight="1" thickBot="1">
      <c r="A349" s="65" t="s">
        <v>202</v>
      </c>
      <c r="B349" s="28" t="s">
        <v>203</v>
      </c>
      <c r="C349" s="66" t="s">
        <v>204</v>
      </c>
      <c r="D349" s="28" t="s">
        <v>205</v>
      </c>
      <c r="E349" s="67" t="s">
        <v>235</v>
      </c>
    </row>
    <row r="350" spans="1:6">
      <c r="A350" s="320" t="s">
        <v>206</v>
      </c>
      <c r="B350" s="321" t="s">
        <v>207</v>
      </c>
      <c r="C350" s="111" t="s">
        <v>208</v>
      </c>
      <c r="D350" s="64">
        <v>15</v>
      </c>
      <c r="E350" s="76">
        <v>15</v>
      </c>
    </row>
    <row r="351" spans="1:6" ht="21.75" customHeight="1">
      <c r="A351" s="318"/>
      <c r="B351" s="319"/>
      <c r="C351" s="112" t="s">
        <v>209</v>
      </c>
      <c r="D351" s="63">
        <v>0</v>
      </c>
      <c r="E351" s="77"/>
    </row>
    <row r="352" spans="1:6" ht="15" customHeight="1">
      <c r="A352" s="318"/>
      <c r="B352" s="319" t="s">
        <v>210</v>
      </c>
      <c r="C352" s="112" t="s">
        <v>211</v>
      </c>
      <c r="D352" s="63">
        <v>15</v>
      </c>
      <c r="E352" s="77">
        <v>15</v>
      </c>
    </row>
    <row r="353" spans="1:5" ht="25.5" customHeight="1">
      <c r="A353" s="318"/>
      <c r="B353" s="319"/>
      <c r="C353" s="112" t="s">
        <v>212</v>
      </c>
      <c r="D353" s="63">
        <v>0</v>
      </c>
      <c r="E353" s="77"/>
    </row>
    <row r="354" spans="1:5" ht="22.5" customHeight="1">
      <c r="A354" s="318" t="s">
        <v>213</v>
      </c>
      <c r="B354" s="319" t="s">
        <v>214</v>
      </c>
      <c r="C354" s="112" t="s">
        <v>215</v>
      </c>
      <c r="D354" s="63">
        <v>15</v>
      </c>
      <c r="E354" s="77">
        <v>12</v>
      </c>
    </row>
    <row r="355" spans="1:5">
      <c r="A355" s="318"/>
      <c r="B355" s="319"/>
      <c r="C355" s="112" t="s">
        <v>216</v>
      </c>
      <c r="D355" s="63">
        <v>0</v>
      </c>
      <c r="E355" s="77"/>
    </row>
    <row r="356" spans="1:5" ht="22.5" customHeight="1">
      <c r="A356" s="318" t="s">
        <v>217</v>
      </c>
      <c r="B356" s="319" t="s">
        <v>218</v>
      </c>
      <c r="C356" s="112" t="s">
        <v>219</v>
      </c>
      <c r="D356" s="63">
        <v>15</v>
      </c>
      <c r="E356" s="77">
        <v>15</v>
      </c>
    </row>
    <row r="357" spans="1:5" ht="30" customHeight="1">
      <c r="A357" s="318"/>
      <c r="B357" s="319"/>
      <c r="C357" s="112" t="s">
        <v>220</v>
      </c>
      <c r="D357" s="63">
        <v>0</v>
      </c>
      <c r="E357" s="77"/>
    </row>
    <row r="358" spans="1:5" ht="25.5" customHeight="1">
      <c r="A358" s="318" t="s">
        <v>221</v>
      </c>
      <c r="B358" s="319" t="s">
        <v>222</v>
      </c>
      <c r="C358" s="112" t="s">
        <v>223</v>
      </c>
      <c r="D358" s="63">
        <v>15</v>
      </c>
      <c r="E358" s="77">
        <v>15</v>
      </c>
    </row>
    <row r="359" spans="1:5" ht="25.5" customHeight="1">
      <c r="A359" s="318"/>
      <c r="B359" s="319"/>
      <c r="C359" s="112" t="s">
        <v>224</v>
      </c>
      <c r="D359" s="63">
        <v>0</v>
      </c>
      <c r="E359" s="77"/>
    </row>
    <row r="360" spans="1:5" ht="25.5" customHeight="1">
      <c r="A360" s="318" t="s">
        <v>225</v>
      </c>
      <c r="B360" s="319" t="s">
        <v>226</v>
      </c>
      <c r="C360" s="112" t="s">
        <v>227</v>
      </c>
      <c r="D360" s="63">
        <v>15</v>
      </c>
      <c r="E360" s="77">
        <v>10</v>
      </c>
    </row>
    <row r="361" spans="1:5" ht="28">
      <c r="A361" s="318"/>
      <c r="B361" s="319"/>
      <c r="C361" s="112" t="s">
        <v>228</v>
      </c>
      <c r="D361" s="63">
        <v>0</v>
      </c>
      <c r="E361" s="77"/>
    </row>
    <row r="362" spans="1:5" ht="63.75" customHeight="1">
      <c r="A362" s="318" t="s">
        <v>229</v>
      </c>
      <c r="B362" s="319" t="s">
        <v>230</v>
      </c>
      <c r="C362" s="112" t="s">
        <v>231</v>
      </c>
      <c r="D362" s="63">
        <v>10</v>
      </c>
      <c r="E362" s="77">
        <v>10</v>
      </c>
    </row>
    <row r="363" spans="1:5" ht="63.75" customHeight="1">
      <c r="A363" s="318"/>
      <c r="B363" s="319"/>
      <c r="C363" s="112" t="s">
        <v>232</v>
      </c>
      <c r="D363" s="63">
        <v>5</v>
      </c>
      <c r="E363" s="77"/>
    </row>
    <row r="364" spans="1:5" ht="15.75" customHeight="1" thickBot="1">
      <c r="A364" s="318"/>
      <c r="B364" s="319"/>
      <c r="C364" s="112" t="s">
        <v>233</v>
      </c>
      <c r="D364" s="68">
        <v>0</v>
      </c>
      <c r="E364" s="78"/>
    </row>
    <row r="365" spans="1:5" ht="16" thickBot="1">
      <c r="D365" s="69" t="s">
        <v>36</v>
      </c>
      <c r="E365" s="79">
        <f>SUM(E350:E364)</f>
        <v>92</v>
      </c>
    </row>
    <row r="366" spans="1:5" ht="43" thickBot="1">
      <c r="A366" s="73" t="s">
        <v>246</v>
      </c>
      <c r="B366" s="113" t="s">
        <v>247</v>
      </c>
      <c r="D366" s="72"/>
      <c r="E366" s="80"/>
    </row>
    <row r="367" spans="1:5" ht="16" thickBot="1">
      <c r="A367" s="74" t="s">
        <v>248</v>
      </c>
      <c r="B367" s="75" t="s">
        <v>249</v>
      </c>
      <c r="D367" s="72"/>
      <c r="E367" s="80"/>
    </row>
    <row r="368" spans="1:5" ht="16" thickBot="1">
      <c r="A368" s="74" t="s">
        <v>6</v>
      </c>
      <c r="B368" s="75" t="s">
        <v>250</v>
      </c>
      <c r="D368" s="72"/>
      <c r="E368" s="80"/>
    </row>
    <row r="369" spans="1:5" ht="16" thickBot="1">
      <c r="A369" s="74" t="s">
        <v>251</v>
      </c>
      <c r="B369" s="75" t="s">
        <v>252</v>
      </c>
      <c r="D369" s="72"/>
      <c r="E369" s="80"/>
    </row>
  </sheetData>
  <mergeCells count="182">
    <mergeCell ref="A150:A152"/>
    <mergeCell ref="B150:B152"/>
    <mergeCell ref="A146:A147"/>
    <mergeCell ref="B146:B147"/>
    <mergeCell ref="A148:A149"/>
    <mergeCell ref="B148:B149"/>
    <mergeCell ref="A142:A143"/>
    <mergeCell ref="B142:B143"/>
    <mergeCell ref="A144:A145"/>
    <mergeCell ref="B144:B145"/>
    <mergeCell ref="A124:A126"/>
    <mergeCell ref="B124:B126"/>
    <mergeCell ref="A138:A141"/>
    <mergeCell ref="B138:B139"/>
    <mergeCell ref="B140:B141"/>
    <mergeCell ref="A120:A121"/>
    <mergeCell ref="B120:B121"/>
    <mergeCell ref="A122:A123"/>
    <mergeCell ref="B122:B123"/>
    <mergeCell ref="A116:A117"/>
    <mergeCell ref="B116:B117"/>
    <mergeCell ref="A118:A119"/>
    <mergeCell ref="B118:B119"/>
    <mergeCell ref="A97:A99"/>
    <mergeCell ref="B97:B99"/>
    <mergeCell ref="A112:A115"/>
    <mergeCell ref="B112:B113"/>
    <mergeCell ref="B114:B115"/>
    <mergeCell ref="A93:A94"/>
    <mergeCell ref="B93:B94"/>
    <mergeCell ref="A95:A96"/>
    <mergeCell ref="B95:B96"/>
    <mergeCell ref="A89:A90"/>
    <mergeCell ref="B89:B90"/>
    <mergeCell ref="A91:A92"/>
    <mergeCell ref="B91:B92"/>
    <mergeCell ref="A71:A73"/>
    <mergeCell ref="B71:B73"/>
    <mergeCell ref="A85:A88"/>
    <mergeCell ref="B85:B86"/>
    <mergeCell ref="B87:B88"/>
    <mergeCell ref="A69:A70"/>
    <mergeCell ref="B69:B70"/>
    <mergeCell ref="A63:A64"/>
    <mergeCell ref="B63:B64"/>
    <mergeCell ref="A65:A66"/>
    <mergeCell ref="B65:B66"/>
    <mergeCell ref="A59:A62"/>
    <mergeCell ref="B59:B60"/>
    <mergeCell ref="B61:B62"/>
    <mergeCell ref="B42:B43"/>
    <mergeCell ref="A40:A41"/>
    <mergeCell ref="B40:B41"/>
    <mergeCell ref="B36:B37"/>
    <mergeCell ref="A38:A39"/>
    <mergeCell ref="B38:B39"/>
    <mergeCell ref="A36:A37"/>
    <mergeCell ref="A67:A68"/>
    <mergeCell ref="B67:B68"/>
    <mergeCell ref="A6:A9"/>
    <mergeCell ref="B6:B7"/>
    <mergeCell ref="B8:B9"/>
    <mergeCell ref="A10:A11"/>
    <mergeCell ref="B10:B11"/>
    <mergeCell ref="A165:A168"/>
    <mergeCell ref="B165:B166"/>
    <mergeCell ref="B167:B168"/>
    <mergeCell ref="A169:A170"/>
    <mergeCell ref="B169:B170"/>
    <mergeCell ref="A32:A35"/>
    <mergeCell ref="B32:B33"/>
    <mergeCell ref="B34:B35"/>
    <mergeCell ref="A18:A20"/>
    <mergeCell ref="B18:B20"/>
    <mergeCell ref="A12:A13"/>
    <mergeCell ref="B12:B13"/>
    <mergeCell ref="A14:A15"/>
    <mergeCell ref="B14:B15"/>
    <mergeCell ref="A16:A17"/>
    <mergeCell ref="B16:B17"/>
    <mergeCell ref="A44:A46"/>
    <mergeCell ref="B44:B46"/>
    <mergeCell ref="A42:A43"/>
    <mergeCell ref="A171:A172"/>
    <mergeCell ref="B171:B172"/>
    <mergeCell ref="A173:A174"/>
    <mergeCell ref="B173:B174"/>
    <mergeCell ref="A175:A176"/>
    <mergeCell ref="B175:B176"/>
    <mergeCell ref="A177:A179"/>
    <mergeCell ref="B177:B179"/>
    <mergeCell ref="A191:A194"/>
    <mergeCell ref="B191:B192"/>
    <mergeCell ref="B193:B194"/>
    <mergeCell ref="A195:A196"/>
    <mergeCell ref="B195:B196"/>
    <mergeCell ref="A197:A198"/>
    <mergeCell ref="B197:B198"/>
    <mergeCell ref="A199:A200"/>
    <mergeCell ref="B199:B200"/>
    <mergeCell ref="A201:A202"/>
    <mergeCell ref="B201:B202"/>
    <mergeCell ref="A203:A205"/>
    <mergeCell ref="B203:B205"/>
    <mergeCell ref="A218:A221"/>
    <mergeCell ref="B218:B219"/>
    <mergeCell ref="B220:B221"/>
    <mergeCell ref="A222:A223"/>
    <mergeCell ref="B222:B223"/>
    <mergeCell ref="A224:A225"/>
    <mergeCell ref="B224:B225"/>
    <mergeCell ref="A226:A227"/>
    <mergeCell ref="B226:B227"/>
    <mergeCell ref="A228:A229"/>
    <mergeCell ref="B228:B229"/>
    <mergeCell ref="A230:A232"/>
    <mergeCell ref="B230:B232"/>
    <mergeCell ref="A244:A247"/>
    <mergeCell ref="B244:B245"/>
    <mergeCell ref="B246:B247"/>
    <mergeCell ref="A248:A249"/>
    <mergeCell ref="B248:B249"/>
    <mergeCell ref="A250:A251"/>
    <mergeCell ref="B250:B251"/>
    <mergeCell ref="A252:A253"/>
    <mergeCell ref="B252:B253"/>
    <mergeCell ref="A254:A255"/>
    <mergeCell ref="B254:B255"/>
    <mergeCell ref="A256:A258"/>
    <mergeCell ref="B256:B258"/>
    <mergeCell ref="A271:A274"/>
    <mergeCell ref="B271:B272"/>
    <mergeCell ref="B273:B274"/>
    <mergeCell ref="A275:A276"/>
    <mergeCell ref="B275:B276"/>
    <mergeCell ref="A277:A278"/>
    <mergeCell ref="B277:B278"/>
    <mergeCell ref="A279:A280"/>
    <mergeCell ref="B279:B280"/>
    <mergeCell ref="A281:A282"/>
    <mergeCell ref="B281:B282"/>
    <mergeCell ref="A283:A285"/>
    <mergeCell ref="B283:B285"/>
    <mergeCell ref="A297:A300"/>
    <mergeCell ref="B297:B298"/>
    <mergeCell ref="B299:B300"/>
    <mergeCell ref="A301:A302"/>
    <mergeCell ref="B301:B302"/>
    <mergeCell ref="A303:A304"/>
    <mergeCell ref="B303:B304"/>
    <mergeCell ref="A305:A306"/>
    <mergeCell ref="B305:B306"/>
    <mergeCell ref="A324:A327"/>
    <mergeCell ref="B324:B325"/>
    <mergeCell ref="B326:B327"/>
    <mergeCell ref="A307:A308"/>
    <mergeCell ref="B307:B308"/>
    <mergeCell ref="A309:A311"/>
    <mergeCell ref="B309:B311"/>
    <mergeCell ref="A328:A329"/>
    <mergeCell ref="B328:B329"/>
    <mergeCell ref="A330:A331"/>
    <mergeCell ref="B330:B331"/>
    <mergeCell ref="A332:A333"/>
    <mergeCell ref="B332:B333"/>
    <mergeCell ref="A334:A335"/>
    <mergeCell ref="B334:B335"/>
    <mergeCell ref="A336:A338"/>
    <mergeCell ref="B336:B338"/>
    <mergeCell ref="A350:A353"/>
    <mergeCell ref="B350:B351"/>
    <mergeCell ref="B352:B353"/>
    <mergeCell ref="A360:A361"/>
    <mergeCell ref="B360:B361"/>
    <mergeCell ref="A362:A364"/>
    <mergeCell ref="B362:B364"/>
    <mergeCell ref="A354:A355"/>
    <mergeCell ref="B354:B355"/>
    <mergeCell ref="A356:A357"/>
    <mergeCell ref="B356:B357"/>
    <mergeCell ref="A358:A359"/>
    <mergeCell ref="B358:B35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6"/>
  <sheetViews>
    <sheetView workbookViewId="0">
      <selection activeCell="B5" sqref="B5"/>
    </sheetView>
  </sheetViews>
  <sheetFormatPr baseColWidth="10" defaultColWidth="10.83203125" defaultRowHeight="15"/>
  <cols>
    <col min="1" max="1" width="28.83203125" customWidth="1"/>
    <col min="2" max="2" width="61.83203125" customWidth="1"/>
  </cols>
  <sheetData>
    <row r="2" spans="1:2" ht="16" thickBot="1">
      <c r="A2" s="322" t="s">
        <v>262</v>
      </c>
      <c r="B2" s="322"/>
    </row>
    <row r="3" spans="1:2" ht="39" customHeight="1" thickBot="1">
      <c r="A3" s="87" t="s">
        <v>257</v>
      </c>
      <c r="B3" s="73" t="s">
        <v>258</v>
      </c>
    </row>
    <row r="4" spans="1:2" ht="39" customHeight="1">
      <c r="A4" s="86" t="s">
        <v>248</v>
      </c>
      <c r="B4" s="86" t="s">
        <v>259</v>
      </c>
    </row>
    <row r="5" spans="1:2" ht="39" customHeight="1">
      <c r="A5" s="85" t="s">
        <v>6</v>
      </c>
      <c r="B5" s="85" t="s">
        <v>260</v>
      </c>
    </row>
    <row r="6" spans="1:2" ht="39" customHeight="1">
      <c r="A6" s="85" t="s">
        <v>251</v>
      </c>
      <c r="B6" s="85" t="s">
        <v>261</v>
      </c>
    </row>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7"/>
  <sheetViews>
    <sheetView workbookViewId="0">
      <selection activeCell="H15" sqref="H15"/>
    </sheetView>
  </sheetViews>
  <sheetFormatPr baseColWidth="10" defaultColWidth="10.83203125" defaultRowHeight="15"/>
  <cols>
    <col min="1" max="1" width="28.83203125" customWidth="1"/>
    <col min="2" max="2" width="34.1640625" customWidth="1"/>
    <col min="3" max="3" width="37.33203125" customWidth="1"/>
    <col min="4" max="12" width="21.5" customWidth="1"/>
  </cols>
  <sheetData>
    <row r="1" spans="1:16" ht="16" thickBot="1">
      <c r="A1" s="323" t="s">
        <v>294</v>
      </c>
      <c r="B1" s="316"/>
      <c r="C1" s="316"/>
      <c r="D1" s="316"/>
      <c r="E1" s="105"/>
      <c r="F1" s="105"/>
      <c r="G1" s="105"/>
      <c r="H1" s="105"/>
      <c r="I1" s="105"/>
      <c r="J1" s="105"/>
      <c r="K1" s="105"/>
      <c r="L1" s="105"/>
    </row>
    <row r="2" spans="1:16" ht="33" customHeight="1">
      <c r="A2" s="326" t="s">
        <v>282</v>
      </c>
      <c r="B2" s="326" t="s">
        <v>283</v>
      </c>
      <c r="C2" s="82" t="s">
        <v>284</v>
      </c>
      <c r="D2" s="326" t="s">
        <v>286</v>
      </c>
      <c r="E2" s="106"/>
      <c r="F2" s="106"/>
      <c r="G2" s="106"/>
      <c r="H2" s="106"/>
      <c r="I2" s="106"/>
      <c r="J2" s="106"/>
      <c r="K2" s="106"/>
      <c r="L2" s="106"/>
    </row>
    <row r="3" spans="1:16" ht="19.5" customHeight="1" thickBot="1">
      <c r="A3" s="327"/>
      <c r="B3" s="327"/>
      <c r="C3" s="83" t="s">
        <v>285</v>
      </c>
      <c r="D3" s="327"/>
      <c r="E3" s="106"/>
      <c r="F3" s="106"/>
      <c r="G3" s="106"/>
      <c r="H3" s="106"/>
      <c r="I3" s="106"/>
      <c r="J3" s="106"/>
      <c r="K3" s="106"/>
      <c r="L3" s="106"/>
    </row>
    <row r="4" spans="1:16" ht="15" customHeight="1" thickBot="1">
      <c r="A4" s="328" t="s">
        <v>287</v>
      </c>
      <c r="B4" s="90" t="s">
        <v>288</v>
      </c>
      <c r="C4" s="90" t="s">
        <v>263</v>
      </c>
      <c r="D4" s="91" t="s">
        <v>169</v>
      </c>
      <c r="E4" s="107"/>
      <c r="F4" s="107"/>
      <c r="G4" s="107"/>
      <c r="H4" s="107"/>
      <c r="I4" s="107"/>
      <c r="J4" s="107"/>
      <c r="K4" s="107"/>
      <c r="L4" s="107"/>
      <c r="M4" t="s">
        <v>325</v>
      </c>
      <c r="N4" t="s">
        <v>248</v>
      </c>
      <c r="O4">
        <v>100</v>
      </c>
      <c r="P4" t="str">
        <f t="shared" ref="P4:P12" si="0">+N4&amp;"
 "&amp;O4</f>
        <v>FUERTE
 100</v>
      </c>
    </row>
    <row r="5" spans="1:16" ht="15" customHeight="1" thickBot="1">
      <c r="A5" s="329"/>
      <c r="B5" s="90" t="s">
        <v>289</v>
      </c>
      <c r="C5" s="90" t="s">
        <v>264</v>
      </c>
      <c r="D5" s="91" t="s">
        <v>168</v>
      </c>
      <c r="E5" s="107"/>
      <c r="F5" s="107"/>
      <c r="G5" s="107"/>
      <c r="H5" s="107"/>
      <c r="I5" s="107"/>
      <c r="J5" s="107"/>
      <c r="K5" s="107"/>
      <c r="L5" s="107"/>
      <c r="M5" t="s">
        <v>326</v>
      </c>
      <c r="N5" t="s">
        <v>6</v>
      </c>
      <c r="O5">
        <v>50</v>
      </c>
      <c r="P5" t="str">
        <f t="shared" si="0"/>
        <v>MODERADO
 50</v>
      </c>
    </row>
    <row r="6" spans="1:16" ht="15" customHeight="1" thickBot="1">
      <c r="A6" s="330"/>
      <c r="B6" s="90" t="s">
        <v>290</v>
      </c>
      <c r="C6" s="90" t="s">
        <v>265</v>
      </c>
      <c r="D6" s="91" t="s">
        <v>168</v>
      </c>
      <c r="E6" s="107"/>
      <c r="F6" s="107"/>
      <c r="G6" s="107"/>
      <c r="H6" s="107"/>
      <c r="I6" s="107"/>
      <c r="J6" s="107"/>
      <c r="K6" s="107"/>
      <c r="L6" s="107"/>
      <c r="M6" t="s">
        <v>327</v>
      </c>
      <c r="N6" t="s">
        <v>251</v>
      </c>
      <c r="O6">
        <v>0</v>
      </c>
      <c r="P6" t="str">
        <f t="shared" si="0"/>
        <v>DÉBIL
 0</v>
      </c>
    </row>
    <row r="7" spans="1:16" ht="15" customHeight="1" thickBot="1">
      <c r="A7" s="328" t="s">
        <v>291</v>
      </c>
      <c r="B7" s="90" t="s">
        <v>292</v>
      </c>
      <c r="C7" s="90" t="s">
        <v>266</v>
      </c>
      <c r="D7" s="91" t="s">
        <v>168</v>
      </c>
      <c r="E7" s="107"/>
      <c r="F7" s="107"/>
      <c r="G7" s="107"/>
      <c r="H7" s="107"/>
      <c r="I7" s="107"/>
      <c r="J7" s="107"/>
      <c r="K7" s="107"/>
      <c r="L7" s="107"/>
      <c r="M7" t="s">
        <v>328</v>
      </c>
      <c r="N7" t="s">
        <v>6</v>
      </c>
      <c r="O7">
        <v>50</v>
      </c>
      <c r="P7" t="str">
        <f t="shared" si="0"/>
        <v>MODERADO
 50</v>
      </c>
    </row>
    <row r="8" spans="1:16" ht="15" customHeight="1" thickBot="1">
      <c r="A8" s="329"/>
      <c r="B8" s="90" t="s">
        <v>289</v>
      </c>
      <c r="C8" s="90" t="s">
        <v>267</v>
      </c>
      <c r="D8" s="91" t="s">
        <v>168</v>
      </c>
      <c r="E8" s="107"/>
      <c r="F8" s="107"/>
      <c r="G8" s="107"/>
      <c r="H8" s="107"/>
      <c r="I8" s="107"/>
      <c r="J8" s="107"/>
      <c r="K8" s="107"/>
      <c r="L8" s="107"/>
      <c r="M8" t="s">
        <v>329</v>
      </c>
      <c r="N8" t="s">
        <v>6</v>
      </c>
      <c r="O8">
        <v>50</v>
      </c>
      <c r="P8" t="str">
        <f t="shared" si="0"/>
        <v>MODERADO
 50</v>
      </c>
    </row>
    <row r="9" spans="1:16" ht="15" customHeight="1" thickBot="1">
      <c r="A9" s="330"/>
      <c r="B9" s="90" t="s">
        <v>290</v>
      </c>
      <c r="C9" s="90" t="s">
        <v>268</v>
      </c>
      <c r="D9" s="91" t="s">
        <v>168</v>
      </c>
      <c r="E9" s="107"/>
      <c r="F9" s="107"/>
      <c r="G9" s="107"/>
      <c r="H9" s="107"/>
      <c r="I9" s="107"/>
      <c r="J9" s="107"/>
      <c r="K9" s="107"/>
      <c r="L9" s="107"/>
      <c r="M9" t="s">
        <v>330</v>
      </c>
      <c r="N9" t="s">
        <v>251</v>
      </c>
      <c r="O9">
        <v>0</v>
      </c>
      <c r="P9" t="str">
        <f t="shared" si="0"/>
        <v>DÉBIL
 0</v>
      </c>
    </row>
    <row r="10" spans="1:16" ht="15" customHeight="1" thickBot="1">
      <c r="A10" s="89"/>
      <c r="B10" s="90" t="s">
        <v>292</v>
      </c>
      <c r="C10" s="90" t="s">
        <v>269</v>
      </c>
      <c r="D10" s="91" t="s">
        <v>168</v>
      </c>
      <c r="E10" s="107"/>
      <c r="F10" s="107"/>
      <c r="G10" s="107"/>
      <c r="H10" s="107"/>
      <c r="I10" s="107"/>
      <c r="J10" s="107"/>
      <c r="K10" s="107"/>
      <c r="L10" s="107"/>
      <c r="M10" t="s">
        <v>331</v>
      </c>
      <c r="N10" s="102" t="s">
        <v>251</v>
      </c>
      <c r="O10">
        <v>0</v>
      </c>
      <c r="P10" t="str">
        <f t="shared" si="0"/>
        <v>DÉBIL
 0</v>
      </c>
    </row>
    <row r="11" spans="1:16" ht="15" customHeight="1" thickBot="1">
      <c r="A11" s="89" t="s">
        <v>293</v>
      </c>
      <c r="B11" s="90" t="s">
        <v>289</v>
      </c>
      <c r="C11" s="90" t="s">
        <v>270</v>
      </c>
      <c r="D11" s="91" t="s">
        <v>168</v>
      </c>
      <c r="E11" s="107"/>
      <c r="F11" s="107"/>
      <c r="G11" s="107"/>
      <c r="H11" s="107"/>
      <c r="I11" s="107"/>
      <c r="J11" s="107"/>
      <c r="K11" s="107"/>
      <c r="L11" s="107"/>
      <c r="M11" t="s">
        <v>332</v>
      </c>
      <c r="N11" s="102" t="s">
        <v>251</v>
      </c>
      <c r="O11">
        <v>0</v>
      </c>
      <c r="P11" t="str">
        <f t="shared" si="0"/>
        <v>DÉBIL
 0</v>
      </c>
    </row>
    <row r="12" spans="1:16" ht="15" customHeight="1" thickBot="1">
      <c r="A12" s="92"/>
      <c r="B12" s="90" t="s">
        <v>290</v>
      </c>
      <c r="C12" s="90" t="s">
        <v>271</v>
      </c>
      <c r="D12" s="91" t="s">
        <v>168</v>
      </c>
      <c r="E12" s="107"/>
      <c r="F12" s="107"/>
      <c r="G12" s="107"/>
      <c r="H12" s="107"/>
      <c r="I12" s="107"/>
      <c r="J12" s="107"/>
      <c r="K12" s="107"/>
      <c r="L12" s="107"/>
      <c r="M12" t="s">
        <v>333</v>
      </c>
      <c r="N12" t="s">
        <v>251</v>
      </c>
      <c r="O12">
        <v>0</v>
      </c>
      <c r="P12" t="str">
        <f t="shared" si="0"/>
        <v>DÉBIL
 0</v>
      </c>
    </row>
    <row r="13" spans="1:16" ht="16" thickBot="1">
      <c r="A13" s="93"/>
    </row>
    <row r="14" spans="1:16" ht="25.5" customHeight="1" thickBot="1">
      <c r="A14" s="324" t="s">
        <v>295</v>
      </c>
      <c r="B14" s="325"/>
    </row>
    <row r="15" spans="1:16" ht="39" customHeight="1" thickBot="1">
      <c r="A15" s="74" t="s">
        <v>248</v>
      </c>
      <c r="B15" s="90" t="s">
        <v>296</v>
      </c>
    </row>
    <row r="16" spans="1:16" ht="44.25" customHeight="1" thickBot="1">
      <c r="A16" s="74" t="s">
        <v>6</v>
      </c>
      <c r="B16" s="90" t="s">
        <v>297</v>
      </c>
    </row>
    <row r="17" spans="1:2" ht="45.75" customHeight="1" thickBot="1">
      <c r="A17" s="74" t="s">
        <v>251</v>
      </c>
      <c r="B17" s="90" t="s">
        <v>298</v>
      </c>
    </row>
  </sheetData>
  <mergeCells count="7">
    <mergeCell ref="A1:D1"/>
    <mergeCell ref="A14:B14"/>
    <mergeCell ref="A2:A3"/>
    <mergeCell ref="B2:B3"/>
    <mergeCell ref="D2:D3"/>
    <mergeCell ref="A4:A6"/>
    <mergeCell ref="A7:A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3"/>
  <sheetViews>
    <sheetView workbookViewId="0">
      <selection activeCell="E7" sqref="E7"/>
    </sheetView>
  </sheetViews>
  <sheetFormatPr baseColWidth="10" defaultColWidth="10.83203125" defaultRowHeight="15"/>
  <cols>
    <col min="1" max="1" width="22.6640625" customWidth="1"/>
    <col min="2" max="2" width="34.1640625" customWidth="1"/>
    <col min="3" max="3" width="20.33203125" customWidth="1"/>
    <col min="4" max="4" width="24.1640625" customWidth="1"/>
    <col min="5" max="5" width="24" customWidth="1"/>
  </cols>
  <sheetData>
    <row r="1" spans="1:5">
      <c r="A1" s="331" t="s">
        <v>71</v>
      </c>
      <c r="B1" s="331"/>
      <c r="C1" s="331"/>
      <c r="D1" s="331"/>
    </row>
    <row r="2" spans="1:5" ht="66.75" customHeight="1">
      <c r="A2" s="84" t="s">
        <v>299</v>
      </c>
      <c r="B2" s="84" t="s">
        <v>300</v>
      </c>
      <c r="C2" s="84" t="s">
        <v>302</v>
      </c>
      <c r="D2" s="84" t="s">
        <v>301</v>
      </c>
      <c r="E2" s="84" t="s">
        <v>306</v>
      </c>
    </row>
    <row r="3" spans="1:5">
      <c r="A3" s="94" t="s">
        <v>248</v>
      </c>
      <c r="B3" s="95" t="s">
        <v>303</v>
      </c>
      <c r="C3" s="95">
        <v>2</v>
      </c>
      <c r="D3" s="95" t="s">
        <v>303</v>
      </c>
      <c r="E3" s="95">
        <v>2</v>
      </c>
    </row>
    <row r="4" spans="1:5">
      <c r="A4" s="94" t="s">
        <v>248</v>
      </c>
      <c r="B4" s="95" t="s">
        <v>303</v>
      </c>
      <c r="C4" s="95">
        <v>2</v>
      </c>
      <c r="D4" s="95" t="s">
        <v>304</v>
      </c>
      <c r="E4" s="95">
        <v>1</v>
      </c>
    </row>
    <row r="5" spans="1:5">
      <c r="A5" s="94" t="s">
        <v>248</v>
      </c>
      <c r="B5" s="95" t="s">
        <v>303</v>
      </c>
      <c r="C5" s="95">
        <v>2</v>
      </c>
      <c r="D5" s="95" t="s">
        <v>305</v>
      </c>
      <c r="E5" s="95">
        <v>0</v>
      </c>
    </row>
    <row r="6" spans="1:5">
      <c r="A6" s="94" t="s">
        <v>248</v>
      </c>
      <c r="B6" s="95" t="s">
        <v>305</v>
      </c>
      <c r="C6" s="95">
        <v>0</v>
      </c>
      <c r="D6" s="95" t="s">
        <v>303</v>
      </c>
      <c r="E6" s="95">
        <v>2</v>
      </c>
    </row>
    <row r="7" spans="1:5">
      <c r="A7" s="94" t="s">
        <v>6</v>
      </c>
      <c r="B7" s="95" t="s">
        <v>303</v>
      </c>
      <c r="C7" s="95">
        <v>1</v>
      </c>
      <c r="D7" s="95" t="s">
        <v>303</v>
      </c>
      <c r="E7" s="95">
        <v>1</v>
      </c>
    </row>
    <row r="8" spans="1:5">
      <c r="A8" s="94" t="s">
        <v>6</v>
      </c>
      <c r="B8" s="95" t="s">
        <v>303</v>
      </c>
      <c r="C8" s="95">
        <v>1</v>
      </c>
      <c r="D8" s="95" t="s">
        <v>304</v>
      </c>
      <c r="E8" s="95">
        <v>0</v>
      </c>
    </row>
    <row r="9" spans="1:5">
      <c r="A9" s="94" t="s">
        <v>6</v>
      </c>
      <c r="B9" s="95" t="s">
        <v>303</v>
      </c>
      <c r="C9" s="95">
        <v>1</v>
      </c>
      <c r="D9" s="95" t="s">
        <v>305</v>
      </c>
      <c r="E9" s="95">
        <v>0</v>
      </c>
    </row>
    <row r="10" spans="1:5">
      <c r="A10" s="94" t="s">
        <v>6</v>
      </c>
      <c r="B10" s="95" t="s">
        <v>305</v>
      </c>
      <c r="C10" s="95">
        <v>0</v>
      </c>
      <c r="D10" s="95" t="s">
        <v>303</v>
      </c>
      <c r="E10" s="95">
        <v>1</v>
      </c>
    </row>
    <row r="13" spans="1:5">
      <c r="C13" s="101"/>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MAPA DE RIESGOS</vt:lpstr>
      <vt:lpstr>TIPO DE RIESGO</vt:lpstr>
      <vt:lpstr>VALORACIÓN RIESGOS</vt:lpstr>
      <vt:lpstr>ACTIVO Y CRITERIO</vt:lpstr>
      <vt:lpstr>TIPO DE CONTROL</vt:lpstr>
      <vt:lpstr>OPCIÓN DE TRAT</vt:lpstr>
      <vt:lpstr>DISEÑO CONTROL</vt:lpstr>
      <vt:lpstr>EJECUCIÓN CONTROL</vt:lpstr>
      <vt:lpstr>SOLIDEZ</vt:lpstr>
      <vt:lpstr>RIESGO RESIDUAL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Microsoft Office User</cp:lastModifiedBy>
  <cp:lastPrinted>2019-02-08T17:33:16Z</cp:lastPrinted>
  <dcterms:created xsi:type="dcterms:W3CDTF">2015-11-26T15:35:33Z</dcterms:created>
  <dcterms:modified xsi:type="dcterms:W3CDTF">2020-12-23T19:43:58Z</dcterms:modified>
</cp:coreProperties>
</file>