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120" yWindow="-120" windowWidth="20730" windowHeight="11040" tabRatio="855"/>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W10" i="1" l="1"/>
  <c r="T3" i="4"/>
  <c r="T2" i="4"/>
  <c r="W21" i="4"/>
  <c r="W19" i="1"/>
  <c r="W9" i="1"/>
  <c r="N3" i="4"/>
  <c r="N2" i="4"/>
  <c r="Q21" i="4"/>
  <c r="H3" i="4"/>
  <c r="H2" i="4"/>
  <c r="H159" i="4"/>
  <c r="B159" i="4"/>
  <c r="H158" i="4"/>
  <c r="B158" i="4"/>
  <c r="B157" i="4"/>
  <c r="H133" i="4"/>
  <c r="B133" i="4"/>
  <c r="H132" i="4"/>
  <c r="B132" i="4"/>
  <c r="B131" i="4"/>
  <c r="N107" i="4"/>
  <c r="H107" i="4"/>
  <c r="B107" i="4"/>
  <c r="N106" i="4"/>
  <c r="H106" i="4"/>
  <c r="B106" i="4"/>
  <c r="B105" i="4"/>
  <c r="B81" i="4"/>
  <c r="B80" i="4"/>
  <c r="B79" i="4"/>
  <c r="H55" i="4"/>
  <c r="B55" i="4"/>
  <c r="B54" i="4"/>
  <c r="B53" i="4"/>
  <c r="H29" i="4"/>
  <c r="B29" i="4"/>
  <c r="H28" i="4"/>
  <c r="B28" i="4"/>
  <c r="B27" i="4"/>
  <c r="B3" i="4"/>
  <c r="B2" i="4"/>
  <c r="B1" i="4"/>
  <c r="Q125" i="4"/>
  <c r="W18" i="1"/>
  <c r="W15" i="1"/>
  <c r="W14" i="1"/>
  <c r="K177" i="4"/>
  <c r="E177" i="4"/>
  <c r="K151" i="4"/>
  <c r="E151" i="4"/>
  <c r="K125" i="4"/>
  <c r="E125" i="4"/>
  <c r="E99" i="4"/>
  <c r="K73" i="4"/>
  <c r="E73" i="4"/>
  <c r="W16" i="1"/>
  <c r="W17" i="1"/>
  <c r="W13" i="1"/>
  <c r="W12" i="1"/>
  <c r="W11" i="1"/>
  <c r="W8" i="1"/>
  <c r="P12" i="8"/>
  <c r="P11" i="8"/>
  <c r="P10" i="8"/>
  <c r="P9" i="8"/>
  <c r="P8" i="8"/>
  <c r="P7" i="8"/>
  <c r="P6" i="8"/>
  <c r="P5" i="8"/>
  <c r="P4" i="8"/>
  <c r="D170" i="1"/>
  <c r="D169" i="1"/>
  <c r="D168" i="1"/>
  <c r="D167" i="1"/>
  <c r="D166" i="1"/>
  <c r="D165" i="1"/>
  <c r="D164" i="1"/>
  <c r="D163" i="1"/>
  <c r="D162" i="1"/>
  <c r="D161" i="1"/>
  <c r="D160" i="1"/>
  <c r="D159" i="1"/>
  <c r="D158" i="1"/>
  <c r="D157" i="1"/>
  <c r="D156" i="1"/>
  <c r="D155" i="1"/>
  <c r="D154" i="1"/>
  <c r="D153" i="1"/>
  <c r="D152" i="1"/>
  <c r="D151" i="1"/>
  <c r="D150" i="1"/>
  <c r="D149" i="1"/>
  <c r="D148" i="1"/>
  <c r="D147" i="1"/>
  <c r="D146" i="1"/>
  <c r="K47" i="4"/>
  <c r="E47" i="4"/>
  <c r="K21" i="4"/>
  <c r="E21" i="4"/>
  <c r="H31" i="3"/>
  <c r="H22" i="1"/>
  <c r="H167" i="1"/>
  <c r="H168" i="1"/>
  <c r="H17" i="1"/>
  <c r="H19" i="1"/>
  <c r="AC19" i="1"/>
  <c r="H18" i="1"/>
  <c r="AC18" i="1"/>
  <c r="AC17" i="1"/>
  <c r="AC14" i="1"/>
  <c r="H8" i="1"/>
  <c r="H16" i="1"/>
  <c r="H14" i="1"/>
  <c r="AC16" i="1"/>
  <c r="H12" i="1"/>
  <c r="AC8" i="1"/>
  <c r="AC12" i="1"/>
</calcChain>
</file>

<file path=xl/sharedStrings.xml><?xml version="1.0" encoding="utf-8"?>
<sst xmlns="http://schemas.openxmlformats.org/spreadsheetml/2006/main" count="1513" uniqueCount="518">
  <si>
    <t>Escuela Tecnológica
Instituto Técnico Central</t>
  </si>
  <si>
    <t>MAPA Y PLAN DE TRATAMIENTO DE RIESGOS GESTIÓN DE CALIDAD 2021</t>
  </si>
  <si>
    <t>CÓDIGO:   GDC-FO-09</t>
  </si>
  <si>
    <t>VERSIÓN:  6</t>
  </si>
  <si>
    <t>VIGENCIA: MARZO 6 DE 2020</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</si>
  <si>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</si>
  <si>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</si>
  <si>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</si>
  <si>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</si>
  <si>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</si>
  <si>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</si>
  <si>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</si>
  <si>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</si>
  <si>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</si>
  <si>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</si>
  <si>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</si>
  <si>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</si>
  <si>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</si>
  <si>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</si>
  <si>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</si>
  <si>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</si>
  <si>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</si>
  <si>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</si>
  <si>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</si>
  <si>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</si>
  <si>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</si>
  <si>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</si>
  <si>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</si>
  <si>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</si>
  <si>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</si>
  <si>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</si>
  <si>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</si>
  <si>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</si>
  <si>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</si>
  <si>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</si>
  <si>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</si>
  <si>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</si>
  <si>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</si>
  <si>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</si>
  <si>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</si>
  <si>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</si>
  <si>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</si>
  <si>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</si>
  <si>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</si>
  <si>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</si>
  <si>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</si>
  <si>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</si>
  <si>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DE CALIDAD</t>
  </si>
  <si>
    <t>Apoyar el desarrollo del Sistema Integrado de Gestión por medio de herramientas y métodos que garanticen la documentación, desarrollo, mantenimiento y mejora continua de la eficacia, eficiencia y efectividad de la gestión institucional.</t>
  </si>
  <si>
    <t>Actividades</t>
  </si>
  <si>
    <t xml:space="preserve">Probabilidad de que las actividades programadas dentro del sistema de gestión de calidad no se puedan ejecutar </t>
  </si>
  <si>
    <t>Operativo</t>
  </si>
  <si>
    <t>PROBABLE</t>
  </si>
  <si>
    <t>MENOR</t>
  </si>
  <si>
    <t>x</t>
  </si>
  <si>
    <t>Realizar de forma inoportuna o inadecuada la planeación de las actividades del SGC</t>
  </si>
  <si>
    <t>Pérdida de credibilidad al interior de los procesos.
Probailidad de pérdida de certificación
Fallas en la Trazabilidad</t>
  </si>
  <si>
    <t>Preventivo</t>
  </si>
  <si>
    <t>Reducir el riesgo</t>
  </si>
  <si>
    <t>Presentar a tiempo e incluir en el plan de acción del proceso  de calidad los recursos necesarios para la ejecución de las actividades</t>
  </si>
  <si>
    <t>FUERTE</t>
  </si>
  <si>
    <t>DIRECTAMENTE</t>
  </si>
  <si>
    <t>IMPROBABLE</t>
  </si>
  <si>
    <t>INSIGNIFICANTE</t>
  </si>
  <si>
    <t>Elaborar y enviar a tiempo el plan de acción del proceso incluido el presupuesto.</t>
  </si>
  <si>
    <t>Prof. Calidad</t>
  </si>
  <si>
    <t>Diciembre de 2020</t>
  </si>
  <si>
    <t>Eficacia:  cumplimiento de actividades / actividades programadas *100
Efectividad: cumplimiento del 95% del plan de acción</t>
  </si>
  <si>
    <t>El plan de acción para el 2021 fue enviado el 16 de diciembre de 2020 y en él se incluyó el presupuesto necesario para desarrollar las actividades del sistema de gestión de calidad durante la vigencia 2021.</t>
  </si>
  <si>
    <t>Se verificó que el plan de acción para el 2021 fue enviado el 16 de diciembre de 2020 y en él se incluyó el presupuesto necesario para desarrollar las actividades del sistema de gestión de calidad durante la vigencia 2021, el presupuesto solicitado es de $ 51.400.000 (MCTE)</t>
  </si>
  <si>
    <t>Fallas en el seguimiento a las actividades programadas.</t>
  </si>
  <si>
    <t>Realizar seguimiento al cumplimiento e incumplimiento de las actividades a través de correo electrónico y de soportes.</t>
  </si>
  <si>
    <t>Correo electrónico de seguimiento
Soportes y/o evidencias digitales</t>
  </si>
  <si>
    <t>permanente</t>
  </si>
  <si>
    <t>Se han enviado correos eletrónicos a los auditores solicitando la relización de la auditorías internas de los meses de mayo a julio.
Se solicitó nuevamente a ICONTEC, cotización para capacitación en la NTC 6047-2013 Accesabilidad al medio físico, espacios de servicio al ciudadano en la adminstración pública.
Se realizó acompañamiento en la elaboración de 16 mapas y planes de tratamiento de riesgos.</t>
  </si>
  <si>
    <t>Pandemias</t>
  </si>
  <si>
    <t>Detectivo</t>
  </si>
  <si>
    <t>Programación de actividades haciendo uso de medios digitales.</t>
  </si>
  <si>
    <t>Correo electrónicos e informes</t>
  </si>
  <si>
    <t xml:space="preserve">Prof. Calidad
</t>
  </si>
  <si>
    <t>mensual</t>
  </si>
  <si>
    <t>Haciendo uso de la plataforma teams, se realizaron de manera virtual auditorías internas. En el mes de marzo, a los procesos de Gestión Documental y Gestión Jurídica y en el mes de abril a los procesos de Direccionamiento Institucional y Gestión Financiera. A los auditores se les envío por correo la solicitud de su realización y la entrega de los documentos respectivos.</t>
  </si>
  <si>
    <t>Se verificó que se realizaron de manera virtual (mediante teams), auditorías internas. En el mes de mayo, se auditó a Docencia Bachillerato, Gestión de Adquisiciones, y, Gestión de Autoevaluación, en el mes de julio se auditó a Gestión de Control Disciplinario.
A los auditores se les envío por correo la solicitud de su realización y la entrega de los documentos respectivos.</t>
  </si>
  <si>
    <t>Documentos</t>
  </si>
  <si>
    <t>Probabilidad de uso de documentos obsoletos (versiones anteriores, las cuales perdieron vigencia)</t>
  </si>
  <si>
    <t>No enviar al encargado de publicar en el portal web institucional o al líder del proceso, los documentos que se actualizan en el sistema de gestión de calidad.</t>
  </si>
  <si>
    <t>Uso y diligenciamiento erróneo de documentos por parte de la comunidad educativa.
Confusión
Traumatismos
Posibles no conformidades por incumplimiento a los lineamientos de la norma</t>
  </si>
  <si>
    <t xml:space="preserve">Una vez se actualice el documento se envía por correo electrónico al encargado del sitio web  para que lo publique y al líder del proceso para que este lo socialice con su equipo de trabajo y demás integrantes de la Institución que deban hacer uso del mismo. </t>
  </si>
  <si>
    <t>Correos electrónicos enviados al encargado del portal web y al líder del proceso que solicito la inclusión, actualización o eliminación de documentos en el SGC.</t>
  </si>
  <si>
    <t>Eficacia:  cumplimiento de actividades / actividades programadas *100
Efectividad: Ausencia de no conformidades en el proceso por contar con documentos obsoletos en el página institucional</t>
  </si>
  <si>
    <t>Hasta el 15 de abril de 2021 se han ingresado en el SGC 11 documentos y 19 se han actualizado; para un total de 44 documentos.  Se han eliminado 9 documentos. Estas novedades se han reportado de manera oportuna por correo electrónico, al administrador del portal web para su publicación, actualización o eliminación y al líder del proceso para que socialice la información con su equipo de trabajo y con quienes hacen uso de la documentación.</t>
  </si>
  <si>
    <t>MODERADO</t>
  </si>
  <si>
    <t>Desde el 16 de abril hasta el 30 de julio, se han actualizado 44 documentos como: mapas de riesgos, normogramas, procedimientos y formatos, (se solicitó eliminación de 2 documentos).
Estas novedades se han reportado de manera oportuna por correo electrónico, al administrador del portal web para su publicación, actualización o eliminación y al líder del proceso para que socialice la información con su equipo de trabajo y con quienes hacen uso de la documentación.</t>
  </si>
  <si>
    <t>Falta de verificación de la documentación publicada en el portal web institucional, en la información almacenada de forma digital y/o en la lista de control de documentos.</t>
  </si>
  <si>
    <t>Seguimiento semanal de la información publicada en el sitito web institucional</t>
  </si>
  <si>
    <t>Correo electrónico al encargado del portal web institucional, cuando se verifique que la información no está al día, no corresponda o se puede abrir.</t>
  </si>
  <si>
    <t>Periodicamente se verifica que la información enviada al administrador del portal web, se encuentre publicada; hasta el 30 de abril se han enviado cinco correos (febrero 2, febrero 15 y marzo 2) solicitando se verifique la publicación, actualización o eliminación de algún documento.  A la fecha todo se encuentra actualizado.</t>
  </si>
  <si>
    <t>En el periodo se ha enviado a publicar la documentación actualizada, pero no ha sido posible realizar seguimiento, debido a que no hay un profesional en el cargo de Calidad.</t>
  </si>
  <si>
    <t>Auditorías</t>
  </si>
  <si>
    <t>Posibilidad de realizar auditorías internas poco objetivas.</t>
  </si>
  <si>
    <t>Auditores internos no competentes o desactualizados</t>
  </si>
  <si>
    <t>No conformidades
Afectación de la mejora contínua del SGC</t>
  </si>
  <si>
    <t>Capacitación a los auditores internos y líderes de proceso en NTC-Proceso-Estadistico-PE-1000-2020 y NTC 6047-2013 Accesabilidad al medio físico, espacios de servicio al ciudadao en la adminstración pública</t>
  </si>
  <si>
    <t>Certificados de la formación 
Registro de asistencia</t>
  </si>
  <si>
    <t>II semestre 2021</t>
  </si>
  <si>
    <t>Eficacia:  cumplimiento de actividades / actividades programadas *100
Efectividad: 80% de los auditores evaluados en la categoría Bueno.</t>
  </si>
  <si>
    <t>A la fecha se han solicitado cotizaciones por correo electrónico a Icontec, SGS y Bureau veritas para la ejecución de las capacitación a los auditores internos y líderes de proceso en NTC-Proceso-Estadistico-PE-1000-2020 y NTC 6047-2013 Accesabilidad al medio físico, espacios de servicio al ciudadao en la adminstración pública.</t>
  </si>
  <si>
    <t>Frente a la NTC PE1000:2020, se capacitaron 2 funcionarios en lineamientos generales por parte del DANE; se encuentra pendiente la formación en NTC 6047-2013 Accesabilidad al medio físico, espacios de servicio al ciudadano en la adminstración pública, la profesional de Calidad ha solicitado a ICONTEC cotización para realizar esta capacitación.</t>
  </si>
  <si>
    <t xml:space="preserve">Aplicación de evaluación a los auditores internos </t>
  </si>
  <si>
    <t>Evaluación realizada a cada auditor</t>
  </si>
  <si>
    <t>Máximo 30 días después de realizada la auditoría</t>
  </si>
  <si>
    <t xml:space="preserve">A la fecha se cuenta con la evaluación de los auditores que realizaron las auditorías a los procesos de gestión documental y jurídica.  Su evaluación es Buena. </t>
  </si>
  <si>
    <t>A la fecha se cuenta con la evaluación de los auditores que realizaron las auditorías a los procesos de Direccionamiento Institucional, Gestión Financiera, Docencia Bachillerato, y, Gestión de Autoevaluación. Su evaluación es Buena.</t>
  </si>
  <si>
    <t>Residuos</t>
  </si>
  <si>
    <t>Posiblidad de manejar y disponer inadecuadamente los residuos.</t>
  </si>
  <si>
    <t>Ambiental</t>
  </si>
  <si>
    <t>RARA VEZ</t>
  </si>
  <si>
    <t xml:space="preserve">Falta de conocimiento del personal del área sobre la correcta separación en la fuente de residuos y su adecuada gestión.                                                                                                                                                     </t>
  </si>
  <si>
    <t>Residuos desaprovechados por la incorrecta separación de los residuos desde la fuente.</t>
  </si>
  <si>
    <t>Participar en los talleres, jornadas y/o estrategias de sensibilización en la cultura de la separación en la fuente y gestión de residuos de todo tipo.</t>
  </si>
  <si>
    <t>Registro de asistencia a capacitaciones</t>
  </si>
  <si>
    <t>Según programación de gestión ambiental</t>
  </si>
  <si>
    <t>Eficacia: Participación en las actividades programadas/actividades programadas
Efectividad: será medida por el proceso de gestión ambiental.</t>
  </si>
  <si>
    <t>No se ha participado en ninguna capacitación de residuos porque a la fecha no se ha impartido capacitación sobre le tema.</t>
  </si>
  <si>
    <t>La profesional asistió a las charlas: "Manejo de residuos ordinarios, especiales y peligrosos", realizadas entre el 01 y 03 de junio.</t>
  </si>
  <si>
    <t>Consumo</t>
  </si>
  <si>
    <t>Posibilidad de consumir inadecuadamente los recursos hídricos y energéticos.</t>
  </si>
  <si>
    <t>POSIBLE</t>
  </si>
  <si>
    <t xml:space="preserve">Falta de sensibilización ambiental en temas como la cultura, el uso eficiente y el ahorro de energía y agua.            </t>
  </si>
  <si>
    <t>Acarrear sanciones por parte de la autoridad ambiental y/o de la misma entidad.
Incumplimiento de requisitos legales y otros requisitos.
Bajos niveles de cultura ambiental.
Aumento de costo en las facturas de acueducto y alcantarillado.</t>
  </si>
  <si>
    <t>Participar activamente en actividades de sensibilización en programas por el proceso de gestión ambiental en temas de uso eficiente de energía y agua.</t>
  </si>
  <si>
    <t>Eficacia:  Participación en las actividades programadas/actividades programadas
Efectividad: será medida por el proceso de gestión ambiental.</t>
  </si>
  <si>
    <t>Se participó en las capacitaciones organizadas por ACERCAR para con ello la ETITC pueda participar en el programa de gestión ambiental empresarial, durante los días 7 y 8 de abril.
También en la capacitación uso sostenible del agua, organizada por la profesional de gestión ambiental el día 8 de abril.</t>
  </si>
  <si>
    <t>Desde Gestión Ambiental no se han programado nuevas capacitaciones, sin embargo se evidenció la participación de la profesional de Calidad en las actividades del mes de abril.</t>
  </si>
  <si>
    <t>Higiene postural</t>
  </si>
  <si>
    <t>Probabilidad de presentar enfermedades laborales</t>
  </si>
  <si>
    <t>SST</t>
  </si>
  <si>
    <t>Inadecuada higiene postural</t>
  </si>
  <si>
    <t>Afectación de la salud con posibilidad de presentar ausencias laborales</t>
  </si>
  <si>
    <t>Asistir a las capacitaciones y actividades que se programen sobre el tema.</t>
  </si>
  <si>
    <t xml:space="preserve">Según programación de gestión SST.
</t>
  </si>
  <si>
    <t>Eficacia: Participación en las actividades programadas/actividades programadas
Efectividad: No se presenten enfermedades laborales por higiene postural.</t>
  </si>
  <si>
    <t>Se participó en la Charla La importancia de la ergonomía durante el teletrabajo, organizada por Compensar, el 18 de marzo.
Se realicen pausas activas desde casa, algunas orientadas por los videos que desarrollan desde Bienestar Universitario (rutina asincrónica 5 de marzo).</t>
  </si>
  <si>
    <t>La profesional de Calidad realiza pausas activas, y asistió a la actividad lúdica de higiene postural, realizada el 17 de junio.</t>
  </si>
  <si>
    <t>Información</t>
  </si>
  <si>
    <t>Posibilidad de afectar la confidencialidad,  integridad o disponibilidad de la información</t>
  </si>
  <si>
    <t>Seguridad Digital</t>
  </si>
  <si>
    <t>X</t>
  </si>
  <si>
    <t>Conversar la información generada en medios y/o equipos inseguros</t>
  </si>
  <si>
    <t>Reproducción y distribución no autorizada de la información.
Deterioro en la preservación de la confidencialidad, integridad y disponibilidad de la información.</t>
  </si>
  <si>
    <t>Conservar la información generada en el proceso en el onedrive institucional.</t>
  </si>
  <si>
    <t>Información del proceso en el onedrive</t>
  </si>
  <si>
    <t>Permanente</t>
  </si>
  <si>
    <t>Eficacia: 100% de la información en el onedrive institucional
Efectividad: No se presenta pérdida o fuga de información en el proceso.</t>
  </si>
  <si>
    <t>La información que se genera en el proceso se mantiene en el onedrive del correo de calidad@itc.edu.co</t>
  </si>
  <si>
    <t>Se verificó que la información del proceso se encuentra en el One Drive institucional.</t>
  </si>
  <si>
    <t xml:space="preserve">YANETH JIMENA PIMIENTO CORTÉS </t>
  </si>
  <si>
    <r>
      <t xml:space="preserve">Fecha: </t>
    </r>
    <r>
      <rPr>
        <sz val="10"/>
        <rFont val="Arial"/>
        <family val="2"/>
      </rPr>
      <t>Agosto 05 de 2021</t>
    </r>
  </si>
  <si>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</si>
  <si>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</si>
  <si>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</si>
  <si>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</si>
  <si>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</si>
  <si>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</si>
  <si>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</si>
  <si>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</si>
  <si>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</si>
  <si>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</si>
  <si>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</si>
  <si>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</si>
  <si>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</si>
  <si>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</si>
  <si>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</si>
  <si>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</si>
  <si>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Directamente</t>
  </si>
  <si>
    <t>Corrupción</t>
  </si>
  <si>
    <t>Compartir el riesgo</t>
  </si>
  <si>
    <t>Fuerte + Moderado = MODERADO (50)</t>
  </si>
  <si>
    <t>Fuerte + Moderado</t>
  </si>
  <si>
    <t>FUERTEMODERADO</t>
  </si>
  <si>
    <t>Indirectamente</t>
  </si>
  <si>
    <t>Cumplimiento</t>
  </si>
  <si>
    <t>Evitar el riesgo</t>
  </si>
  <si>
    <t>DÉBIL</t>
  </si>
  <si>
    <t>Fuerte + Débil = DÉBIL (0)</t>
  </si>
  <si>
    <t>Fuerte + Débil</t>
  </si>
  <si>
    <t>FUERTEDÉBIL</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</si>
  <si>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</si>
  <si>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</si>
  <si>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</si>
  <si>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</si>
  <si>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</si>
  <si>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</si>
  <si>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</si>
  <si>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</si>
  <si>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</si>
  <si>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</si>
  <si>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</si>
  <si>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</si>
  <si>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</si>
  <si>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</si>
  <si>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</si>
  <si>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</si>
  <si>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</si>
  <si>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</si>
  <si>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</si>
  <si>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</si>
  <si>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</si>
  <si>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</si>
  <si>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</si>
  <si>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</si>
  <si>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</si>
  <si>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</si>
  <si>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</si>
  <si>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</si>
  <si>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</si>
  <si>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</si>
  <si>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</si>
  <si>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</si>
  <si>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</si>
  <si>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</si>
  <si>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</si>
  <si>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</si>
  <si>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</si>
  <si>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</si>
  <si>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</si>
  <si>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</si>
  <si>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</si>
  <si>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</si>
  <si>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</si>
  <si>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</si>
  <si>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</si>
  <si>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</si>
  <si>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</si>
  <si>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</si>
  <si>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</si>
  <si>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</si>
  <si>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</si>
  <si>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</si>
  <si>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</si>
  <si>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</si>
  <si>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</si>
  <si>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</si>
  <si>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</si>
  <si>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</si>
  <si>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</si>
  <si>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</si>
  <si>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</si>
  <si>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</si>
  <si>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</si>
  <si>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</si>
  <si>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</si>
  <si>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</si>
  <si>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</si>
  <si>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</si>
  <si>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</si>
  <si>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</si>
  <si>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</si>
  <si>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</si>
  <si>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</si>
  <si>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</si>
  <si>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</si>
  <si>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</si>
  <si>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</si>
  <si>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</si>
  <si>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</si>
  <si>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</si>
  <si>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</si>
  <si>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</si>
  <si>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</si>
  <si>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</si>
  <si>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</si>
  <si>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</si>
  <si>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</si>
  <si>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</si>
  <si>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</si>
  <si>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</si>
  <si>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</si>
  <si>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</si>
  <si>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</si>
  <si>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</si>
  <si>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</si>
  <si>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</si>
  <si>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</si>
  <si>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</si>
  <si>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</si>
  <si>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</si>
  <si>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</si>
  <si>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</si>
  <si>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</si>
  <si>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</si>
  <si>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</si>
  <si>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</si>
  <si>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</si>
  <si>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</si>
  <si>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</si>
  <si>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</si>
  <si>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</si>
  <si>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</si>
  <si>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</si>
  <si>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</si>
  <si>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</si>
  <si>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</si>
  <si>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</si>
  <si>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</si>
  <si>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</si>
  <si>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</si>
  <si>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</si>
  <si>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</si>
  <si>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</si>
  <si>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</si>
  <si>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</si>
  <si>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</si>
  <si>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</si>
  <si>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</si>
  <si>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</si>
  <si>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</si>
  <si>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</si>
  <si>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</si>
  <si>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</si>
  <si>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</si>
  <si>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</si>
  <si>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</si>
  <si>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</si>
  <si>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</si>
  <si>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</si>
  <si>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</si>
  <si>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</si>
  <si>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</si>
  <si>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</si>
  <si>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</si>
  <si>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</si>
  <si>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</si>
  <si>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</si>
  <si>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</si>
  <si>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</si>
  <si>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</si>
  <si>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</si>
  <si>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</si>
  <si>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</si>
  <si>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</si>
  <si>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</si>
  <si>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</si>
  <si>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</si>
  <si>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</si>
  <si>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</si>
  <si>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</si>
  <si>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</si>
  <si>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</si>
  <si>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</si>
  <si>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</si>
  <si>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</si>
  <si>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</si>
  <si>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</si>
  <si>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</si>
  <si>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</si>
  <si>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</si>
  <si>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</si>
  <si>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</si>
  <si>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</si>
  <si>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</si>
  <si>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</si>
  <si>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</si>
  <si>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</si>
  <si>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</si>
  <si>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</si>
  <si>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</si>
  <si>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</si>
  <si>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</si>
  <si>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</si>
  <si>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</si>
  <si>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</si>
  <si>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</si>
  <si>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</si>
  <si>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</si>
  <si>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</si>
  <si>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</si>
  <si>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</si>
  <si>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</si>
  <si>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</si>
  <si>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</si>
  <si>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</si>
  <si>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</si>
  <si>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</si>
  <si>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</si>
  <si>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</si>
  <si>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</si>
  <si>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</si>
  <si>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</si>
  <si>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</si>
  <si>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</si>
  <si>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</si>
  <si>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</si>
  <si>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CAUSA 3</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</si>
  <si>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</si>
  <si>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</si>
  <si>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</si>
  <si>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</si>
  <si>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</si>
  <si>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</si>
  <si>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</si>
  <si>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</si>
  <si>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</si>
  <si>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</si>
  <si>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</si>
  <si>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</si>
  <si>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</si>
  <si>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</si>
  <si>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</si>
  <si>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</si>
  <si>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</si>
  <si>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</si>
  <si>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</si>
  <si>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</si>
  <si>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</si>
  <si>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</si>
  <si>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</si>
  <si>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</si>
  <si>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</si>
  <si>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</si>
  <si>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</si>
  <si>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</si>
  <si>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</si>
  <si>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</si>
  <si>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</si>
  <si>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</si>
  <si>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</si>
  <si>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</si>
  <si>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</si>
  <si>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</si>
  <si>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</si>
  <si>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</si>
  <si>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</si>
  <si>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</si>
  <si>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</si>
  <si>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</si>
  <si>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CONTROL 2</t>
  </si>
  <si>
    <t>RIESGO 4</t>
  </si>
  <si>
    <t>RIESGO 5</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</si>
  <si>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</si>
  <si>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</si>
  <si>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</si>
  <si>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</si>
  <si>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</si>
  <si>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</si>
  <si>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</si>
  <si>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</si>
  <si>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</si>
  <si>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</si>
  <si>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</si>
  <si>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</si>
  <si>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</si>
  <si>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</si>
  <si>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</si>
  <si>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</si>
  <si>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</si>
  <si>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</si>
  <si>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</si>
  <si>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</si>
  <si>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</si>
  <si>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</si>
  <si>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</si>
  <si>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</si>
  <si>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</si>
  <si>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</si>
  <si>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</si>
  <si>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</si>
  <si>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</si>
  <si>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</si>
  <si>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</si>
  <si>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</si>
  <si>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</si>
  <si>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</si>
  <si>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</si>
  <si>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</si>
  <si>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</si>
  <si>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</si>
  <si>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</si>
  <si>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</si>
  <si>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CONTEXTO 2021</t>
  </si>
  <si>
    <t>FORTALEZAS</t>
  </si>
  <si>
    <t>OPORTUNIDADES</t>
  </si>
  <si>
    <t>DEBILIDADES</t>
  </si>
  <si>
    <t>AMENAZAS</t>
  </si>
  <si>
    <t>Conocimiento y experiencia en el tema de sistemas de gestión</t>
  </si>
  <si>
    <t>La articulación de los sistermas de gestión con el Modelo Integrado de Planeación y Gestión, y con el sistema de aseguramiento de la calidad</t>
  </si>
  <si>
    <t>La transferencia de documentación al Archivo, se encuentra pendiente</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</si>
  <si>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</si>
  <si>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</si>
  <si>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</si>
  <si>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</si>
  <si>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</si>
  <si>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</si>
  <si>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</si>
  <si>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</si>
  <si>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</si>
  <si>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</si>
  <si>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</si>
  <si>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</si>
  <si>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Ausencia de personal que ejecute las actividades del proceso</t>
  </si>
  <si>
    <t>Elaboración y presentación de estudios previos oportunamente</t>
  </si>
  <si>
    <t>Envio de estudios previos</t>
  </si>
  <si>
    <t>Asesor de Planeación</t>
  </si>
  <si>
    <t>De acuerdo a la necesidad</t>
  </si>
  <si>
    <t>N/A</t>
  </si>
  <si>
    <t>Se evidencio el envio del correo mediante el cual fue remitido el plan de acción para la vigencia 2021 con fecha 16 de diciembre de 2020 y en él se incluyó el presupuesto necesario para desarrollar las actividades del sistema de gestión de calidad durante la vigencia 2021, el presupuesto solicitado fue de $ 69.750.000 el cual fue aprobado por la administración por $ 51.400.000 (MCTE), asi mismo, se encuentra en elaboración el plan de accion para la vigencia 2022. Actividad que contribuye con la mitigación del riesgo identificado.</t>
  </si>
  <si>
    <t>Se recolecto, organizó y elaboró el informe de revisión por la dirección de la vigencia 2020.
Se han enviado correos eletrónicos a los auditores solicitando la realización de la auditorías internas de los meses de marzo y abril.
Se han solicitado cotizaciones por correo electrónico a Icontec, SGS y Bureau veritas para la ejecución de las capacitación a los auditores internos y líderes de proceso en NTC-Proceso-Estadistico-PE-1000-2020 y NTC 6047-2013 Accesabilidad al medio físico, espacios de servicio al ciudadano en la adminstración pública.
Se elaboró y socializó en la jornada de reinducción presentación de riesgos.
Se elaboró presentación para actualizar el curso de inducción en plataforma.</t>
  </si>
  <si>
    <t>Mediante el seguimiento efectuado no se observo la participación en las actividades programadas por el area de SST que contribuyan a mitigar el riesgo identificado por lo que se requiere fortalecer la actividad de control propuesta.</t>
  </si>
  <si>
    <t>Se evidencio el seguimiento mediante correo electronico a las auditorias programadas en los meses de Agosto a octubre, observando el correo de fecha 8 de agosto de 2021, a los auditores asignados para el proceso de docencia PES, asi mismo se observo el correo de fecha 1 de octubre de 2021 a los auditores asignados para desarrollar auditoria al proceso de informatica y comunicaciones. de igual modo, se evidencio que por ausencia del profesional que realice el seguimiento a las actividades del proceso no se dio cumplimiento al desarrollo de las auditoria programadas para los procesos de Control Interno, Informatica y Comunicaciones y calidad, asi como tampoco la entrega de los planes de mejoramiento resultado de las auditorias, actualización de la metodologia y procedimiento de administración del riesgo no se realizó, lo que denota debillidad en la ejecución de la actividad de control con la materialización del riesgo identificado.</t>
  </si>
  <si>
    <t>Mediante el seguimiento efectuado fue incluido e identificada la causa y el respectiva actividad de control.
Se evidencio la elaboración y remisión al profesional de juridica contratación de los estudios previos para suscripción de contrato de prestación de servivios profesionales de apoyo a la gestión del proceso de calidad con fecha 30 de agosto de 2021, no obstante, dicho proceso requirio de tramites internos de personal, motivo por el cual a la fecha no se ha llevado a cabo dicha contratación, lo cual denota debilidad en la ejecución de la actividad de control permitiendo la materialización del riesgo identificado.</t>
  </si>
  <si>
    <t>A la fecha del seguimiento realizado se evidencio que en el Plan de Auditorias internas se encontraban programadas por medio de la plataforma TEAMS las auditorias al proceso de Investigación, Bienestar Universitario, Seguridad de la Información, respecto de las cuales fueron remitidos los correos electronicos a los auditores recordando dicha programación para su respectiva ejecución, entrega de documentos soporte de las mismas, asi mismo, se cuenta con los documentos soportes de la ejecución de la auditoria realizada al proceso de Docencia PES, no obstante, no se cuenta con los informes que permitan evidenciar la ejecución de las auditorias mencionadas. lo que denota debilidad en la ejecución de la actividad propuesta para mitigar el riesgo identificado.</t>
  </si>
  <si>
    <t xml:space="preserve">Mediante el seguimiento efectuado se evidenciaron la solicitudes realizadas por los lideres de los  proceso de Gestión Ambiental (GAM-FO-03), Docencia IBTI, Seguridad de la Información, Gestión Financiera, Autoevaluación, Direccionamiento Institucional, Asuntos  Disciplinarios, Extensión y proyección social, Talento Humano, Investigación,  a traves de correo electronico para la actualización de documentos del SGI, observando la respectiva remisión al encargado de la publicación en la pagina web institucional, lo cual contribuye con la mitigación del riesgo identificado.
</t>
  </si>
  <si>
    <t>Mediante el seguimiento efectuado se observo que a pesar de contar con los correos electronicos de remisión al encargado de la publicación en la pagina web institucional, no se evidencia el seguimiento efectuado a la publicación de los mismos y el correo posterior al lider del proceso de notificación de la inclusión y actualización, lo que denota debilidad en la ejecución de las actividades de control propuestas para mitigar el riesgo identificado, asi mismo, se evidencio el correo del proceso de docencia PES donde no se encontraba en el portal la actualización del normograma y mapa y plan de tratamiento de riesgos de la vigencia actual.</t>
  </si>
  <si>
    <t>Por medio del seguimiento efectauado se evidencio que se cuenta con la cotización para la capacitacón de la NTC-6047:2013, no obstante, no se ejecuto esta actividad, programada para el segundo semestre de 2021, quedando aplazada para la vigencia 2022, toda vez que se dio prioridad por parte del comité directivo a la capacitación en Power BI a los servidores de la Entidad, lo que denota debilidad en la ejecución de la actividad de control propuesta para mitigar el riesgo identificado.</t>
  </si>
  <si>
    <t>Se evidencio que el proceso cuenta con las evaluacion de los auditores internos efectauada por  Docencia PES cuenta cn con  calificación de bueno. No obstante no se cuenta con las demas evaluaciones correspondientes a las auditorias realizadas a Investigación, Gestión Ambiental, Asuntos Disciplinarios, entre otras, lo cual denota debilidades en la ejecución de la actividad de control propuesta para mitigar el riesgo identificado.</t>
  </si>
  <si>
    <t>Se evidencio mediante el seguimiento efectuado, la asitencia a las capacitaciones en uso sostenible del agua, manejo de residuos ordinarios, especiales y peligrosos, no obstante, no se realizo participación en las ultimas capacitaciones brindadas en temas de gestión ambiental por falta de información de las actividades.</t>
  </si>
  <si>
    <r>
      <t xml:space="preserve">Se evidencio mediante el seguimiento efectuado, la asistencia a las capacitaciones en </t>
    </r>
    <r>
      <rPr>
        <i/>
        <sz val="8"/>
        <color theme="1"/>
        <rFont val="Arial"/>
        <family val="2"/>
      </rPr>
      <t xml:space="preserve">"uso sostenible del agua" </t>
    </r>
    <r>
      <rPr>
        <sz val="8"/>
        <color theme="1"/>
        <rFont val="Arial"/>
        <family val="2"/>
      </rPr>
      <t>realizada en el mes de febrero, sin embargo, no se asistio a la capacitación brindada en temas energeticos, lo cual requiere del fortalecimiento en la ejecución de la actividad propuesta para mitigar el riesgo identificado.</t>
    </r>
  </si>
  <si>
    <t>Mediante el seguimiento efectuado se evidencio que los documentos producidos y manejados por el proceso se encuentran en el one drive y cuentan con sus respectivas actualizaciones,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</si>
</sst>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sz val="8"/>
      <color rgb="FF000000"/>
      <name val="Arial"/>
      <family val="2"/>
    </font>
    <font>
      <i/>
      <sz val="8"/>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indexed="64"/>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4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5"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7" fillId="0" borderId="18" xfId="0" applyFont="1" applyBorder="1" applyAlignment="1">
      <alignment horizontal="center" vertical="center" wrapText="1"/>
    </xf>
    <xf numFmtId="0" fontId="17" fillId="5" borderId="24" xfId="0" applyFont="1" applyFill="1" applyBorder="1" applyAlignment="1">
      <alignment vertical="center" wrapText="1"/>
    </xf>
    <xf numFmtId="0" fontId="17" fillId="0" borderId="24" xfId="0" applyFont="1" applyBorder="1" applyAlignment="1">
      <alignment vertical="center" wrapText="1"/>
    </xf>
    <xf numFmtId="0" fontId="17" fillId="6" borderId="24" xfId="0" applyFont="1" applyFill="1" applyBorder="1" applyAlignment="1">
      <alignment vertical="center" wrapText="1"/>
    </xf>
    <xf numFmtId="0" fontId="17" fillId="7" borderId="24" xfId="0" applyFont="1" applyFill="1" applyBorder="1" applyAlignment="1">
      <alignment vertical="center" wrapText="1"/>
    </xf>
    <xf numFmtId="0" fontId="17" fillId="8" borderId="24" xfId="0" applyFont="1" applyFill="1" applyBorder="1" applyAlignment="1">
      <alignment vertical="center" wrapText="1"/>
    </xf>
    <xf numFmtId="0" fontId="17" fillId="9" borderId="24" xfId="0" applyFont="1" applyFill="1" applyBorder="1" applyAlignment="1">
      <alignment vertical="center" wrapText="1"/>
    </xf>
    <xf numFmtId="0" fontId="17" fillId="0" borderId="30"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20" xfId="0" applyFont="1" applyBorder="1" applyAlignment="1">
      <alignment horizontal="justify" vertical="center" wrapText="1"/>
    </xf>
    <xf numFmtId="0" fontId="0" fillId="0" borderId="30" xfId="0" applyBorder="1" applyAlignment="1">
      <alignment vertical="center" wrapText="1"/>
    </xf>
    <xf numFmtId="0" fontId="0" fillId="0" borderId="24"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1" xfId="0" applyFont="1" applyBorder="1" applyAlignment="1">
      <alignment horizontal="center" vertical="center"/>
    </xf>
    <xf numFmtId="0" fontId="17" fillId="0" borderId="31" xfId="0" applyFont="1" applyBorder="1" applyAlignment="1">
      <alignment vertical="center"/>
    </xf>
    <xf numFmtId="0" fontId="0" fillId="0" borderId="31" xfId="0" applyBorder="1"/>
    <xf numFmtId="0" fontId="17" fillId="10" borderId="1" xfId="0" applyFont="1" applyFill="1" applyBorder="1" applyAlignment="1">
      <alignment horizontal="center" vertical="center" wrapText="1"/>
    </xf>
    <xf numFmtId="0" fontId="17" fillId="7" borderId="36" xfId="0" applyFont="1" applyFill="1" applyBorder="1" applyAlignment="1">
      <alignment vertical="center" wrapText="1"/>
    </xf>
    <xf numFmtId="0" fontId="17" fillId="8" borderId="17"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7" xfId="0" applyFont="1" applyFill="1" applyBorder="1" applyAlignment="1">
      <alignment vertical="center" wrapText="1"/>
    </xf>
    <xf numFmtId="0" fontId="0" fillId="0" borderId="27" xfId="0" applyBorder="1"/>
    <xf numFmtId="0" fontId="0" fillId="0" borderId="32"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5"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6" xfId="0" applyFont="1" applyFill="1" applyBorder="1" applyAlignment="1">
      <alignment horizontal="center" vertical="center" wrapText="1"/>
    </xf>
    <xf numFmtId="0" fontId="17" fillId="0" borderId="31"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27" xfId="0" applyFont="1" applyBorder="1" applyAlignment="1">
      <alignment horizontal="center" vertical="center" wrapText="1"/>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1" xfId="0" applyBorder="1" applyAlignment="1">
      <alignment horizontal="center" vertical="center"/>
    </xf>
    <xf numFmtId="0" fontId="0" fillId="0" borderId="26" xfId="0" applyBorder="1" applyAlignment="1">
      <alignment horizontal="center" vertical="center"/>
    </xf>
    <xf numFmtId="0" fontId="25" fillId="0" borderId="0" xfId="0" applyFont="1" applyBorder="1" applyAlignment="1"/>
    <xf numFmtId="0" fontId="26" fillId="0" borderId="2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4"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13" fillId="0" borderId="0" xfId="0" applyFont="1"/>
    <xf numFmtId="0" fontId="14" fillId="0" borderId="27" xfId="0" applyFont="1" applyBorder="1" applyAlignment="1">
      <alignment horizontal="center" vertical="center"/>
    </xf>
    <xf numFmtId="0" fontId="14" fillId="0" borderId="0" xfId="0" applyFont="1" applyAlignment="1">
      <alignment vertical="center"/>
    </xf>
    <xf numFmtId="0" fontId="30" fillId="0" borderId="0" xfId="0" applyFont="1" applyAlignment="1">
      <alignment vertical="center"/>
    </xf>
    <xf numFmtId="0" fontId="14" fillId="0" borderId="27" xfId="0" applyFont="1" applyBorder="1" applyAlignment="1">
      <alignment horizontal="center" vertical="center" wrapText="1"/>
    </xf>
    <xf numFmtId="0" fontId="13" fillId="0" borderId="47" xfId="0" applyFont="1" applyBorder="1" applyAlignment="1">
      <alignment vertical="center" wrapText="1"/>
    </xf>
    <xf numFmtId="0" fontId="13" fillId="0" borderId="48" xfId="0" applyFont="1" applyBorder="1" applyAlignment="1">
      <alignment vertical="center" wrapText="1"/>
    </xf>
    <xf numFmtId="0" fontId="13" fillId="0" borderId="0" xfId="0" applyFont="1" applyAlignment="1">
      <alignment vertical="center" wrapText="1"/>
    </xf>
    <xf numFmtId="0" fontId="13" fillId="0" borderId="49"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7" xfId="0" applyBorder="1" applyAlignment="1">
      <alignment vertical="center"/>
    </xf>
    <xf numFmtId="0" fontId="25" fillId="0" borderId="0" xfId="0" applyFont="1" applyAlignment="1">
      <alignment vertical="center"/>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7" xfId="0" applyFont="1" applyBorder="1" applyAlignment="1">
      <alignment horizontal="center"/>
    </xf>
    <xf numFmtId="0" fontId="25" fillId="0" borderId="0" xfId="0" applyFont="1" applyAlignment="1">
      <alignment horizontal="center"/>
    </xf>
    <xf numFmtId="0" fontId="14" fillId="0" borderId="27" xfId="0" applyFont="1" applyBorder="1" applyAlignment="1">
      <alignment vertical="center"/>
    </xf>
    <xf numFmtId="0" fontId="13" fillId="0" borderId="27" xfId="0" applyFont="1" applyBorder="1" applyAlignment="1">
      <alignment wrapText="1"/>
    </xf>
    <xf numFmtId="0" fontId="33" fillId="0" borderId="14" xfId="0" applyFont="1" applyBorder="1" applyAlignment="1">
      <alignment horizontal="justify" vertical="center"/>
    </xf>
    <xf numFmtId="0" fontId="33" fillId="0" borderId="52" xfId="0" applyFont="1" applyBorder="1" applyAlignment="1">
      <alignment horizontal="justify" vertical="center"/>
    </xf>
    <xf numFmtId="0" fontId="33" fillId="0" borderId="53" xfId="0" applyFont="1" applyBorder="1" applyAlignment="1">
      <alignment horizontal="justify" vertical="center"/>
    </xf>
    <xf numFmtId="0" fontId="33" fillId="0" borderId="51" xfId="0" applyFont="1" applyBorder="1" applyAlignment="1">
      <alignment horizontal="justify" vertical="center"/>
    </xf>
    <xf numFmtId="0" fontId="33" fillId="0" borderId="48" xfId="0" applyFont="1" applyBorder="1" applyAlignment="1">
      <alignment horizontal="justify" vertical="center"/>
    </xf>
    <xf numFmtId="0" fontId="33" fillId="0" borderId="49" xfId="0" applyFont="1" applyBorder="1" applyAlignment="1">
      <alignment horizontal="justify" vertical="center"/>
    </xf>
    <xf numFmtId="0" fontId="19" fillId="0" borderId="15" xfId="0" applyFont="1" applyFill="1" applyBorder="1" applyAlignment="1">
      <alignment horizontal="left" vertical="center" wrapText="1"/>
    </xf>
    <xf numFmtId="0" fontId="18" fillId="0" borderId="34" xfId="0" applyFont="1" applyBorder="1" applyAlignment="1" applyProtection="1">
      <alignment horizontal="center" vertical="center" wrapText="1"/>
      <protection locked="0"/>
    </xf>
    <xf numFmtId="0" fontId="19" fillId="0" borderId="11" xfId="0" applyFont="1" applyBorder="1" applyAlignment="1" applyProtection="1">
      <alignment vertical="center" wrapText="1"/>
      <protection locked="0"/>
    </xf>
    <xf numFmtId="0" fontId="2" fillId="0" borderId="0" xfId="0" applyFont="1" applyAlignment="1">
      <alignment horizontal="left" vertical="center"/>
    </xf>
    <xf numFmtId="17" fontId="18" fillId="0" borderId="1" xfId="0" applyNumberFormat="1" applyFont="1" applyBorder="1" applyAlignment="1" applyProtection="1">
      <alignment horizontal="left" vertical="center" wrapText="1"/>
      <protection locked="0"/>
    </xf>
    <xf numFmtId="0" fontId="19" fillId="0" borderId="15" xfId="0" applyFont="1" applyBorder="1" applyAlignment="1">
      <alignment horizontal="left" vertical="center" wrapText="1"/>
    </xf>
    <xf numFmtId="0" fontId="0" fillId="0" borderId="0" xfId="0" applyAlignment="1">
      <alignment horizontal="left"/>
    </xf>
    <xf numFmtId="17" fontId="18" fillId="0" borderId="42" xfId="0" applyNumberFormat="1" applyFont="1" applyBorder="1" applyAlignment="1" applyProtection="1">
      <alignment horizontal="left" vertical="center" wrapText="1"/>
      <protection locked="0"/>
    </xf>
    <xf numFmtId="0" fontId="0" fillId="0" borderId="7" xfId="0" applyBorder="1" applyAlignment="1">
      <alignment horizontal="left"/>
    </xf>
    <xf numFmtId="0" fontId="25"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Border="1" applyAlignment="1">
      <alignment horizontal="center" vertical="center" wrapText="1"/>
    </xf>
    <xf numFmtId="0" fontId="3" fillId="0" borderId="0" xfId="0" applyFont="1" applyBorder="1" applyAlignment="1">
      <alignment horizontal="left" vertical="center" wrapText="1"/>
    </xf>
    <xf numFmtId="0" fontId="1" fillId="4" borderId="17"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5" fillId="0" borderId="54" xfId="0" applyFont="1" applyBorder="1" applyAlignment="1">
      <alignment horizontal="center" vertical="center" textRotation="90" wrapText="1"/>
    </xf>
    <xf numFmtId="0" fontId="15" fillId="0" borderId="31" xfId="0" applyFont="1" applyBorder="1" applyAlignment="1">
      <alignment horizontal="center" vertical="center" textRotation="90" wrapText="1"/>
    </xf>
    <xf numFmtId="0" fontId="15" fillId="0" borderId="21" xfId="0" applyFont="1" applyBorder="1" applyAlignment="1">
      <alignment horizontal="center" vertical="center" textRotation="90" wrapText="1"/>
    </xf>
    <xf numFmtId="0" fontId="15" fillId="0" borderId="46" xfId="0" applyFont="1" applyBorder="1" applyAlignment="1">
      <alignment horizontal="center" vertical="center" textRotation="90" wrapText="1"/>
    </xf>
    <xf numFmtId="0" fontId="7" fillId="0" borderId="41"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18" fillId="0" borderId="45"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xf>
    <xf numFmtId="0" fontId="15" fillId="0" borderId="15" xfId="0" applyFont="1" applyBorder="1" applyAlignment="1">
      <alignment horizontal="center" vertical="center" textRotation="90" wrapText="1"/>
    </xf>
    <xf numFmtId="0" fontId="19" fillId="2" borderId="1"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35" fillId="0" borderId="31" xfId="0" applyFont="1" applyBorder="1" applyAlignment="1">
      <alignment horizontal="left" vertical="center" wrapText="1"/>
    </xf>
    <xf numFmtId="0" fontId="18" fillId="0" borderId="31"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28" xfId="0" applyFont="1" applyBorder="1" applyAlignment="1" applyProtection="1">
      <alignment horizontal="left" vertical="center" wrapText="1"/>
      <protection locked="0"/>
    </xf>
    <xf numFmtId="0" fontId="18" fillId="0" borderId="28" xfId="0" applyFont="1" applyBorder="1" applyAlignment="1" applyProtection="1">
      <alignment vertical="center" wrapText="1"/>
      <protection locked="0"/>
    </xf>
    <xf numFmtId="0" fontId="19" fillId="0" borderId="42" xfId="0" applyFont="1" applyBorder="1" applyAlignment="1">
      <alignment horizontal="justify" vertical="center" wrapText="1"/>
    </xf>
    <xf numFmtId="0" fontId="18" fillId="0" borderId="15" xfId="0" applyFont="1" applyFill="1" applyBorder="1" applyAlignment="1" applyProtection="1">
      <alignment horizontal="center" vertical="center" wrapText="1"/>
      <protection locked="0"/>
    </xf>
    <xf numFmtId="0" fontId="18" fillId="6" borderId="15" xfId="0" applyFont="1" applyFill="1" applyBorder="1" applyAlignment="1" applyProtection="1">
      <alignment horizontal="center" vertical="center" wrapText="1"/>
      <protection locked="0"/>
    </xf>
    <xf numFmtId="0" fontId="18" fillId="0" borderId="15" xfId="0" applyFont="1" applyBorder="1" applyAlignment="1" applyProtection="1">
      <alignment horizontal="left" vertical="center" wrapText="1"/>
      <protection locked="0"/>
    </xf>
    <xf numFmtId="0" fontId="18" fillId="0" borderId="15" xfId="0" applyFont="1" applyBorder="1" applyAlignment="1" applyProtection="1">
      <alignment vertical="center" wrapText="1"/>
      <protection locked="0"/>
    </xf>
    <xf numFmtId="0" fontId="18" fillId="0" borderId="16" xfId="0" applyFont="1" applyBorder="1" applyAlignment="1" applyProtection="1">
      <alignment vertical="center" wrapText="1"/>
      <protection locked="0"/>
    </xf>
    <xf numFmtId="0" fontId="18" fillId="0" borderId="42"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vertical="center" wrapText="1"/>
    </xf>
    <xf numFmtId="0" fontId="18" fillId="0" borderId="42"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1" xfId="0" applyFont="1" applyBorder="1" applyAlignment="1" applyProtection="1">
      <alignment horizontal="center" vertical="center" wrapText="1"/>
    </xf>
    <xf numFmtId="0" fontId="18" fillId="0" borderId="31" xfId="0" applyFont="1" applyBorder="1" applyAlignment="1" applyProtection="1">
      <alignment horizontal="center" vertical="center" wrapText="1"/>
      <protection locked="0"/>
    </xf>
    <xf numFmtId="0" fontId="18" fillId="0" borderId="31" xfId="0" applyFont="1" applyBorder="1" applyAlignment="1">
      <alignment horizontal="left" vertical="center" wrapText="1"/>
    </xf>
    <xf numFmtId="0" fontId="18" fillId="0" borderId="31" xfId="0" applyFont="1" applyBorder="1" applyAlignment="1" applyProtection="1">
      <alignment horizontal="center" vertical="center" wrapText="1"/>
    </xf>
    <xf numFmtId="0" fontId="2" fillId="0" borderId="0" xfId="0" applyFont="1" applyFill="1" applyBorder="1" applyAlignment="1">
      <alignment horizontal="left"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17" fillId="0" borderId="0" xfId="0" applyFont="1" applyBorder="1" applyAlignment="1">
      <alignment vertical="center" wrapText="1"/>
    </xf>
    <xf numFmtId="0" fontId="0" fillId="0" borderId="0" xfId="0" applyBorder="1" applyAlignment="1">
      <alignment horizontal="center" vertical="center"/>
    </xf>
    <xf numFmtId="0" fontId="26" fillId="0" borderId="26" xfId="0" applyFont="1" applyBorder="1" applyAlignment="1">
      <alignment horizontal="center" vertical="center" wrapText="1"/>
    </xf>
    <xf numFmtId="0" fontId="3" fillId="0" borderId="33" xfId="0" applyFont="1" applyBorder="1" applyAlignment="1">
      <alignment horizontal="justify" vertical="center" wrapText="1"/>
    </xf>
    <xf numFmtId="0" fontId="18" fillId="0" borderId="1"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0" fillId="0" borderId="0" xfId="0" applyBorder="1" applyAlignment="1">
      <alignment horizontal="center" vertical="center"/>
    </xf>
    <xf numFmtId="0" fontId="17" fillId="0" borderId="1" xfId="0" applyFont="1" applyBorder="1" applyAlignment="1">
      <alignment vertical="center" wrapText="1"/>
    </xf>
    <xf numFmtId="0" fontId="17" fillId="0" borderId="11" xfId="0" applyFont="1" applyBorder="1" applyAlignment="1">
      <alignment vertical="center" wrapText="1"/>
    </xf>
    <xf numFmtId="0" fontId="26" fillId="0" borderId="26" xfId="0" applyFont="1" applyBorder="1" applyAlignment="1">
      <alignment horizontal="center" vertical="center" wrapText="1"/>
    </xf>
    <xf numFmtId="0" fontId="18" fillId="0" borderId="1" xfId="0" applyFont="1" applyBorder="1" applyAlignment="1">
      <alignment horizontal="center" vertical="center" wrapText="1"/>
    </xf>
    <xf numFmtId="0" fontId="19" fillId="2" borderId="31" xfId="0" applyFont="1" applyFill="1" applyBorder="1" applyAlignment="1">
      <alignment horizontal="center" vertical="center" wrapText="1"/>
    </xf>
    <xf numFmtId="0" fontId="18" fillId="0" borderId="15" xfId="0" applyFont="1" applyBorder="1" applyAlignment="1">
      <alignment horizontal="center" vertical="center" wrapText="1"/>
    </xf>
    <xf numFmtId="0" fontId="18" fillId="0" borderId="42" xfId="0" applyFont="1" applyBorder="1" applyAlignment="1">
      <alignment horizontal="center" vertical="center" wrapText="1"/>
    </xf>
    <xf numFmtId="0" fontId="5" fillId="0" borderId="2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7"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3" xfId="0" applyFont="1" applyBorder="1" applyAlignment="1">
      <alignment horizontal="center" vertical="center"/>
    </xf>
    <xf numFmtId="0" fontId="14" fillId="0" borderId="19"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7"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21" fillId="0" borderId="21"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2"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42"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42"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7" fillId="0" borderId="17" xfId="0" applyFont="1" applyBorder="1" applyAlignment="1">
      <alignment horizontal="center" vertical="center" wrapText="1"/>
    </xf>
    <xf numFmtId="0" fontId="27" fillId="0" borderId="33" xfId="0" applyFont="1" applyBorder="1" applyAlignment="1">
      <alignment horizontal="center" vertical="center" wrapText="1"/>
    </xf>
    <xf numFmtId="0" fontId="18" fillId="0" borderId="4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42" xfId="0" applyFont="1" applyBorder="1" applyAlignment="1">
      <alignment horizontal="left" vertical="center" wrapText="1"/>
    </xf>
    <xf numFmtId="0" fontId="18" fillId="0" borderId="11" xfId="0" applyFont="1" applyBorder="1" applyAlignment="1">
      <alignment horizontal="left" vertical="center" wrapText="1"/>
    </xf>
    <xf numFmtId="0" fontId="18" fillId="0" borderId="1" xfId="0" applyFont="1" applyBorder="1" applyAlignment="1">
      <alignment horizontal="left" vertical="center" wrapText="1"/>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18" fillId="0" borderId="34" xfId="0" applyFont="1" applyBorder="1" applyAlignment="1" applyProtection="1">
      <alignment horizontal="center" vertical="center" wrapText="1"/>
      <protection locked="0"/>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22"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18" fillId="0" borderId="31" xfId="0" applyFont="1" applyBorder="1" applyAlignment="1" applyProtection="1">
      <alignment horizontal="center" vertical="center" wrapText="1"/>
      <protection locked="0"/>
    </xf>
    <xf numFmtId="0" fontId="18" fillId="0" borderId="31" xfId="0" applyFont="1" applyBorder="1" applyAlignment="1">
      <alignment horizontal="left" vertical="center" wrapText="1"/>
    </xf>
    <xf numFmtId="0" fontId="2" fillId="0" borderId="25" xfId="0" applyFont="1" applyFill="1" applyBorder="1" applyAlignment="1">
      <alignment horizontal="left" wrapText="1"/>
    </xf>
    <xf numFmtId="0" fontId="18" fillId="0" borderId="31" xfId="0" applyFont="1" applyBorder="1" applyAlignment="1" applyProtection="1">
      <alignment horizontal="center" vertical="center" wrapText="1"/>
    </xf>
    <xf numFmtId="0" fontId="1" fillId="0" borderId="25" xfId="0" applyFont="1" applyFill="1" applyBorder="1" applyAlignment="1">
      <alignment horizontal="left" wrapText="1"/>
    </xf>
    <xf numFmtId="0" fontId="22" fillId="0" borderId="39" xfId="0" applyFont="1" applyBorder="1" applyAlignment="1">
      <alignment horizontal="right" vertical="center" wrapText="1"/>
    </xf>
    <xf numFmtId="0" fontId="22" fillId="0" borderId="2" xfId="0" applyFont="1" applyBorder="1" applyAlignment="1">
      <alignment horizontal="right" vertical="center" wrapText="1"/>
    </xf>
    <xf numFmtId="0" fontId="22" fillId="0" borderId="38" xfId="0" applyFont="1" applyBorder="1" applyAlignment="1">
      <alignment horizontal="right" vertical="center" wrapText="1"/>
    </xf>
    <xf numFmtId="0" fontId="24" fillId="0" borderId="25"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22" fillId="0" borderId="39" xfId="0" applyFont="1" applyBorder="1" applyAlignment="1">
      <alignment horizontal="left" vertical="center" wrapText="1"/>
    </xf>
    <xf numFmtId="0" fontId="22" fillId="0" borderId="2" xfId="0" applyFont="1" applyBorder="1" applyAlignment="1">
      <alignment horizontal="left" vertical="center" wrapText="1"/>
    </xf>
    <xf numFmtId="0" fontId="22" fillId="0" borderId="38" xfId="0" applyFont="1" applyBorder="1" applyAlignment="1">
      <alignment horizontal="left" vertical="center" wrapText="1"/>
    </xf>
    <xf numFmtId="0" fontId="18" fillId="0" borderId="41"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34" xfId="0" applyFont="1" applyBorder="1" applyAlignment="1" applyProtection="1">
      <alignment horizontal="left" vertical="center" wrapText="1"/>
      <protection locked="0"/>
    </xf>
    <xf numFmtId="0" fontId="18" fillId="0" borderId="32" xfId="0" applyFont="1" applyBorder="1" applyAlignment="1" applyProtection="1">
      <alignment horizontal="left" vertical="center" wrapText="1"/>
      <protection locked="0"/>
    </xf>
    <xf numFmtId="0" fontId="18" fillId="0" borderId="45" xfId="0" applyFont="1" applyBorder="1" applyAlignment="1" applyProtection="1">
      <alignment horizontal="left" vertical="center" wrapText="1"/>
      <protection locked="0"/>
    </xf>
    <xf numFmtId="0" fontId="14" fillId="0" borderId="1" xfId="0" applyFont="1" applyBorder="1" applyAlignment="1">
      <alignment horizontal="center"/>
    </xf>
    <xf numFmtId="0" fontId="17" fillId="0" borderId="23"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37" xfId="0" applyFont="1" applyBorder="1" applyAlignment="1">
      <alignment horizontal="justify" vertical="center" wrapText="1"/>
    </xf>
    <xf numFmtId="0" fontId="17" fillId="9" borderId="19"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5"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35" xfId="0" applyFont="1" applyBorder="1" applyAlignment="1">
      <alignment horizontal="justify" vertical="center" wrapText="1"/>
    </xf>
    <xf numFmtId="0" fontId="17" fillId="5" borderId="17"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5" borderId="35" xfId="0" applyFont="1" applyFill="1" applyBorder="1" applyAlignment="1">
      <alignment horizontal="justify" vertical="center" wrapText="1"/>
    </xf>
    <xf numFmtId="0" fontId="17" fillId="0" borderId="36" xfId="0" applyFont="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6" borderId="35"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7" borderId="36" xfId="0" applyFont="1" applyFill="1" applyBorder="1" applyAlignment="1">
      <alignment horizontal="justify" vertical="center" wrapText="1"/>
    </xf>
    <xf numFmtId="0" fontId="17" fillId="7" borderId="33" xfId="0" applyFont="1" applyFill="1" applyBorder="1" applyAlignment="1">
      <alignment horizontal="justify" vertical="center" wrapText="1"/>
    </xf>
    <xf numFmtId="0" fontId="17" fillId="7"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39" xfId="0" applyFont="1" applyFill="1" applyBorder="1" applyAlignment="1">
      <alignment horizontal="center" vertical="center" wrapText="1"/>
    </xf>
    <xf numFmtId="0" fontId="16" fillId="10" borderId="38" xfId="0" applyFont="1" applyFill="1" applyBorder="1" applyAlignment="1">
      <alignment horizontal="center" vertical="center" wrapText="1"/>
    </xf>
    <xf numFmtId="0" fontId="17" fillId="8" borderId="17" xfId="0" applyFont="1" applyFill="1" applyBorder="1" applyAlignment="1">
      <alignment horizontal="justify" vertical="center" wrapText="1"/>
    </xf>
    <xf numFmtId="0" fontId="17" fillId="8" borderId="33" xfId="0" applyFont="1" applyFill="1" applyBorder="1" applyAlignment="1">
      <alignment horizontal="justify" vertical="center" wrapText="1"/>
    </xf>
    <xf numFmtId="0" fontId="17" fillId="8" borderId="18" xfId="0" applyFont="1" applyFill="1" applyBorder="1" applyAlignment="1">
      <alignment horizontal="justify" vertical="center" wrapText="1"/>
    </xf>
    <xf numFmtId="0" fontId="14" fillId="0" borderId="51" xfId="0" applyFont="1" applyBorder="1" applyAlignment="1">
      <alignment horizontal="left" vertical="center" wrapText="1"/>
    </xf>
    <xf numFmtId="0" fontId="14" fillId="0" borderId="48" xfId="0" applyFont="1" applyBorder="1" applyAlignment="1">
      <alignment horizontal="left" vertical="center" wrapText="1"/>
    </xf>
    <xf numFmtId="0" fontId="14" fillId="0" borderId="49" xfId="0" applyFont="1" applyBorder="1" applyAlignment="1">
      <alignment horizontal="left" vertical="center" wrapText="1"/>
    </xf>
    <xf numFmtId="0" fontId="13" fillId="0" borderId="0" xfId="0" applyFont="1" applyBorder="1" applyAlignment="1">
      <alignment horizontal="left" vertical="top" wrapText="1"/>
    </xf>
    <xf numFmtId="0" fontId="32" fillId="0" borderId="0" xfId="0" applyFont="1" applyBorder="1" applyAlignment="1">
      <alignment horizontal="left" vertical="top" wrapText="1"/>
    </xf>
    <xf numFmtId="0" fontId="14" fillId="0" borderId="25"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0" fillId="0" borderId="0" xfId="0" applyBorder="1" applyAlignment="1">
      <alignment horizontal="center" vertical="center"/>
    </xf>
    <xf numFmtId="0" fontId="14" fillId="0" borderId="31" xfId="0" applyFont="1" applyBorder="1" applyAlignment="1">
      <alignment horizontal="center" vertical="center"/>
    </xf>
    <xf numFmtId="0" fontId="14" fillId="0" borderId="40" xfId="0" applyFont="1" applyBorder="1" applyAlignment="1">
      <alignment horizontal="center" vertical="center"/>
    </xf>
    <xf numFmtId="0" fontId="26" fillId="0" borderId="3"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3"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1" xfId="0" applyFont="1" applyBorder="1" applyAlignment="1">
      <alignment horizontal="center"/>
    </xf>
    <xf numFmtId="0" fontId="14" fillId="0" borderId="0" xfId="0" applyFont="1" applyAlignment="1">
      <alignment horizontal="center"/>
    </xf>
  </cellXfs>
  <cellStyles count="9">
    <cellStyle name="Hipervínculo" xfId="7" builtinId="8" hidden="1"/>
    <cellStyle name="Hipervínculo" xfId="5" builtinId="8" hidden="1"/>
    <cellStyle name="Hipervínculo" xfId="1" builtinId="8" hidden="1"/>
    <cellStyle name="Hipervínculo" xfId="3" builtinId="8" hidden="1"/>
    <cellStyle name="Hipervínculo visitado" xfId="8" builtinId="9" hidden="1"/>
    <cellStyle name="Hipervínculo visitado" xfId="6" builtinId="9" hidden="1"/>
    <cellStyle name="Hipervínculo visitado" xfId="2" builtinId="9" hidden="1"/>
    <cellStyle name="Hipervínculo visitado" xfId="4" builtinId="9" hidden="1"/>
    <cellStyle name="Normal" xfId="0" builtinId="0"/>
  </cellStyles>
  <dxfs count="177">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897460</xdr:colOff>
      <xdr:row>0</xdr:row>
      <xdr:rowOff>0</xdr:rowOff>
    </xdr:from>
    <xdr:to>
      <xdr:col>1</xdr:col>
      <xdr:colOff>438721</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460" y="0"/>
          <a:ext cx="811261" cy="757575"/>
        </a:xfrm>
        <a:prstGeom prst="rect">
          <a:avLst/>
        </a:prstGeom>
        <a:noFill/>
        <a:ln>
          <a:noFill/>
        </a:ln>
      </xdr:spPr>
    </xdr:pic>
    <xdr:clientData/>
  </xdr:twoCellAnchor>
  <xdr:twoCellAnchor editAs="oneCell">
    <xdr:from>
      <xdr:col>5</xdr:col>
      <xdr:colOff>103909</xdr:colOff>
      <xdr:row>145</xdr:row>
      <xdr:rowOff>103909</xdr:rowOff>
    </xdr:from>
    <xdr:to>
      <xdr:col>8</xdr:col>
      <xdr:colOff>9152</xdr:colOff>
      <xdr:row>161</xdr:row>
      <xdr:rowOff>25458</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712787</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89"/>
  <sheetViews>
    <sheetView tabSelected="1" topLeftCell="AJ6" zoomScale="115" zoomScaleNormal="115" zoomScalePageLayoutView="120" workbookViewId="0">
      <pane ySplit="1" topLeftCell="A7" activePane="bottomLeft" state="frozen"/>
      <selection activeCell="P6" sqref="P6"/>
      <selection pane="bottomLeft" activeCell="H7" sqref="H7"/>
    </sheetView>
  </sheetViews>
  <sheetFormatPr baseColWidth="10" defaultColWidth="10.7265625" defaultRowHeight="14.5" x14ac:dyDescent="0.35"/>
  <cols>
    <col min="1" max="1" width="16.7265625" customWidth="1"/>
    <col min="2" max="2" width="18.453125" customWidth="1"/>
    <col min="3" max="3" width="20.453125" customWidth="1"/>
    <col min="4" max="4" width="43.453125" customWidth="1"/>
    <col min="5" max="5" width="12.7265625" customWidth="1"/>
    <col min="6" max="6" width="15.26953125" style="16" customWidth="1"/>
    <col min="7" max="7" width="14.7265625" customWidth="1"/>
    <col min="8" max="8" width="13.7265625" style="16" customWidth="1"/>
    <col min="9" max="9" width="5.7265625" customWidth="1"/>
    <col min="10" max="12" width="4" customWidth="1"/>
    <col min="13" max="13" width="4.1796875" customWidth="1"/>
    <col min="14" max="14" width="4.453125" customWidth="1"/>
    <col min="15" max="15" width="4.7265625" customWidth="1"/>
    <col min="16" max="16" width="36.7265625" customWidth="1"/>
    <col min="17" max="17" width="35.7265625" customWidth="1"/>
    <col min="18" max="18" width="13.26953125" style="16" customWidth="1"/>
    <col min="19" max="19" width="14" style="97" customWidth="1"/>
    <col min="20" max="20" width="34.1796875" customWidth="1"/>
    <col min="21" max="22" width="18.7265625" style="97" customWidth="1"/>
    <col min="23" max="23" width="12.1796875" style="12" customWidth="1"/>
    <col min="24" max="24" width="13.26953125" style="12" customWidth="1"/>
    <col min="25" max="25" width="18.7265625" style="12" customWidth="1"/>
    <col min="26" max="26" width="14.7265625" style="12" customWidth="1"/>
    <col min="27" max="27" width="15.1796875" customWidth="1"/>
    <col min="28" max="28" width="14" customWidth="1"/>
    <col min="29" max="29" width="13.7265625" style="12" customWidth="1"/>
    <col min="30" max="30" width="27.26953125" style="56" customWidth="1"/>
    <col min="31" max="32" width="16.26953125" style="145" customWidth="1"/>
    <col min="33" max="33" width="31.453125" customWidth="1"/>
    <col min="34" max="34" width="12.453125" style="12" customWidth="1"/>
    <col min="35" max="35" width="53.26953125" customWidth="1"/>
    <col min="36" max="36" width="12.453125" style="97" customWidth="1"/>
    <col min="37" max="37" width="44.7265625" customWidth="1"/>
    <col min="38" max="38" width="12.453125" style="12" customWidth="1"/>
    <col min="39" max="39" width="47.1796875" customWidth="1"/>
    <col min="40" max="40" width="20" customWidth="1"/>
  </cols>
  <sheetData>
    <row r="1" spans="1:270" s="4" customFormat="1" ht="21" customHeight="1" x14ac:dyDescent="0.35">
      <c r="A1" s="218" t="s">
        <v>0</v>
      </c>
      <c r="B1" s="219"/>
      <c r="C1" s="235" t="s">
        <v>1</v>
      </c>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7"/>
      <c r="AL1" s="261" t="s">
        <v>2</v>
      </c>
      <c r="AM1" s="262"/>
    </row>
    <row r="2" spans="1:270" s="4" customFormat="1" ht="21.75" customHeight="1" x14ac:dyDescent="0.35">
      <c r="A2" s="220"/>
      <c r="B2" s="221"/>
      <c r="C2" s="238"/>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40"/>
      <c r="AL2" s="263" t="s">
        <v>3</v>
      </c>
      <c r="AM2" s="264"/>
    </row>
    <row r="3" spans="1:270" s="4" customFormat="1" ht="21.75" customHeight="1" x14ac:dyDescent="0.35">
      <c r="A3" s="220"/>
      <c r="B3" s="221"/>
      <c r="C3" s="238"/>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40"/>
      <c r="AL3" s="263" t="s">
        <v>4</v>
      </c>
      <c r="AM3" s="264"/>
    </row>
    <row r="4" spans="1:270" s="4" customFormat="1" ht="21.75" customHeight="1" x14ac:dyDescent="0.35">
      <c r="A4" s="222"/>
      <c r="B4" s="223"/>
      <c r="C4" s="241"/>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3"/>
      <c r="AL4" s="265" t="s">
        <v>5</v>
      </c>
      <c r="AM4" s="266"/>
    </row>
    <row r="5" spans="1:270" s="1" customFormat="1" ht="13" thickBot="1" x14ac:dyDescent="0.3">
      <c r="A5" s="5"/>
      <c r="B5" s="5"/>
      <c r="F5" s="6"/>
      <c r="H5" s="6"/>
      <c r="P5" s="5"/>
      <c r="Q5" s="5"/>
      <c r="R5" s="6"/>
      <c r="S5" s="14"/>
      <c r="U5" s="14"/>
      <c r="V5" s="14"/>
      <c r="W5" s="11"/>
      <c r="X5" s="11"/>
      <c r="Y5" s="11"/>
      <c r="Z5" s="11"/>
      <c r="AC5" s="14"/>
      <c r="AE5" s="142"/>
      <c r="AF5" s="142"/>
      <c r="AH5" s="11"/>
      <c r="AJ5" s="14"/>
      <c r="AL5" s="11"/>
    </row>
    <row r="6" spans="1:270" s="10" customFormat="1" ht="44.25" customHeight="1" thickBot="1" x14ac:dyDescent="0.4">
      <c r="A6" s="231" t="s">
        <v>6</v>
      </c>
      <c r="B6" s="232"/>
      <c r="C6" s="232"/>
      <c r="D6" s="232"/>
      <c r="E6" s="232"/>
      <c r="F6" s="229" t="s">
        <v>7</v>
      </c>
      <c r="G6" s="230"/>
      <c r="H6" s="230"/>
      <c r="I6" s="226" t="s">
        <v>8</v>
      </c>
      <c r="J6" s="227"/>
      <c r="K6" s="227"/>
      <c r="L6" s="227"/>
      <c r="M6" s="226" t="s">
        <v>9</v>
      </c>
      <c r="N6" s="227"/>
      <c r="O6" s="228"/>
      <c r="P6" s="233" t="s">
        <v>10</v>
      </c>
      <c r="Q6" s="233" t="s">
        <v>11</v>
      </c>
      <c r="R6" s="270" t="s">
        <v>12</v>
      </c>
      <c r="S6" s="233" t="s">
        <v>13</v>
      </c>
      <c r="T6" s="233" t="s">
        <v>14</v>
      </c>
      <c r="U6" s="224" t="s">
        <v>15</v>
      </c>
      <c r="V6" s="224" t="s">
        <v>16</v>
      </c>
      <c r="W6" s="224" t="s">
        <v>17</v>
      </c>
      <c r="X6" s="224" t="s">
        <v>18</v>
      </c>
      <c r="Y6" s="253" t="s">
        <v>19</v>
      </c>
      <c r="Z6" s="253" t="s">
        <v>20</v>
      </c>
      <c r="AA6" s="229" t="s">
        <v>21</v>
      </c>
      <c r="AB6" s="230"/>
      <c r="AC6" s="230"/>
      <c r="AD6" s="233" t="s">
        <v>22</v>
      </c>
      <c r="AE6" s="224" t="s">
        <v>23</v>
      </c>
      <c r="AF6" s="224" t="s">
        <v>24</v>
      </c>
      <c r="AG6" s="224" t="s">
        <v>25</v>
      </c>
      <c r="AH6" s="267" t="s">
        <v>26</v>
      </c>
      <c r="AI6" s="268"/>
      <c r="AJ6" s="267" t="s">
        <v>27</v>
      </c>
      <c r="AK6" s="269"/>
      <c r="AL6" s="267" t="s">
        <v>28</v>
      </c>
      <c r="AM6" s="269"/>
    </row>
    <row r="7" spans="1:270" s="9" customFormat="1" ht="87.75" customHeight="1" thickBot="1" x14ac:dyDescent="0.3">
      <c r="A7" s="154" t="s">
        <v>29</v>
      </c>
      <c r="B7" s="155" t="s">
        <v>30</v>
      </c>
      <c r="C7" s="156" t="s">
        <v>31</v>
      </c>
      <c r="D7" s="156" t="s">
        <v>32</v>
      </c>
      <c r="E7" s="157" t="s">
        <v>33</v>
      </c>
      <c r="F7" s="158" t="s">
        <v>34</v>
      </c>
      <c r="G7" s="159" t="s">
        <v>35</v>
      </c>
      <c r="H7" s="160" t="s">
        <v>36</v>
      </c>
      <c r="I7" s="161" t="s">
        <v>37</v>
      </c>
      <c r="J7" s="162" t="s">
        <v>38</v>
      </c>
      <c r="K7" s="162" t="s">
        <v>39</v>
      </c>
      <c r="L7" s="163" t="s">
        <v>40</v>
      </c>
      <c r="M7" s="161" t="s">
        <v>41</v>
      </c>
      <c r="N7" s="162" t="s">
        <v>42</v>
      </c>
      <c r="O7" s="164" t="s">
        <v>43</v>
      </c>
      <c r="P7" s="234"/>
      <c r="Q7" s="234"/>
      <c r="R7" s="271"/>
      <c r="S7" s="234"/>
      <c r="T7" s="234"/>
      <c r="U7" s="225"/>
      <c r="V7" s="225"/>
      <c r="W7" s="225"/>
      <c r="X7" s="225"/>
      <c r="Y7" s="254"/>
      <c r="Z7" s="254"/>
      <c r="AA7" s="165" t="s">
        <v>34</v>
      </c>
      <c r="AB7" s="155" t="s">
        <v>35</v>
      </c>
      <c r="AC7" s="166" t="s">
        <v>44</v>
      </c>
      <c r="AD7" s="234"/>
      <c r="AE7" s="225"/>
      <c r="AF7" s="225"/>
      <c r="AG7" s="225"/>
      <c r="AH7" s="153" t="s">
        <v>45</v>
      </c>
      <c r="AI7" s="153" t="s">
        <v>46</v>
      </c>
      <c r="AJ7" s="153" t="s">
        <v>45</v>
      </c>
      <c r="AK7" s="153" t="s">
        <v>46</v>
      </c>
      <c r="AL7" s="153" t="s">
        <v>45</v>
      </c>
      <c r="AM7" s="153" t="s">
        <v>46</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09.5" customHeight="1" x14ac:dyDescent="0.35">
      <c r="A8" s="290" t="s">
        <v>47</v>
      </c>
      <c r="B8" s="293" t="s">
        <v>48</v>
      </c>
      <c r="C8" s="244" t="s">
        <v>49</v>
      </c>
      <c r="D8" s="244" t="s">
        <v>50</v>
      </c>
      <c r="E8" s="250" t="s">
        <v>51</v>
      </c>
      <c r="F8" s="250" t="s">
        <v>52</v>
      </c>
      <c r="G8" s="250" t="s">
        <v>53</v>
      </c>
      <c r="H8" s="255" t="str">
        <f>+IFERROR(VLOOKUP(F8&amp;G8,$D$146:$E$170,2,FALSE),"")</f>
        <v>ALTO</v>
      </c>
      <c r="I8" s="250"/>
      <c r="J8" s="250"/>
      <c r="K8" s="250" t="s">
        <v>54</v>
      </c>
      <c r="L8" s="250"/>
      <c r="M8" s="250"/>
      <c r="N8" s="250"/>
      <c r="O8" s="250" t="s">
        <v>54</v>
      </c>
      <c r="P8" s="217" t="s">
        <v>55</v>
      </c>
      <c r="Q8" s="258" t="s">
        <v>56</v>
      </c>
      <c r="R8" s="186" t="s">
        <v>57</v>
      </c>
      <c r="S8" s="186" t="s">
        <v>58</v>
      </c>
      <c r="T8" s="192" t="s">
        <v>59</v>
      </c>
      <c r="U8" s="186" t="s">
        <v>60</v>
      </c>
      <c r="V8" s="186" t="s">
        <v>60</v>
      </c>
      <c r="W8" s="140" t="str">
        <f>+IF(OR(U8="",V8=""),"",IF(AND(U8="FUERTE",V8="FUERTE"),"FUERTE 
100",IF(OR(U8="DÉBIL",V8="DÉBIL"),"DÉBIL
0","MODERADO
50")))</f>
        <v>FUERTE 
100</v>
      </c>
      <c r="X8" s="250" t="s">
        <v>91</v>
      </c>
      <c r="Y8" s="250" t="s">
        <v>61</v>
      </c>
      <c r="Z8" s="250" t="s">
        <v>61</v>
      </c>
      <c r="AA8" s="250" t="s">
        <v>127</v>
      </c>
      <c r="AB8" s="250" t="s">
        <v>63</v>
      </c>
      <c r="AC8" s="255" t="str">
        <f>+IFERROR(VLOOKUP(AA8&amp;AB8,$D$146:$E$170,2,FALSE),"")</f>
        <v>BAJO</v>
      </c>
      <c r="AD8" s="189" t="s">
        <v>64</v>
      </c>
      <c r="AE8" s="192" t="s">
        <v>65</v>
      </c>
      <c r="AF8" s="146" t="s">
        <v>66</v>
      </c>
      <c r="AG8" s="247" t="s">
        <v>67</v>
      </c>
      <c r="AH8" s="250" t="s">
        <v>60</v>
      </c>
      <c r="AI8" s="192" t="s">
        <v>68</v>
      </c>
      <c r="AJ8" s="250" t="s">
        <v>60</v>
      </c>
      <c r="AK8" s="180" t="s">
        <v>69</v>
      </c>
      <c r="AL8" s="272" t="s">
        <v>183</v>
      </c>
      <c r="AM8" s="177" t="s">
        <v>505</v>
      </c>
    </row>
    <row r="9" spans="1:270" ht="192.75" customHeight="1" x14ac:dyDescent="0.35">
      <c r="A9" s="291"/>
      <c r="B9" s="294"/>
      <c r="C9" s="245"/>
      <c r="D9" s="245"/>
      <c r="E9" s="251"/>
      <c r="F9" s="251"/>
      <c r="G9" s="251"/>
      <c r="H9" s="256"/>
      <c r="I9" s="251"/>
      <c r="J9" s="251"/>
      <c r="K9" s="251"/>
      <c r="L9" s="251"/>
      <c r="M9" s="251"/>
      <c r="N9" s="251"/>
      <c r="O9" s="251"/>
      <c r="P9" s="214" t="s">
        <v>70</v>
      </c>
      <c r="Q9" s="259"/>
      <c r="R9" s="187" t="s">
        <v>57</v>
      </c>
      <c r="S9" s="187" t="s">
        <v>58</v>
      </c>
      <c r="T9" s="193" t="s">
        <v>71</v>
      </c>
      <c r="U9" s="187" t="s">
        <v>60</v>
      </c>
      <c r="V9" s="187" t="s">
        <v>60</v>
      </c>
      <c r="W9" s="188" t="str">
        <f>+IF(OR(U9="",V9=""),"",IF(AND(U9="FUERTE",V9="FUERTE"),"FUERTE 
100",IF(OR(U9="DÉBIL",V9="DÉBIL"),"DÉBIL
0","MODERADO
50")))</f>
        <v>FUERTE 
100</v>
      </c>
      <c r="X9" s="251"/>
      <c r="Y9" s="251"/>
      <c r="Z9" s="251"/>
      <c r="AA9" s="251"/>
      <c r="AB9" s="251"/>
      <c r="AC9" s="256"/>
      <c r="AD9" s="190" t="s">
        <v>72</v>
      </c>
      <c r="AE9" s="193" t="s">
        <v>65</v>
      </c>
      <c r="AF9" s="143" t="s">
        <v>73</v>
      </c>
      <c r="AG9" s="248"/>
      <c r="AH9" s="251"/>
      <c r="AI9" s="193" t="s">
        <v>506</v>
      </c>
      <c r="AJ9" s="252"/>
      <c r="AK9" s="193" t="s">
        <v>74</v>
      </c>
      <c r="AL9" s="273"/>
      <c r="AM9" s="178" t="s">
        <v>508</v>
      </c>
    </row>
    <row r="10" spans="1:270" ht="138" customHeight="1" x14ac:dyDescent="0.35">
      <c r="A10" s="291"/>
      <c r="B10" s="294"/>
      <c r="C10" s="245"/>
      <c r="D10" s="245"/>
      <c r="E10" s="251"/>
      <c r="F10" s="251"/>
      <c r="G10" s="251"/>
      <c r="H10" s="256"/>
      <c r="I10" s="251"/>
      <c r="J10" s="251"/>
      <c r="K10" s="251"/>
      <c r="L10" s="251"/>
      <c r="M10" s="251"/>
      <c r="N10" s="251"/>
      <c r="O10" s="251"/>
      <c r="P10" s="214" t="s">
        <v>499</v>
      </c>
      <c r="Q10" s="259"/>
      <c r="R10" s="207" t="s">
        <v>57</v>
      </c>
      <c r="S10" s="207" t="s">
        <v>58</v>
      </c>
      <c r="T10" s="209" t="s">
        <v>500</v>
      </c>
      <c r="U10" s="207" t="s">
        <v>91</v>
      </c>
      <c r="V10" s="207" t="s">
        <v>91</v>
      </c>
      <c r="W10" s="205" t="str">
        <f>+IF(OR(U10="",V10=""),"",IF(AND(U10="FUERTE",V10="FUERTE"),"FUERTE 
100",IF(OR(U10="DÉBIL",V10="DÉBIL"),"DÉBIL
0","MODERADO
50")))</f>
        <v>MODERADO
50</v>
      </c>
      <c r="X10" s="251"/>
      <c r="Y10" s="251"/>
      <c r="Z10" s="251"/>
      <c r="AA10" s="251"/>
      <c r="AB10" s="251"/>
      <c r="AC10" s="256"/>
      <c r="AD10" s="208" t="s">
        <v>501</v>
      </c>
      <c r="AE10" s="209" t="s">
        <v>502</v>
      </c>
      <c r="AF10" s="143" t="s">
        <v>503</v>
      </c>
      <c r="AG10" s="248"/>
      <c r="AH10" s="251"/>
      <c r="AI10" s="205" t="s">
        <v>504</v>
      </c>
      <c r="AJ10" s="252"/>
      <c r="AK10" s="205" t="s">
        <v>504</v>
      </c>
      <c r="AL10" s="273"/>
      <c r="AM10" s="178" t="s">
        <v>509</v>
      </c>
    </row>
    <row r="11" spans="1:270" ht="160.5" customHeight="1" x14ac:dyDescent="0.35">
      <c r="A11" s="291"/>
      <c r="B11" s="294"/>
      <c r="C11" s="246"/>
      <c r="D11" s="246"/>
      <c r="E11" s="252"/>
      <c r="F11" s="252"/>
      <c r="G11" s="252"/>
      <c r="H11" s="257"/>
      <c r="I11" s="252"/>
      <c r="J11" s="252"/>
      <c r="K11" s="252"/>
      <c r="L11" s="252"/>
      <c r="M11" s="252"/>
      <c r="N11" s="252"/>
      <c r="O11" s="252"/>
      <c r="P11" s="214" t="s">
        <v>75</v>
      </c>
      <c r="Q11" s="260"/>
      <c r="R11" s="188" t="s">
        <v>76</v>
      </c>
      <c r="S11" s="188" t="s">
        <v>58</v>
      </c>
      <c r="T11" s="193" t="s">
        <v>77</v>
      </c>
      <c r="U11" s="188" t="s">
        <v>60</v>
      </c>
      <c r="V11" s="188" t="s">
        <v>60</v>
      </c>
      <c r="W11" s="188" t="str">
        <f t="shared" ref="W11:W19" si="0">+IF(OR(U11="",V11=""),"",IF(AND(U11="FUERTE",V11="FUERTE"),"FUERTE 
100",IF(OR(U11="DÉBIL",V11="DÉBIL"),"DÉBIL
0","MODERADO
50")))</f>
        <v>FUERTE 
100</v>
      </c>
      <c r="X11" s="252"/>
      <c r="Y11" s="252"/>
      <c r="Z11" s="252"/>
      <c r="AA11" s="252"/>
      <c r="AB11" s="252"/>
      <c r="AC11" s="257"/>
      <c r="AD11" s="190" t="s">
        <v>78</v>
      </c>
      <c r="AE11" s="193" t="s">
        <v>79</v>
      </c>
      <c r="AF11" s="143" t="s">
        <v>80</v>
      </c>
      <c r="AG11" s="249"/>
      <c r="AH11" s="252"/>
      <c r="AI11" s="96" t="s">
        <v>81</v>
      </c>
      <c r="AJ11" s="252"/>
      <c r="AK11" s="96" t="s">
        <v>82</v>
      </c>
      <c r="AL11" s="274"/>
      <c r="AM11" s="178" t="s">
        <v>510</v>
      </c>
    </row>
    <row r="12" spans="1:270" ht="143.5" customHeight="1" x14ac:dyDescent="0.35">
      <c r="A12" s="291"/>
      <c r="B12" s="294"/>
      <c r="C12" s="246" t="s">
        <v>83</v>
      </c>
      <c r="D12" s="246" t="s">
        <v>84</v>
      </c>
      <c r="E12" s="252" t="s">
        <v>51</v>
      </c>
      <c r="F12" s="252" t="s">
        <v>52</v>
      </c>
      <c r="G12" s="252" t="s">
        <v>53</v>
      </c>
      <c r="H12" s="257" t="str">
        <f>+IFERROR(VLOOKUP(F12&amp;G12,$D$146:$E$170,2,FALSE),"")</f>
        <v>ALTO</v>
      </c>
      <c r="I12" s="252"/>
      <c r="J12" s="252"/>
      <c r="K12" s="252"/>
      <c r="L12" s="252" t="s">
        <v>54</v>
      </c>
      <c r="M12" s="252"/>
      <c r="N12" s="252" t="s">
        <v>54</v>
      </c>
      <c r="O12" s="252" t="s">
        <v>54</v>
      </c>
      <c r="P12" s="190" t="s">
        <v>85</v>
      </c>
      <c r="Q12" s="260" t="s">
        <v>86</v>
      </c>
      <c r="R12" s="188" t="s">
        <v>57</v>
      </c>
      <c r="S12" s="188" t="s">
        <v>58</v>
      </c>
      <c r="T12" s="191" t="s">
        <v>87</v>
      </c>
      <c r="U12" s="188" t="s">
        <v>60</v>
      </c>
      <c r="V12" s="188" t="s">
        <v>60</v>
      </c>
      <c r="W12" s="188" t="str">
        <f t="shared" si="0"/>
        <v>FUERTE 
100</v>
      </c>
      <c r="X12" s="252" t="s">
        <v>60</v>
      </c>
      <c r="Y12" s="252" t="s">
        <v>61</v>
      </c>
      <c r="Z12" s="252" t="s">
        <v>61</v>
      </c>
      <c r="AA12" s="277" t="s">
        <v>62</v>
      </c>
      <c r="AB12" s="277" t="s">
        <v>63</v>
      </c>
      <c r="AC12" s="257" t="str">
        <f>+IFERROR(VLOOKUP(AA12&amp;AB12,$D$146:$E$170,2,FALSE),"")</f>
        <v>BAJO</v>
      </c>
      <c r="AD12" s="190" t="s">
        <v>88</v>
      </c>
      <c r="AE12" s="193" t="s">
        <v>65</v>
      </c>
      <c r="AF12" s="193" t="s">
        <v>73</v>
      </c>
      <c r="AG12" s="249" t="s">
        <v>89</v>
      </c>
      <c r="AH12" s="252" t="s">
        <v>60</v>
      </c>
      <c r="AI12" s="96" t="s">
        <v>90</v>
      </c>
      <c r="AJ12" s="252" t="s">
        <v>91</v>
      </c>
      <c r="AK12" s="96" t="s">
        <v>92</v>
      </c>
      <c r="AL12" s="277" t="s">
        <v>183</v>
      </c>
      <c r="AM12" s="179" t="s">
        <v>511</v>
      </c>
    </row>
    <row r="13" spans="1:270" ht="125.25" customHeight="1" x14ac:dyDescent="0.35">
      <c r="A13" s="291"/>
      <c r="B13" s="294"/>
      <c r="C13" s="246"/>
      <c r="D13" s="246"/>
      <c r="E13" s="252"/>
      <c r="F13" s="252"/>
      <c r="G13" s="252"/>
      <c r="H13" s="257"/>
      <c r="I13" s="252"/>
      <c r="J13" s="252"/>
      <c r="K13" s="252"/>
      <c r="L13" s="252"/>
      <c r="M13" s="252"/>
      <c r="N13" s="252"/>
      <c r="O13" s="252"/>
      <c r="P13" s="190" t="s">
        <v>93</v>
      </c>
      <c r="Q13" s="260"/>
      <c r="R13" s="188" t="s">
        <v>57</v>
      </c>
      <c r="S13" s="188" t="s">
        <v>58</v>
      </c>
      <c r="T13" s="96" t="s">
        <v>94</v>
      </c>
      <c r="U13" s="188" t="s">
        <v>60</v>
      </c>
      <c r="V13" s="188" t="s">
        <v>60</v>
      </c>
      <c r="W13" s="188" t="str">
        <f t="shared" si="0"/>
        <v>FUERTE 
100</v>
      </c>
      <c r="X13" s="252"/>
      <c r="Y13" s="252"/>
      <c r="Z13" s="252"/>
      <c r="AA13" s="251"/>
      <c r="AB13" s="251"/>
      <c r="AC13" s="257"/>
      <c r="AD13" s="193" t="s">
        <v>95</v>
      </c>
      <c r="AE13" s="193" t="s">
        <v>65</v>
      </c>
      <c r="AF13" s="193" t="s">
        <v>73</v>
      </c>
      <c r="AG13" s="249"/>
      <c r="AH13" s="252"/>
      <c r="AI13" s="96" t="s">
        <v>96</v>
      </c>
      <c r="AJ13" s="252"/>
      <c r="AK13" s="96" t="s">
        <v>97</v>
      </c>
      <c r="AL13" s="251"/>
      <c r="AM13" s="179" t="s">
        <v>512</v>
      </c>
    </row>
    <row r="14" spans="1:270" ht="100.5" customHeight="1" x14ac:dyDescent="0.35">
      <c r="A14" s="291"/>
      <c r="B14" s="294"/>
      <c r="C14" s="246" t="s">
        <v>98</v>
      </c>
      <c r="D14" s="246" t="s">
        <v>99</v>
      </c>
      <c r="E14" s="252" t="s">
        <v>51</v>
      </c>
      <c r="F14" s="277" t="s">
        <v>52</v>
      </c>
      <c r="G14" s="277" t="s">
        <v>63</v>
      </c>
      <c r="H14" s="280" t="str">
        <f>+IFERROR(VLOOKUP(F14&amp;G14,$D$146:$E$170,2,FALSE),"")</f>
        <v>MODERADO</v>
      </c>
      <c r="I14" s="252"/>
      <c r="J14" s="252"/>
      <c r="K14" s="252"/>
      <c r="L14" s="252" t="s">
        <v>54</v>
      </c>
      <c r="M14" s="252"/>
      <c r="N14" s="252" t="s">
        <v>54</v>
      </c>
      <c r="O14" s="252"/>
      <c r="P14" s="278" t="s">
        <v>100</v>
      </c>
      <c r="Q14" s="260" t="s">
        <v>101</v>
      </c>
      <c r="R14" s="252" t="s">
        <v>57</v>
      </c>
      <c r="S14" s="252" t="s">
        <v>58</v>
      </c>
      <c r="T14" s="96" t="s">
        <v>102</v>
      </c>
      <c r="U14" s="195" t="s">
        <v>60</v>
      </c>
      <c r="V14" s="195" t="s">
        <v>60</v>
      </c>
      <c r="W14" s="188" t="str">
        <f t="shared" si="0"/>
        <v>FUERTE 
100</v>
      </c>
      <c r="X14" s="252" t="s">
        <v>60</v>
      </c>
      <c r="Y14" s="252" t="s">
        <v>61</v>
      </c>
      <c r="Z14" s="252" t="s">
        <v>61</v>
      </c>
      <c r="AA14" s="277" t="s">
        <v>62</v>
      </c>
      <c r="AB14" s="252" t="s">
        <v>63</v>
      </c>
      <c r="AC14" s="257" t="str">
        <f>+IFERROR(VLOOKUP(AA14&amp;AB14,$D$146:$E$170,2,FALSE),"")</f>
        <v>BAJO</v>
      </c>
      <c r="AD14" s="193" t="s">
        <v>103</v>
      </c>
      <c r="AE14" s="249" t="s">
        <v>65</v>
      </c>
      <c r="AF14" s="193" t="s">
        <v>104</v>
      </c>
      <c r="AG14" s="260" t="s">
        <v>105</v>
      </c>
      <c r="AH14" s="277" t="s">
        <v>91</v>
      </c>
      <c r="AI14" s="96" t="s">
        <v>106</v>
      </c>
      <c r="AJ14" s="277" t="s">
        <v>91</v>
      </c>
      <c r="AK14" s="96" t="s">
        <v>107</v>
      </c>
      <c r="AL14" s="252" t="s">
        <v>183</v>
      </c>
      <c r="AM14" s="179" t="s">
        <v>513</v>
      </c>
    </row>
    <row r="15" spans="1:270" ht="91.5" customHeight="1" x14ac:dyDescent="0.35">
      <c r="A15" s="291"/>
      <c r="B15" s="294"/>
      <c r="C15" s="246"/>
      <c r="D15" s="246"/>
      <c r="E15" s="252"/>
      <c r="F15" s="251"/>
      <c r="G15" s="251"/>
      <c r="H15" s="256"/>
      <c r="I15" s="252"/>
      <c r="J15" s="252"/>
      <c r="K15" s="252"/>
      <c r="L15" s="252"/>
      <c r="M15" s="252"/>
      <c r="N15" s="252"/>
      <c r="O15" s="252"/>
      <c r="P15" s="259"/>
      <c r="Q15" s="260"/>
      <c r="R15" s="252"/>
      <c r="S15" s="252"/>
      <c r="T15" s="141" t="s">
        <v>108</v>
      </c>
      <c r="U15" s="195" t="s">
        <v>60</v>
      </c>
      <c r="V15" s="195" t="s">
        <v>60</v>
      </c>
      <c r="W15" s="188" t="str">
        <f t="shared" ref="W15" si="1">+IF(OR(U15="",V15=""),"",IF(AND(U15="FUERTE",V15="FUERTE"),"FUERTE 
100",IF(OR(U15="DÉBIL",V15="DÉBIL"),"DÉBIL
0","MODERADO
50")))</f>
        <v>FUERTE 
100</v>
      </c>
      <c r="X15" s="252"/>
      <c r="Y15" s="252"/>
      <c r="Z15" s="252"/>
      <c r="AA15" s="251"/>
      <c r="AB15" s="252"/>
      <c r="AC15" s="257"/>
      <c r="AD15" s="193" t="s">
        <v>109</v>
      </c>
      <c r="AE15" s="249"/>
      <c r="AF15" s="193" t="s">
        <v>110</v>
      </c>
      <c r="AG15" s="260"/>
      <c r="AH15" s="251"/>
      <c r="AI15" s="96" t="s">
        <v>111</v>
      </c>
      <c r="AJ15" s="251"/>
      <c r="AK15" s="96" t="s">
        <v>112</v>
      </c>
      <c r="AL15" s="252"/>
      <c r="AM15" s="179" t="s">
        <v>514</v>
      </c>
    </row>
    <row r="16" spans="1:270" ht="84" customHeight="1" x14ac:dyDescent="0.35">
      <c r="A16" s="291"/>
      <c r="B16" s="294"/>
      <c r="C16" s="214" t="s">
        <v>113</v>
      </c>
      <c r="D16" s="214" t="s">
        <v>114</v>
      </c>
      <c r="E16" s="205" t="s">
        <v>115</v>
      </c>
      <c r="F16" s="188" t="s">
        <v>116</v>
      </c>
      <c r="G16" s="188" t="s">
        <v>63</v>
      </c>
      <c r="H16" s="194" t="str">
        <f>+IFERROR(VLOOKUP(F16&amp;G16,$D$146:$E$170,2,FALSE),"")</f>
        <v>BAJO</v>
      </c>
      <c r="I16" s="96"/>
      <c r="J16" s="96"/>
      <c r="K16" s="96"/>
      <c r="L16" s="96"/>
      <c r="M16" s="96"/>
      <c r="N16" s="96"/>
      <c r="O16" s="96"/>
      <c r="P16" s="190" t="s">
        <v>117</v>
      </c>
      <c r="Q16" s="191" t="s">
        <v>118</v>
      </c>
      <c r="R16" s="188" t="s">
        <v>57</v>
      </c>
      <c r="S16" s="188" t="s">
        <v>58</v>
      </c>
      <c r="T16" s="96" t="s">
        <v>119</v>
      </c>
      <c r="U16" s="188" t="s">
        <v>91</v>
      </c>
      <c r="V16" s="188" t="s">
        <v>60</v>
      </c>
      <c r="W16" s="188" t="str">
        <f t="shared" si="0"/>
        <v>MODERADO
50</v>
      </c>
      <c r="X16" s="188" t="s">
        <v>91</v>
      </c>
      <c r="Y16" s="188" t="s">
        <v>61</v>
      </c>
      <c r="Z16" s="188" t="s">
        <v>61</v>
      </c>
      <c r="AA16" s="188" t="s">
        <v>116</v>
      </c>
      <c r="AB16" s="188" t="s">
        <v>63</v>
      </c>
      <c r="AC16" s="194" t="str">
        <f>+IFERROR(VLOOKUP(AA16&amp;AB16,$D$146:$E$170,2,FALSE),"")</f>
        <v>BAJO</v>
      </c>
      <c r="AD16" s="193" t="s">
        <v>120</v>
      </c>
      <c r="AE16" s="193" t="s">
        <v>65</v>
      </c>
      <c r="AF16" s="193" t="s">
        <v>121</v>
      </c>
      <c r="AG16" s="96" t="s">
        <v>122</v>
      </c>
      <c r="AH16" s="188" t="s">
        <v>91</v>
      </c>
      <c r="AI16" s="96" t="s">
        <v>123</v>
      </c>
      <c r="AJ16" s="188" t="s">
        <v>60</v>
      </c>
      <c r="AK16" s="96" t="s">
        <v>124</v>
      </c>
      <c r="AL16" s="188" t="s">
        <v>91</v>
      </c>
      <c r="AM16" s="179" t="s">
        <v>515</v>
      </c>
    </row>
    <row r="17" spans="1:270" ht="79.150000000000006" customHeight="1" x14ac:dyDescent="0.35">
      <c r="A17" s="291"/>
      <c r="B17" s="294"/>
      <c r="C17" s="214" t="s">
        <v>125</v>
      </c>
      <c r="D17" s="214" t="s">
        <v>126</v>
      </c>
      <c r="E17" s="205" t="s">
        <v>115</v>
      </c>
      <c r="F17" s="188" t="s">
        <v>127</v>
      </c>
      <c r="G17" s="188" t="s">
        <v>63</v>
      </c>
      <c r="H17" s="194" t="str">
        <f>+IFERROR(VLOOKUP(F17&amp;G17,$D$146:$E$170,2,FALSE),"")</f>
        <v>BAJO</v>
      </c>
      <c r="I17" s="170"/>
      <c r="J17" s="170"/>
      <c r="K17" s="170"/>
      <c r="L17" s="170"/>
      <c r="M17" s="170"/>
      <c r="N17" s="170"/>
      <c r="O17" s="170"/>
      <c r="P17" s="191" t="s">
        <v>128</v>
      </c>
      <c r="Q17" s="175" t="s">
        <v>129</v>
      </c>
      <c r="R17" s="188" t="s">
        <v>57</v>
      </c>
      <c r="S17" s="188" t="s">
        <v>58</v>
      </c>
      <c r="T17" s="96" t="s">
        <v>130</v>
      </c>
      <c r="U17" s="125" t="s">
        <v>60</v>
      </c>
      <c r="V17" s="188" t="s">
        <v>60</v>
      </c>
      <c r="W17" s="188" t="str">
        <f t="shared" si="0"/>
        <v>FUERTE 
100</v>
      </c>
      <c r="X17" s="195" t="s">
        <v>60</v>
      </c>
      <c r="Y17" s="195" t="s">
        <v>61</v>
      </c>
      <c r="Z17" s="195" t="s">
        <v>61</v>
      </c>
      <c r="AA17" s="195" t="s">
        <v>116</v>
      </c>
      <c r="AB17" s="195" t="s">
        <v>63</v>
      </c>
      <c r="AC17" s="197" t="str">
        <f>+IFERROR(VLOOKUP(AA17&amp;AB17,$D$146:$E$170,2,FALSE),"")</f>
        <v>BAJO</v>
      </c>
      <c r="AD17" s="193" t="s">
        <v>120</v>
      </c>
      <c r="AE17" s="193" t="s">
        <v>65</v>
      </c>
      <c r="AF17" s="193" t="s">
        <v>121</v>
      </c>
      <c r="AG17" s="193" t="s">
        <v>131</v>
      </c>
      <c r="AH17" s="195" t="s">
        <v>60</v>
      </c>
      <c r="AI17" s="96" t="s">
        <v>132</v>
      </c>
      <c r="AJ17" s="195" t="s">
        <v>60</v>
      </c>
      <c r="AK17" s="96" t="s">
        <v>133</v>
      </c>
      <c r="AL17" s="188" t="s">
        <v>91</v>
      </c>
      <c r="AM17" s="179" t="s">
        <v>516</v>
      </c>
    </row>
    <row r="18" spans="1:270" ht="69" customHeight="1" x14ac:dyDescent="0.35">
      <c r="A18" s="291"/>
      <c r="B18" s="294"/>
      <c r="C18" s="215" t="s">
        <v>134</v>
      </c>
      <c r="D18" s="215" t="s">
        <v>135</v>
      </c>
      <c r="E18" s="206" t="s">
        <v>136</v>
      </c>
      <c r="F18" s="195" t="s">
        <v>127</v>
      </c>
      <c r="G18" s="195" t="s">
        <v>53</v>
      </c>
      <c r="H18" s="197" t="str">
        <f>+IFERROR(VLOOKUP(F18&amp;G18,$D$146:$E$170,2,FALSE),"")</f>
        <v>MODERADO</v>
      </c>
      <c r="I18" s="168"/>
      <c r="J18" s="168"/>
      <c r="K18" s="168"/>
      <c r="L18" s="168"/>
      <c r="M18" s="168"/>
      <c r="N18" s="168"/>
      <c r="O18" s="168"/>
      <c r="P18" s="173" t="s">
        <v>137</v>
      </c>
      <c r="Q18" s="196" t="s">
        <v>138</v>
      </c>
      <c r="R18" s="188" t="s">
        <v>57</v>
      </c>
      <c r="S18" s="187" t="s">
        <v>58</v>
      </c>
      <c r="T18" s="96" t="s">
        <v>139</v>
      </c>
      <c r="U18" s="125" t="s">
        <v>60</v>
      </c>
      <c r="V18" s="125" t="s">
        <v>60</v>
      </c>
      <c r="W18" s="188" t="str">
        <f t="shared" si="0"/>
        <v>FUERTE 
100</v>
      </c>
      <c r="X18" s="195" t="s">
        <v>60</v>
      </c>
      <c r="Y18" s="195" t="s">
        <v>61</v>
      </c>
      <c r="Z18" s="195" t="s">
        <v>61</v>
      </c>
      <c r="AA18" s="195" t="s">
        <v>116</v>
      </c>
      <c r="AB18" s="195" t="s">
        <v>63</v>
      </c>
      <c r="AC18" s="197" t="str">
        <f>+IFERROR(VLOOKUP(AA18&amp;AB18,$D$146:$E$170,2,FALSE),"")</f>
        <v>BAJO</v>
      </c>
      <c r="AD18" s="193" t="s">
        <v>120</v>
      </c>
      <c r="AE18" s="193" t="s">
        <v>65</v>
      </c>
      <c r="AF18" s="193" t="s">
        <v>140</v>
      </c>
      <c r="AG18" s="176" t="s">
        <v>141</v>
      </c>
      <c r="AH18" s="188" t="s">
        <v>91</v>
      </c>
      <c r="AI18" s="96" t="s">
        <v>142</v>
      </c>
      <c r="AJ18" s="188" t="s">
        <v>91</v>
      </c>
      <c r="AK18" s="96" t="s">
        <v>143</v>
      </c>
      <c r="AL18" s="188" t="s">
        <v>183</v>
      </c>
      <c r="AM18" s="179" t="s">
        <v>507</v>
      </c>
    </row>
    <row r="19" spans="1:270" s="9" customFormat="1" ht="67.900000000000006" customHeight="1" thickBot="1" x14ac:dyDescent="0.3">
      <c r="A19" s="292"/>
      <c r="B19" s="295"/>
      <c r="C19" s="216" t="s">
        <v>144</v>
      </c>
      <c r="D19" s="216" t="s">
        <v>145</v>
      </c>
      <c r="E19" s="169" t="s">
        <v>146</v>
      </c>
      <c r="F19" s="169" t="s">
        <v>116</v>
      </c>
      <c r="G19" s="169" t="s">
        <v>63</v>
      </c>
      <c r="H19" s="171" t="str">
        <f>+IFERROR(VLOOKUP(F19&amp;G19,$D$146:$E$170,2,FALSE),"")</f>
        <v>BAJO</v>
      </c>
      <c r="I19" s="172"/>
      <c r="J19" s="172"/>
      <c r="K19" s="169"/>
      <c r="L19" s="169" t="s">
        <v>147</v>
      </c>
      <c r="M19" s="169" t="s">
        <v>147</v>
      </c>
      <c r="N19" s="169" t="s">
        <v>147</v>
      </c>
      <c r="O19" s="169" t="s">
        <v>147</v>
      </c>
      <c r="P19" s="174" t="s">
        <v>148</v>
      </c>
      <c r="Q19" s="174" t="s">
        <v>149</v>
      </c>
      <c r="R19" s="169" t="s">
        <v>57</v>
      </c>
      <c r="S19" s="167" t="s">
        <v>58</v>
      </c>
      <c r="T19" s="174" t="s">
        <v>150</v>
      </c>
      <c r="U19" s="181" t="s">
        <v>60</v>
      </c>
      <c r="V19" s="169" t="s">
        <v>60</v>
      </c>
      <c r="W19" s="167" t="str">
        <f t="shared" si="0"/>
        <v>FUERTE 
100</v>
      </c>
      <c r="X19" s="169" t="s">
        <v>60</v>
      </c>
      <c r="Y19" s="169" t="s">
        <v>61</v>
      </c>
      <c r="Z19" s="169" t="s">
        <v>61</v>
      </c>
      <c r="AA19" s="182" t="s">
        <v>116</v>
      </c>
      <c r="AB19" s="169" t="s">
        <v>63</v>
      </c>
      <c r="AC19" s="171" t="str">
        <f>+IFERROR(VLOOKUP(AA19&amp;AB19,$D$146:$E$170,2,FALSE),"")</f>
        <v>BAJO</v>
      </c>
      <c r="AD19" s="174" t="s">
        <v>151</v>
      </c>
      <c r="AE19" s="183" t="s">
        <v>65</v>
      </c>
      <c r="AF19" s="144" t="s">
        <v>152</v>
      </c>
      <c r="AG19" s="144" t="s">
        <v>153</v>
      </c>
      <c r="AH19" s="169" t="s">
        <v>60</v>
      </c>
      <c r="AI19" s="139" t="s">
        <v>154</v>
      </c>
      <c r="AJ19" s="169" t="s">
        <v>60</v>
      </c>
      <c r="AK19" s="184" t="s">
        <v>155</v>
      </c>
      <c r="AL19" s="169" t="s">
        <v>60</v>
      </c>
      <c r="AM19" s="185" t="s">
        <v>517</v>
      </c>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6" customFormat="1" ht="84" customHeight="1" thickBot="1" x14ac:dyDescent="0.35">
      <c r="A20" s="279" t="s">
        <v>156</v>
      </c>
      <c r="B20" s="279"/>
      <c r="C20" s="279"/>
      <c r="D20" s="279"/>
      <c r="E20" s="279"/>
      <c r="F20" s="279"/>
      <c r="G20" s="105"/>
      <c r="H20" s="106"/>
      <c r="I20" s="281" t="s">
        <v>157</v>
      </c>
      <c r="J20" s="281"/>
      <c r="K20" s="281"/>
      <c r="L20" s="281"/>
      <c r="M20" s="281"/>
      <c r="N20" s="281"/>
      <c r="O20" s="281"/>
      <c r="P20" s="281"/>
      <c r="Q20" s="7"/>
      <c r="R20" s="23"/>
      <c r="S20" s="23"/>
      <c r="T20" s="7"/>
      <c r="U20" s="276"/>
      <c r="V20" s="276"/>
      <c r="W20" s="276"/>
      <c r="X20" s="276"/>
      <c r="Y20" s="276"/>
      <c r="Z20" s="276"/>
      <c r="AA20" s="276"/>
      <c r="AB20" s="276"/>
      <c r="AC20" s="276"/>
      <c r="AD20" s="276"/>
      <c r="AE20" s="198"/>
      <c r="AF20" s="198"/>
      <c r="AG20" s="7"/>
      <c r="AH20" s="7"/>
      <c r="AI20" s="7"/>
      <c r="AJ20" s="23"/>
      <c r="AK20" s="7"/>
      <c r="AL20" s="7"/>
      <c r="AM20" s="7"/>
      <c r="AN20" s="7"/>
      <c r="AO20" s="7"/>
      <c r="AP20" s="7"/>
      <c r="AQ20" s="7"/>
      <c r="AR20" s="7"/>
      <c r="AS20" s="7"/>
      <c r="AT20" s="7"/>
      <c r="AU20" s="7"/>
      <c r="AV20" s="7"/>
      <c r="AW20" s="7"/>
      <c r="AX20" s="7"/>
      <c r="AY20" s="7"/>
      <c r="AZ20" s="7"/>
      <c r="BA20" s="7"/>
      <c r="BB20" s="7"/>
      <c r="BC20" s="7"/>
    </row>
    <row r="21" spans="1:270" s="6" customFormat="1" ht="36" customHeight="1" thickBot="1" x14ac:dyDescent="0.4">
      <c r="A21" s="285" t="s">
        <v>158</v>
      </c>
      <c r="B21" s="286"/>
      <c r="C21" s="286"/>
      <c r="D21" s="286"/>
      <c r="E21" s="286"/>
      <c r="F21" s="19"/>
      <c r="G21" s="18"/>
      <c r="H21" s="19"/>
      <c r="I21" s="18"/>
      <c r="J21" s="18"/>
      <c r="K21" s="18"/>
      <c r="L21" s="18"/>
      <c r="M21" s="18"/>
      <c r="N21" s="18"/>
      <c r="O21" s="18"/>
      <c r="P21" s="18"/>
      <c r="Q21" s="20"/>
      <c r="R21" s="19"/>
      <c r="S21" s="19"/>
      <c r="T21" s="18"/>
      <c r="U21" s="19"/>
      <c r="V21" s="19"/>
      <c r="W21" s="18"/>
      <c r="X21" s="18"/>
      <c r="Y21" s="18"/>
      <c r="Z21" s="18"/>
      <c r="AA21" s="18"/>
      <c r="AB21" s="18"/>
      <c r="AC21" s="18"/>
      <c r="AD21" s="18"/>
      <c r="AE21" s="20"/>
      <c r="AF21" s="20"/>
      <c r="AG21" s="18"/>
      <c r="AH21" s="18"/>
      <c r="AI21" s="18"/>
      <c r="AJ21" s="19"/>
      <c r="AK21" s="18"/>
      <c r="AL21" s="18"/>
      <c r="AM21" s="18"/>
      <c r="AN21" s="7"/>
      <c r="AO21" s="7"/>
      <c r="AP21" s="7"/>
      <c r="AQ21" s="7"/>
      <c r="AR21" s="7"/>
      <c r="AS21" s="7"/>
      <c r="AT21" s="7"/>
      <c r="AU21" s="7"/>
      <c r="AV21" s="7"/>
      <c r="AW21" s="7"/>
      <c r="AX21" s="7"/>
      <c r="AY21" s="7"/>
      <c r="AZ21" s="7"/>
      <c r="BA21" s="7"/>
      <c r="BB21" s="7"/>
      <c r="BC21" s="7"/>
    </row>
    <row r="22" spans="1:270" s="2" customFormat="1" x14ac:dyDescent="0.35">
      <c r="A22"/>
      <c r="B22"/>
      <c r="C22"/>
      <c r="D22"/>
      <c r="E22"/>
      <c r="F22" s="3"/>
      <c r="G22" s="3"/>
      <c r="H22" s="16" t="str">
        <f>+IFERROR(VLOOKUP(F22,$F$172:$H$176,3,FALSE)*VLOOKUP(G22,$G$172:$H$176,3,FALSE),"")</f>
        <v/>
      </c>
      <c r="I22"/>
      <c r="J22"/>
      <c r="K22"/>
      <c r="L22"/>
      <c r="M22"/>
      <c r="N22"/>
      <c r="O22"/>
      <c r="P22"/>
      <c r="Q22"/>
      <c r="R22" s="16"/>
      <c r="S22" s="97"/>
      <c r="T22"/>
      <c r="U22" s="97"/>
      <c r="V22" s="97"/>
      <c r="W22" s="12"/>
      <c r="X22" s="12"/>
      <c r="Y22" s="12"/>
      <c r="Z22" s="12"/>
      <c r="AA22" s="3"/>
      <c r="AB22" s="3"/>
      <c r="AC22" s="12"/>
      <c r="AD22" s="56"/>
      <c r="AE22" s="145"/>
      <c r="AF22" s="145"/>
      <c r="AG22"/>
      <c r="AH22" s="12"/>
      <c r="AI22"/>
      <c r="AJ22" s="97"/>
      <c r="AK22"/>
      <c r="AL22" s="1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ht="15" customHeight="1" x14ac:dyDescent="0.35">
      <c r="A23" s="287" t="s">
        <v>159</v>
      </c>
      <c r="B23" s="288"/>
      <c r="C23" s="288"/>
      <c r="D23" s="289"/>
      <c r="E23" s="21" t="s">
        <v>160</v>
      </c>
      <c r="F23" s="282" t="s">
        <v>161</v>
      </c>
      <c r="G23" s="283"/>
      <c r="H23" s="283"/>
      <c r="I23" s="283"/>
      <c r="J23" s="283"/>
      <c r="K23" s="283"/>
      <c r="L23" s="283"/>
      <c r="M23" s="283"/>
      <c r="N23" s="283"/>
      <c r="O23" s="283"/>
      <c r="P23" s="283"/>
      <c r="Q23" s="283"/>
      <c r="R23" s="283"/>
      <c r="S23" s="284"/>
      <c r="T23" s="22" t="s">
        <v>162</v>
      </c>
      <c r="U23" s="275" t="s">
        <v>163</v>
      </c>
      <c r="V23" s="275"/>
      <c r="W23" s="275"/>
      <c r="X23" s="275"/>
      <c r="Y23" s="275"/>
      <c r="Z23" s="275"/>
      <c r="AA23" s="275"/>
      <c r="AB23" s="275"/>
      <c r="AC23" s="275"/>
      <c r="AD23" s="275"/>
      <c r="AE23" s="275"/>
      <c r="AF23" s="275"/>
      <c r="AG23" s="275"/>
      <c r="AH23" s="275"/>
      <c r="AI23" s="275"/>
      <c r="AJ23" s="275"/>
      <c r="AK23" s="275"/>
      <c r="AL23" s="275"/>
      <c r="AM23" s="21">
        <v>1</v>
      </c>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5">
      <c r="A24"/>
      <c r="B24"/>
      <c r="C24"/>
      <c r="D24"/>
      <c r="E24"/>
      <c r="F24" s="3"/>
      <c r="G24" s="3"/>
      <c r="H24" s="16"/>
      <c r="I24"/>
      <c r="J24"/>
      <c r="K24"/>
      <c r="L24"/>
      <c r="M24"/>
      <c r="N24"/>
      <c r="O24"/>
      <c r="P24"/>
      <c r="Q24"/>
      <c r="R24" s="16"/>
      <c r="S24" s="97"/>
      <c r="T24"/>
      <c r="U24" s="97"/>
      <c r="V24" s="97"/>
      <c r="W24" s="12"/>
      <c r="X24" s="12"/>
      <c r="Y24" s="12"/>
      <c r="Z24" s="12"/>
      <c r="AA24" s="3"/>
      <c r="AB24" s="3"/>
      <c r="AC24" s="12"/>
      <c r="AD24" s="56"/>
      <c r="AE24" s="145"/>
      <c r="AF24" s="145"/>
      <c r="AG24"/>
      <c r="AH24" s="12"/>
      <c r="AI24"/>
      <c r="AJ24" s="97"/>
      <c r="AK24"/>
      <c r="AL24" s="12"/>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5">
      <c r="A25"/>
      <c r="B25"/>
      <c r="C25"/>
      <c r="D25"/>
      <c r="E25"/>
      <c r="F25" s="3"/>
      <c r="G25" s="3"/>
      <c r="H25" s="16"/>
      <c r="I25"/>
      <c r="J25"/>
      <c r="K25"/>
      <c r="L25"/>
      <c r="M25"/>
      <c r="N25"/>
      <c r="O25"/>
      <c r="P25"/>
      <c r="Q25"/>
      <c r="R25" s="16"/>
      <c r="S25" s="97"/>
      <c r="T25"/>
      <c r="U25" s="97"/>
      <c r="V25" s="97"/>
      <c r="W25" s="12"/>
      <c r="X25" s="12"/>
      <c r="Y25" s="12"/>
      <c r="Z25" s="12"/>
      <c r="AA25" s="3"/>
      <c r="AB25" s="3"/>
      <c r="AC25" s="12"/>
      <c r="AD25" s="56"/>
      <c r="AE25" s="145"/>
      <c r="AF25" s="145"/>
      <c r="AG25"/>
      <c r="AH25" s="12"/>
      <c r="AI25"/>
      <c r="AJ25" s="97"/>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5">
      <c r="A26"/>
      <c r="B26"/>
      <c r="C26"/>
      <c r="D26"/>
      <c r="E26"/>
      <c r="F26" s="3"/>
      <c r="G26" s="3"/>
      <c r="H26" s="16"/>
      <c r="I26"/>
      <c r="J26"/>
      <c r="K26"/>
      <c r="L26"/>
      <c r="M26"/>
      <c r="N26"/>
      <c r="O26"/>
      <c r="P26"/>
      <c r="Q26"/>
      <c r="R26" s="16"/>
      <c r="S26" s="97"/>
      <c r="T26"/>
      <c r="U26" s="97"/>
      <c r="V26" s="97"/>
      <c r="W26" s="12"/>
      <c r="X26" s="12"/>
      <c r="Y26" s="12"/>
      <c r="Z26" s="12"/>
      <c r="AA26" s="3"/>
      <c r="AB26" s="3"/>
      <c r="AC26" s="12"/>
      <c r="AD26" s="56"/>
      <c r="AE26" s="145"/>
      <c r="AF26" s="145"/>
      <c r="AG26"/>
      <c r="AH26" s="12"/>
      <c r="AI26"/>
      <c r="AJ26" s="97"/>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5">
      <c r="A27"/>
      <c r="B27"/>
      <c r="C27"/>
      <c r="D27"/>
      <c r="E27"/>
      <c r="F27" s="3"/>
      <c r="G27" s="3"/>
      <c r="H27" s="16"/>
      <c r="I27"/>
      <c r="J27"/>
      <c r="K27"/>
      <c r="L27"/>
      <c r="M27"/>
      <c r="N27"/>
      <c r="O27"/>
      <c r="P27"/>
      <c r="Q27"/>
      <c r="R27" s="16"/>
      <c r="S27" s="97"/>
      <c r="T27"/>
      <c r="U27" s="97"/>
      <c r="V27" s="97"/>
      <c r="W27" s="12"/>
      <c r="X27" s="12"/>
      <c r="Y27" s="12"/>
      <c r="Z27" s="12"/>
      <c r="AA27" s="3"/>
      <c r="AB27" s="3"/>
      <c r="AC27" s="12"/>
      <c r="AD27" s="56"/>
      <c r="AE27" s="145"/>
      <c r="AF27" s="145"/>
      <c r="AG27"/>
      <c r="AH27" s="12"/>
      <c r="AI27"/>
      <c r="AJ27" s="97"/>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5">
      <c r="A28"/>
      <c r="B28"/>
      <c r="C28"/>
      <c r="D28"/>
      <c r="E28"/>
      <c r="F28" s="3"/>
      <c r="G28" s="3"/>
      <c r="H28" s="16"/>
      <c r="I28"/>
      <c r="J28"/>
      <c r="K28"/>
      <c r="L28"/>
      <c r="M28"/>
      <c r="N28"/>
      <c r="O28"/>
      <c r="P28"/>
      <c r="Q28"/>
      <c r="R28" s="16"/>
      <c r="S28" s="97"/>
      <c r="T28"/>
      <c r="U28" s="97"/>
      <c r="V28" s="97"/>
      <c r="W28" s="12"/>
      <c r="X28" s="12"/>
      <c r="Y28" s="12"/>
      <c r="Z28" s="12"/>
      <c r="AA28" s="3"/>
      <c r="AB28" s="3"/>
      <c r="AC28" s="12"/>
      <c r="AD28" s="56"/>
      <c r="AE28" s="145"/>
      <c r="AF28" s="145"/>
      <c r="AG28"/>
      <c r="AH28" s="12"/>
      <c r="AI28"/>
      <c r="AJ28" s="97"/>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5">
      <c r="A29"/>
      <c r="B29"/>
      <c r="C29"/>
      <c r="D29"/>
      <c r="E29"/>
      <c r="F29" s="3"/>
      <c r="G29" s="3"/>
      <c r="H29" s="16"/>
      <c r="I29"/>
      <c r="J29"/>
      <c r="K29"/>
      <c r="L29"/>
      <c r="M29"/>
      <c r="N29"/>
      <c r="O29"/>
      <c r="P29"/>
      <c r="Q29"/>
      <c r="R29" s="16"/>
      <c r="S29" s="97"/>
      <c r="T29"/>
      <c r="U29" s="97"/>
      <c r="V29" s="97"/>
      <c r="W29" s="12"/>
      <c r="X29" s="12"/>
      <c r="Y29" s="12"/>
      <c r="Z29" s="12"/>
      <c r="AA29" s="3"/>
      <c r="AB29" s="3"/>
      <c r="AC29" s="12"/>
      <c r="AD29" s="56"/>
      <c r="AE29" s="145"/>
      <c r="AF29" s="145"/>
      <c r="AG29"/>
      <c r="AH29" s="12"/>
      <c r="AI29"/>
      <c r="AJ29" s="97"/>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5">
      <c r="A30"/>
      <c r="B30"/>
      <c r="C30"/>
      <c r="D30"/>
      <c r="E30"/>
      <c r="F30" s="3"/>
      <c r="G30" s="3"/>
      <c r="H30" s="16"/>
      <c r="I30"/>
      <c r="J30"/>
      <c r="K30"/>
      <c r="L30"/>
      <c r="M30"/>
      <c r="N30"/>
      <c r="O30"/>
      <c r="P30"/>
      <c r="Q30"/>
      <c r="R30" s="16"/>
      <c r="S30" s="97"/>
      <c r="T30"/>
      <c r="U30" s="97"/>
      <c r="V30" s="97"/>
      <c r="W30" s="12"/>
      <c r="X30" s="12"/>
      <c r="Y30" s="12"/>
      <c r="Z30" s="12"/>
      <c r="AA30" s="3"/>
      <c r="AB30" s="3"/>
      <c r="AC30" s="12"/>
      <c r="AD30" s="56"/>
      <c r="AE30" s="145"/>
      <c r="AF30" s="145"/>
      <c r="AG30"/>
      <c r="AH30" s="12"/>
      <c r="AI30"/>
      <c r="AJ30" s="97"/>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c r="D31"/>
      <c r="E31"/>
      <c r="F31" s="3"/>
      <c r="G31" s="3"/>
      <c r="H31" s="16"/>
      <c r="I31"/>
      <c r="J31"/>
      <c r="K31"/>
      <c r="L31"/>
      <c r="M31"/>
      <c r="N31"/>
      <c r="O31"/>
      <c r="P31"/>
      <c r="Q31"/>
      <c r="R31" s="16"/>
      <c r="S31" s="97"/>
      <c r="T31"/>
      <c r="U31" s="97"/>
      <c r="V31" s="97"/>
      <c r="W31" s="12"/>
      <c r="X31" s="12"/>
      <c r="Y31" s="12"/>
      <c r="Z31" s="12"/>
      <c r="AA31" s="3"/>
      <c r="AB31" s="3"/>
      <c r="AC31" s="12"/>
      <c r="AD31" s="56"/>
      <c r="AE31" s="145"/>
      <c r="AF31" s="145"/>
      <c r="AG31"/>
      <c r="AH31" s="12"/>
      <c r="AI31"/>
      <c r="AJ31" s="97"/>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c r="D32"/>
      <c r="E32"/>
      <c r="F32" s="3"/>
      <c r="G32" s="3"/>
      <c r="H32" s="16"/>
      <c r="I32"/>
      <c r="J32"/>
      <c r="K32"/>
      <c r="L32"/>
      <c r="M32"/>
      <c r="N32"/>
      <c r="O32"/>
      <c r="P32"/>
      <c r="Q32"/>
      <c r="R32" s="16"/>
      <c r="S32" s="97"/>
      <c r="T32"/>
      <c r="U32" s="97"/>
      <c r="V32" s="97"/>
      <c r="W32" s="12"/>
      <c r="X32" s="12"/>
      <c r="Y32" s="12"/>
      <c r="Z32" s="12"/>
      <c r="AA32" s="3"/>
      <c r="AB32" s="3"/>
      <c r="AC32" s="12"/>
      <c r="AD32" s="56"/>
      <c r="AE32" s="145"/>
      <c r="AF32" s="145"/>
      <c r="AG32"/>
      <c r="AH32" s="12"/>
      <c r="AI32"/>
      <c r="AJ32" s="97"/>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c r="D33"/>
      <c r="E33"/>
      <c r="F33" s="3"/>
      <c r="G33" s="3"/>
      <c r="H33" s="16"/>
      <c r="I33"/>
      <c r="J33"/>
      <c r="K33"/>
      <c r="L33"/>
      <c r="M33"/>
      <c r="N33"/>
      <c r="O33"/>
      <c r="P33"/>
      <c r="Q33"/>
      <c r="R33" s="16"/>
      <c r="S33" s="97"/>
      <c r="T33"/>
      <c r="U33" s="97"/>
      <c r="V33" s="97"/>
      <c r="W33" s="12"/>
      <c r="X33" s="12"/>
      <c r="Y33" s="12"/>
      <c r="Z33" s="12"/>
      <c r="AA33" s="3"/>
      <c r="AB33" s="3"/>
      <c r="AC33" s="12"/>
      <c r="AD33" s="56"/>
      <c r="AE33" s="145"/>
      <c r="AF33" s="145"/>
      <c r="AG33"/>
      <c r="AH33" s="12"/>
      <c r="AI33"/>
      <c r="AJ33" s="97"/>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c r="D34"/>
      <c r="E34"/>
      <c r="F34" s="3"/>
      <c r="G34" s="3"/>
      <c r="H34" s="16"/>
      <c r="I34"/>
      <c r="J34"/>
      <c r="K34"/>
      <c r="L34"/>
      <c r="M34"/>
      <c r="N34"/>
      <c r="O34"/>
      <c r="P34"/>
      <c r="Q34"/>
      <c r="R34" s="16"/>
      <c r="S34" s="97"/>
      <c r="T34"/>
      <c r="U34" s="97"/>
      <c r="V34" s="97"/>
      <c r="W34" s="12"/>
      <c r="X34" s="12"/>
      <c r="Y34" s="12"/>
      <c r="Z34" s="12"/>
      <c r="AA34" s="3"/>
      <c r="AB34" s="3"/>
      <c r="AC34" s="12"/>
      <c r="AD34" s="56"/>
      <c r="AE34" s="145"/>
      <c r="AF34" s="145"/>
      <c r="AG34"/>
      <c r="AH34" s="12"/>
      <c r="AI34"/>
      <c r="AJ34" s="97"/>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c r="D35"/>
      <c r="E35"/>
      <c r="F35" s="3"/>
      <c r="G35" s="3"/>
      <c r="H35" s="16"/>
      <c r="I35"/>
      <c r="J35"/>
      <c r="K35"/>
      <c r="L35"/>
      <c r="M35"/>
      <c r="N35"/>
      <c r="O35"/>
      <c r="P35"/>
      <c r="Q35"/>
      <c r="R35" s="16"/>
      <c r="S35" s="97"/>
      <c r="T35"/>
      <c r="U35" s="97"/>
      <c r="V35" s="97"/>
      <c r="W35" s="12"/>
      <c r="X35" s="12"/>
      <c r="Y35" s="12"/>
      <c r="Z35" s="12"/>
      <c r="AA35" s="3"/>
      <c r="AB35" s="3"/>
      <c r="AC35" s="12"/>
      <c r="AD35" s="56"/>
      <c r="AE35" s="145"/>
      <c r="AF35" s="145"/>
      <c r="AG35"/>
      <c r="AH35" s="12"/>
      <c r="AI35"/>
      <c r="AJ35" s="97"/>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c r="D36"/>
      <c r="E36"/>
      <c r="F36" s="3"/>
      <c r="G36" s="3"/>
      <c r="H36" s="16"/>
      <c r="I36"/>
      <c r="J36"/>
      <c r="K36"/>
      <c r="L36"/>
      <c r="M36"/>
      <c r="N36"/>
      <c r="O36"/>
      <c r="P36"/>
      <c r="Q36"/>
      <c r="R36" s="16"/>
      <c r="S36" s="97"/>
      <c r="T36"/>
      <c r="U36" s="97"/>
      <c r="V36" s="97"/>
      <c r="W36" s="12"/>
      <c r="X36" s="12"/>
      <c r="Y36" s="12"/>
      <c r="Z36" s="12"/>
      <c r="AA36" s="3"/>
      <c r="AB36" s="3"/>
      <c r="AC36" s="12"/>
      <c r="AD36" s="56"/>
      <c r="AE36" s="145"/>
      <c r="AF36" s="145"/>
      <c r="AG36"/>
      <c r="AH36" s="12"/>
      <c r="AI36"/>
      <c r="AJ36" s="97"/>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c r="D37"/>
      <c r="E37"/>
      <c r="F37" s="3"/>
      <c r="G37" s="3"/>
      <c r="H37" s="16"/>
      <c r="I37"/>
      <c r="J37"/>
      <c r="K37"/>
      <c r="L37"/>
      <c r="M37"/>
      <c r="N37"/>
      <c r="O37"/>
      <c r="P37"/>
      <c r="Q37"/>
      <c r="R37" s="16"/>
      <c r="S37" s="97"/>
      <c r="T37"/>
      <c r="U37" s="97"/>
      <c r="V37" s="97"/>
      <c r="W37" s="12"/>
      <c r="X37" s="12"/>
      <c r="Y37" s="12"/>
      <c r="Z37" s="12"/>
      <c r="AA37" s="3"/>
      <c r="AB37" s="3"/>
      <c r="AC37" s="12"/>
      <c r="AD37" s="56"/>
      <c r="AE37" s="145"/>
      <c r="AF37" s="145"/>
      <c r="AG37"/>
      <c r="AH37" s="12"/>
      <c r="AI37"/>
      <c r="AJ37" s="97"/>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c r="D38"/>
      <c r="E38"/>
      <c r="F38" s="3"/>
      <c r="G38" s="3"/>
      <c r="H38" s="16"/>
      <c r="I38"/>
      <c r="J38"/>
      <c r="K38"/>
      <c r="L38"/>
      <c r="M38"/>
      <c r="N38"/>
      <c r="O38"/>
      <c r="P38"/>
      <c r="Q38"/>
      <c r="R38" s="16"/>
      <c r="S38" s="97"/>
      <c r="T38"/>
      <c r="U38" s="97"/>
      <c r="V38" s="97"/>
      <c r="W38" s="12"/>
      <c r="X38" s="12"/>
      <c r="Y38" s="12"/>
      <c r="Z38" s="12"/>
      <c r="AA38" s="3"/>
      <c r="AB38" s="3"/>
      <c r="AC38" s="12"/>
      <c r="AD38" s="56"/>
      <c r="AE38" s="145"/>
      <c r="AF38" s="145"/>
      <c r="AG38"/>
      <c r="AH38" s="12"/>
      <c r="AI38"/>
      <c r="AJ38" s="97"/>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c r="D39"/>
      <c r="E39"/>
      <c r="F39" s="3"/>
      <c r="G39" s="3"/>
      <c r="H39" s="16"/>
      <c r="I39"/>
      <c r="J39"/>
      <c r="K39"/>
      <c r="L39"/>
      <c r="M39"/>
      <c r="N39"/>
      <c r="O39"/>
      <c r="P39"/>
      <c r="Q39"/>
      <c r="R39" s="16"/>
      <c r="S39" s="97"/>
      <c r="T39"/>
      <c r="U39" s="97"/>
      <c r="V39" s="97"/>
      <c r="W39" s="12"/>
      <c r="X39" s="12"/>
      <c r="Y39" s="12"/>
      <c r="Z39" s="12"/>
      <c r="AA39" s="3"/>
      <c r="AB39" s="3"/>
      <c r="AC39" s="12"/>
      <c r="AD39" s="56"/>
      <c r="AE39" s="145"/>
      <c r="AF39" s="145"/>
      <c r="AG39"/>
      <c r="AH39" s="12"/>
      <c r="AI39"/>
      <c r="AJ39" s="97"/>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c r="D40"/>
      <c r="E40"/>
      <c r="F40" s="3"/>
      <c r="G40" s="3"/>
      <c r="H40" s="16"/>
      <c r="I40"/>
      <c r="J40"/>
      <c r="K40"/>
      <c r="L40"/>
      <c r="M40"/>
      <c r="N40"/>
      <c r="O40"/>
      <c r="P40"/>
      <c r="Q40"/>
      <c r="R40" s="16"/>
      <c r="S40" s="97"/>
      <c r="T40"/>
      <c r="U40" s="97"/>
      <c r="V40" s="97"/>
      <c r="W40" s="12"/>
      <c r="X40" s="12"/>
      <c r="Y40" s="12"/>
      <c r="Z40" s="12"/>
      <c r="AA40" s="3"/>
      <c r="AB40" s="3"/>
      <c r="AC40" s="12"/>
      <c r="AD40" s="56"/>
      <c r="AE40" s="145"/>
      <c r="AF40" s="145"/>
      <c r="AG40"/>
      <c r="AH40" s="12"/>
      <c r="AI40"/>
      <c r="AJ40" s="97"/>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c r="D41"/>
      <c r="E41"/>
      <c r="F41" s="3"/>
      <c r="G41" s="3"/>
      <c r="H41" s="16"/>
      <c r="I41"/>
      <c r="J41"/>
      <c r="K41"/>
      <c r="L41"/>
      <c r="M41"/>
      <c r="N41"/>
      <c r="O41"/>
      <c r="P41"/>
      <c r="Q41"/>
      <c r="R41" s="16"/>
      <c r="S41" s="97"/>
      <c r="T41"/>
      <c r="U41" s="97"/>
      <c r="V41" s="97"/>
      <c r="W41" s="12"/>
      <c r="X41" s="12"/>
      <c r="Y41" s="12"/>
      <c r="Z41" s="12"/>
      <c r="AA41" s="3"/>
      <c r="AB41" s="3"/>
      <c r="AC41" s="12"/>
      <c r="AD41" s="56"/>
      <c r="AE41" s="145"/>
      <c r="AF41" s="145"/>
      <c r="AG41"/>
      <c r="AH41" s="12"/>
      <c r="AI41"/>
      <c r="AJ41" s="97"/>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c r="D42"/>
      <c r="E42"/>
      <c r="F42" s="3"/>
      <c r="G42" s="3"/>
      <c r="H42" s="16"/>
      <c r="I42"/>
      <c r="J42"/>
      <c r="K42"/>
      <c r="L42"/>
      <c r="M42"/>
      <c r="N42"/>
      <c r="O42"/>
      <c r="P42"/>
      <c r="Q42"/>
      <c r="R42" s="16"/>
      <c r="S42" s="97"/>
      <c r="T42"/>
      <c r="U42" s="97"/>
      <c r="V42" s="97"/>
      <c r="W42" s="12"/>
      <c r="X42" s="12"/>
      <c r="Y42" s="12"/>
      <c r="Z42" s="12"/>
      <c r="AA42" s="3"/>
      <c r="AB42" s="3"/>
      <c r="AC42" s="12"/>
      <c r="AD42" s="56"/>
      <c r="AE42" s="145"/>
      <c r="AF42" s="145"/>
      <c r="AG42"/>
      <c r="AH42" s="12"/>
      <c r="AI42"/>
      <c r="AJ42" s="97"/>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c r="D43"/>
      <c r="E43"/>
      <c r="F43" s="3"/>
      <c r="G43" s="3"/>
      <c r="H43" s="16"/>
      <c r="I43"/>
      <c r="J43"/>
      <c r="K43"/>
      <c r="L43"/>
      <c r="M43"/>
      <c r="N43"/>
      <c r="O43"/>
      <c r="P43"/>
      <c r="Q43"/>
      <c r="R43" s="16"/>
      <c r="S43" s="97"/>
      <c r="T43"/>
      <c r="U43" s="97"/>
      <c r="V43" s="97"/>
      <c r="W43" s="12"/>
      <c r="X43" s="12"/>
      <c r="Y43" s="12"/>
      <c r="Z43" s="12"/>
      <c r="AA43" s="3"/>
      <c r="AB43" s="3"/>
      <c r="AC43" s="12"/>
      <c r="AD43" s="56"/>
      <c r="AE43" s="145"/>
      <c r="AF43" s="145"/>
      <c r="AG43"/>
      <c r="AH43" s="12"/>
      <c r="AI43"/>
      <c r="AJ43" s="97"/>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c r="D44"/>
      <c r="E44"/>
      <c r="F44" s="3"/>
      <c r="G44" s="3"/>
      <c r="H44" s="16"/>
      <c r="I44"/>
      <c r="J44"/>
      <c r="K44"/>
      <c r="L44"/>
      <c r="M44"/>
      <c r="N44"/>
      <c r="O44"/>
      <c r="P44"/>
      <c r="Q44"/>
      <c r="R44" s="16"/>
      <c r="S44" s="97"/>
      <c r="T44"/>
      <c r="U44" s="97"/>
      <c r="V44" s="97"/>
      <c r="W44" s="12"/>
      <c r="X44" s="12"/>
      <c r="Y44" s="12"/>
      <c r="Z44" s="12"/>
      <c r="AA44" s="3"/>
      <c r="AB44" s="3"/>
      <c r="AC44" s="12"/>
      <c r="AD44" s="56"/>
      <c r="AE44" s="145"/>
      <c r="AF44" s="145"/>
      <c r="AG44"/>
      <c r="AH44" s="12"/>
      <c r="AI44"/>
      <c r="AJ44" s="97"/>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c r="D45"/>
      <c r="E45"/>
      <c r="F45" s="3"/>
      <c r="G45" s="3"/>
      <c r="H45" s="16"/>
      <c r="I45"/>
      <c r="J45"/>
      <c r="K45"/>
      <c r="L45"/>
      <c r="M45"/>
      <c r="N45"/>
      <c r="O45"/>
      <c r="P45"/>
      <c r="Q45"/>
      <c r="R45" s="16"/>
      <c r="S45" s="97"/>
      <c r="T45"/>
      <c r="U45" s="97"/>
      <c r="V45" s="97"/>
      <c r="W45" s="12"/>
      <c r="X45" s="12"/>
      <c r="Y45" s="12"/>
      <c r="Z45" s="12"/>
      <c r="AA45" s="3"/>
      <c r="AB45" s="3"/>
      <c r="AC45" s="12"/>
      <c r="AD45" s="56"/>
      <c r="AE45" s="145"/>
      <c r="AF45" s="145"/>
      <c r="AG45"/>
      <c r="AH45" s="12"/>
      <c r="AI45"/>
      <c r="AJ45" s="97"/>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c r="D46"/>
      <c r="E46"/>
      <c r="F46" s="3"/>
      <c r="G46" s="3"/>
      <c r="H46" s="16"/>
      <c r="I46"/>
      <c r="J46"/>
      <c r="K46"/>
      <c r="L46"/>
      <c r="M46"/>
      <c r="N46"/>
      <c r="O46"/>
      <c r="P46"/>
      <c r="Q46"/>
      <c r="R46" s="16"/>
      <c r="S46" s="97"/>
      <c r="T46"/>
      <c r="U46" s="97"/>
      <c r="V46" s="97"/>
      <c r="W46" s="12"/>
      <c r="X46" s="12"/>
      <c r="Y46" s="12"/>
      <c r="Z46" s="12"/>
      <c r="AA46" s="3"/>
      <c r="AB46" s="3"/>
      <c r="AC46" s="12"/>
      <c r="AD46" s="56"/>
      <c r="AE46" s="145"/>
      <c r="AF46" s="145"/>
      <c r="AG46"/>
      <c r="AH46" s="12"/>
      <c r="AI46"/>
      <c r="AJ46" s="97"/>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c r="D47"/>
      <c r="E47"/>
      <c r="F47" s="3"/>
      <c r="G47" s="3"/>
      <c r="H47" s="16"/>
      <c r="I47"/>
      <c r="J47"/>
      <c r="K47"/>
      <c r="L47"/>
      <c r="M47"/>
      <c r="N47"/>
      <c r="O47"/>
      <c r="P47"/>
      <c r="Q47"/>
      <c r="R47" s="16"/>
      <c r="S47" s="97"/>
      <c r="T47"/>
      <c r="U47" s="97"/>
      <c r="V47" s="97"/>
      <c r="W47" s="12"/>
      <c r="X47" s="12"/>
      <c r="Y47" s="12"/>
      <c r="Z47" s="12"/>
      <c r="AA47" s="3"/>
      <c r="AB47" s="3"/>
      <c r="AC47" s="12"/>
      <c r="AD47" s="56"/>
      <c r="AE47" s="145"/>
      <c r="AF47" s="145"/>
      <c r="AG47"/>
      <c r="AH47" s="12"/>
      <c r="AI47"/>
      <c r="AJ47" s="97"/>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c r="D48"/>
      <c r="E48"/>
      <c r="F48" s="3"/>
      <c r="G48" s="3"/>
      <c r="H48" s="16"/>
      <c r="I48"/>
      <c r="J48"/>
      <c r="K48"/>
      <c r="L48"/>
      <c r="M48"/>
      <c r="N48"/>
      <c r="O48"/>
      <c r="P48"/>
      <c r="Q48"/>
      <c r="R48" s="16"/>
      <c r="S48" s="97"/>
      <c r="T48"/>
      <c r="U48" s="97"/>
      <c r="V48" s="97"/>
      <c r="W48" s="12"/>
      <c r="X48" s="12"/>
      <c r="Y48" s="12"/>
      <c r="Z48" s="12"/>
      <c r="AA48" s="3"/>
      <c r="AB48" s="3"/>
      <c r="AC48" s="12"/>
      <c r="AD48" s="56"/>
      <c r="AE48" s="145"/>
      <c r="AF48" s="145"/>
      <c r="AG48"/>
      <c r="AH48" s="12"/>
      <c r="AI48"/>
      <c r="AJ48" s="97"/>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c r="D49"/>
      <c r="E49"/>
      <c r="F49" s="3"/>
      <c r="G49" s="3"/>
      <c r="H49" s="16"/>
      <c r="I49"/>
      <c r="J49"/>
      <c r="K49"/>
      <c r="L49"/>
      <c r="M49"/>
      <c r="N49"/>
      <c r="O49"/>
      <c r="P49"/>
      <c r="Q49"/>
      <c r="R49" s="16"/>
      <c r="S49" s="97"/>
      <c r="T49"/>
      <c r="U49" s="97"/>
      <c r="V49" s="97"/>
      <c r="W49" s="12"/>
      <c r="X49" s="12"/>
      <c r="Y49" s="12"/>
      <c r="Z49" s="12"/>
      <c r="AA49" s="3"/>
      <c r="AB49" s="3"/>
      <c r="AC49" s="12"/>
      <c r="AD49" s="56"/>
      <c r="AE49" s="145"/>
      <c r="AF49" s="145"/>
      <c r="AG49"/>
      <c r="AH49" s="12"/>
      <c r="AI49"/>
      <c r="AJ49" s="97"/>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c r="D50"/>
      <c r="E50"/>
      <c r="F50" s="3"/>
      <c r="G50" s="3"/>
      <c r="H50" s="16"/>
      <c r="I50"/>
      <c r="J50"/>
      <c r="K50"/>
      <c r="L50"/>
      <c r="M50"/>
      <c r="N50"/>
      <c r="O50"/>
      <c r="P50"/>
      <c r="Q50"/>
      <c r="R50" s="16"/>
      <c r="S50" s="97"/>
      <c r="T50"/>
      <c r="U50" s="97"/>
      <c r="V50" s="97"/>
      <c r="W50" s="12"/>
      <c r="X50" s="12"/>
      <c r="Y50" s="12"/>
      <c r="Z50" s="12"/>
      <c r="AA50" s="3"/>
      <c r="AB50" s="3"/>
      <c r="AC50" s="12"/>
      <c r="AD50" s="56"/>
      <c r="AE50" s="145"/>
      <c r="AF50" s="145"/>
      <c r="AG50"/>
      <c r="AH50" s="12"/>
      <c r="AI50"/>
      <c r="AJ50" s="97"/>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c r="D51"/>
      <c r="E51"/>
      <c r="F51" s="3"/>
      <c r="G51" s="3"/>
      <c r="H51" s="16"/>
      <c r="I51"/>
      <c r="J51"/>
      <c r="K51"/>
      <c r="L51"/>
      <c r="M51"/>
      <c r="N51"/>
      <c r="O51"/>
      <c r="P51"/>
      <c r="Q51"/>
      <c r="R51" s="16"/>
      <c r="S51" s="97"/>
      <c r="T51"/>
      <c r="U51" s="97"/>
      <c r="V51" s="97"/>
      <c r="W51" s="12"/>
      <c r="X51" s="12"/>
      <c r="Y51" s="12"/>
      <c r="Z51" s="12"/>
      <c r="AA51" s="3"/>
      <c r="AB51" s="3"/>
      <c r="AC51" s="12"/>
      <c r="AD51" s="56"/>
      <c r="AE51" s="145"/>
      <c r="AF51" s="145"/>
      <c r="AG51"/>
      <c r="AH51" s="12"/>
      <c r="AI51"/>
      <c r="AJ51" s="97"/>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c r="D52"/>
      <c r="E52"/>
      <c r="F52" s="3"/>
      <c r="G52" s="3"/>
      <c r="H52" s="16"/>
      <c r="I52"/>
      <c r="J52"/>
      <c r="K52"/>
      <c r="L52"/>
      <c r="M52"/>
      <c r="N52"/>
      <c r="O52"/>
      <c r="P52"/>
      <c r="Q52"/>
      <c r="R52" s="16"/>
      <c r="S52" s="97"/>
      <c r="T52"/>
      <c r="U52" s="97"/>
      <c r="V52" s="97"/>
      <c r="W52" s="12"/>
      <c r="X52" s="12"/>
      <c r="Y52" s="12"/>
      <c r="Z52" s="12"/>
      <c r="AA52" s="3"/>
      <c r="AB52" s="3"/>
      <c r="AC52" s="12"/>
      <c r="AD52" s="56"/>
      <c r="AE52" s="145"/>
      <c r="AF52" s="145"/>
      <c r="AG52"/>
      <c r="AH52" s="12"/>
      <c r="AI52"/>
      <c r="AJ52" s="97"/>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c r="D53"/>
      <c r="E53"/>
      <c r="F53" s="3"/>
      <c r="G53" s="3"/>
      <c r="H53" s="16"/>
      <c r="I53"/>
      <c r="J53"/>
      <c r="K53"/>
      <c r="L53"/>
      <c r="M53"/>
      <c r="N53"/>
      <c r="O53"/>
      <c r="P53"/>
      <c r="Q53"/>
      <c r="R53" s="16"/>
      <c r="S53" s="97"/>
      <c r="T53"/>
      <c r="U53" s="97"/>
      <c r="V53" s="97"/>
      <c r="W53" s="12"/>
      <c r="X53" s="12"/>
      <c r="Y53" s="12"/>
      <c r="Z53" s="12"/>
      <c r="AA53" s="3"/>
      <c r="AB53" s="3"/>
      <c r="AC53" s="12"/>
      <c r="AD53" s="56"/>
      <c r="AE53" s="145"/>
      <c r="AF53" s="145"/>
      <c r="AG53"/>
      <c r="AH53" s="12"/>
      <c r="AI53"/>
      <c r="AJ53" s="97"/>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c r="D54"/>
      <c r="E54"/>
      <c r="F54" s="3"/>
      <c r="G54" s="3"/>
      <c r="H54" s="16"/>
      <c r="I54"/>
      <c r="J54"/>
      <c r="K54"/>
      <c r="L54"/>
      <c r="M54"/>
      <c r="N54"/>
      <c r="O54"/>
      <c r="P54"/>
      <c r="Q54"/>
      <c r="R54" s="16"/>
      <c r="S54" s="97"/>
      <c r="T54"/>
      <c r="U54" s="97"/>
      <c r="V54" s="97"/>
      <c r="W54" s="12"/>
      <c r="X54" s="12"/>
      <c r="Y54" s="12"/>
      <c r="Z54" s="12"/>
      <c r="AA54" s="3"/>
      <c r="AB54" s="3"/>
      <c r="AC54" s="12"/>
      <c r="AD54" s="56"/>
      <c r="AE54" s="145"/>
      <c r="AF54" s="145"/>
      <c r="AG54"/>
      <c r="AH54" s="12"/>
      <c r="AI54"/>
      <c r="AJ54" s="97"/>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c r="D55"/>
      <c r="E55"/>
      <c r="F55" s="3"/>
      <c r="G55" s="3"/>
      <c r="H55" s="16"/>
      <c r="I55"/>
      <c r="J55"/>
      <c r="K55"/>
      <c r="L55"/>
      <c r="M55"/>
      <c r="N55"/>
      <c r="O55"/>
      <c r="P55"/>
      <c r="Q55"/>
      <c r="R55" s="16"/>
      <c r="S55" s="97"/>
      <c r="T55"/>
      <c r="U55" s="97"/>
      <c r="V55" s="97"/>
      <c r="W55" s="12"/>
      <c r="X55" s="12"/>
      <c r="Y55" s="12"/>
      <c r="Z55" s="12"/>
      <c r="AA55" s="3"/>
      <c r="AB55" s="3"/>
      <c r="AC55" s="12"/>
      <c r="AD55" s="56"/>
      <c r="AE55" s="145"/>
      <c r="AF55" s="145"/>
      <c r="AG55"/>
      <c r="AH55" s="12"/>
      <c r="AI55"/>
      <c r="AJ55" s="97"/>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c r="D56"/>
      <c r="E56"/>
      <c r="F56" s="3"/>
      <c r="G56" s="3"/>
      <c r="H56" s="16"/>
      <c r="I56"/>
      <c r="J56"/>
      <c r="K56"/>
      <c r="L56"/>
      <c r="M56"/>
      <c r="N56"/>
      <c r="O56"/>
      <c r="P56"/>
      <c r="Q56"/>
      <c r="R56" s="16"/>
      <c r="S56" s="97"/>
      <c r="T56"/>
      <c r="U56" s="97"/>
      <c r="V56" s="97"/>
      <c r="W56" s="12"/>
      <c r="X56" s="12"/>
      <c r="Y56" s="12"/>
      <c r="Z56" s="12"/>
      <c r="AA56" s="3"/>
      <c r="AB56" s="3"/>
      <c r="AC56" s="12"/>
      <c r="AD56" s="56"/>
      <c r="AE56" s="145"/>
      <c r="AF56" s="145"/>
      <c r="AG56"/>
      <c r="AH56" s="12"/>
      <c r="AI56"/>
      <c r="AJ56" s="97"/>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c r="D57"/>
      <c r="E57"/>
      <c r="F57" s="3"/>
      <c r="G57" s="3"/>
      <c r="H57" s="16"/>
      <c r="I57"/>
      <c r="J57"/>
      <c r="K57"/>
      <c r="L57"/>
      <c r="M57"/>
      <c r="N57"/>
      <c r="O57"/>
      <c r="P57"/>
      <c r="Q57"/>
      <c r="R57" s="16"/>
      <c r="S57" s="97"/>
      <c r="T57"/>
      <c r="U57" s="97"/>
      <c r="V57" s="97"/>
      <c r="W57" s="12"/>
      <c r="X57" s="12"/>
      <c r="Y57" s="12"/>
      <c r="Z57" s="12"/>
      <c r="AA57" s="3"/>
      <c r="AB57" s="3"/>
      <c r="AC57" s="12"/>
      <c r="AD57" s="56"/>
      <c r="AE57" s="145"/>
      <c r="AF57" s="145"/>
      <c r="AG57"/>
      <c r="AH57" s="12"/>
      <c r="AI57"/>
      <c r="AJ57" s="97"/>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c r="D58"/>
      <c r="E58"/>
      <c r="F58" s="3"/>
      <c r="G58" s="3"/>
      <c r="H58" s="16"/>
      <c r="I58"/>
      <c r="J58"/>
      <c r="K58"/>
      <c r="L58"/>
      <c r="M58"/>
      <c r="N58"/>
      <c r="O58"/>
      <c r="P58"/>
      <c r="Q58"/>
      <c r="R58" s="16"/>
      <c r="S58" s="97"/>
      <c r="T58"/>
      <c r="U58" s="97"/>
      <c r="V58" s="97"/>
      <c r="W58" s="12"/>
      <c r="X58" s="12"/>
      <c r="Y58" s="12"/>
      <c r="Z58" s="12"/>
      <c r="AA58" s="3"/>
      <c r="AB58" s="3"/>
      <c r="AC58" s="12"/>
      <c r="AD58" s="56"/>
      <c r="AE58" s="145"/>
      <c r="AF58" s="145"/>
      <c r="AG58"/>
      <c r="AH58" s="12"/>
      <c r="AI58"/>
      <c r="AJ58" s="97"/>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c r="D59"/>
      <c r="E59"/>
      <c r="F59" s="3"/>
      <c r="G59" s="3"/>
      <c r="H59" s="16"/>
      <c r="I59"/>
      <c r="J59"/>
      <c r="K59"/>
      <c r="L59"/>
      <c r="M59"/>
      <c r="N59"/>
      <c r="O59"/>
      <c r="P59"/>
      <c r="Q59"/>
      <c r="R59" s="16"/>
      <c r="S59" s="97"/>
      <c r="T59"/>
      <c r="U59" s="97"/>
      <c r="V59" s="97"/>
      <c r="W59" s="12"/>
      <c r="X59" s="12"/>
      <c r="Y59" s="12"/>
      <c r="Z59" s="12"/>
      <c r="AA59" s="3"/>
      <c r="AB59" s="3"/>
      <c r="AC59" s="12"/>
      <c r="AD59" s="56"/>
      <c r="AE59" s="145"/>
      <c r="AF59" s="145"/>
      <c r="AG59"/>
      <c r="AH59" s="12"/>
      <c r="AI59"/>
      <c r="AJ59" s="97"/>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c r="D60"/>
      <c r="E60"/>
      <c r="F60" s="3"/>
      <c r="G60" s="3"/>
      <c r="H60" s="16"/>
      <c r="I60"/>
      <c r="J60"/>
      <c r="K60"/>
      <c r="L60"/>
      <c r="M60"/>
      <c r="N60"/>
      <c r="O60"/>
      <c r="P60"/>
      <c r="Q60"/>
      <c r="R60" s="16"/>
      <c r="S60" s="97"/>
      <c r="T60"/>
      <c r="U60" s="97"/>
      <c r="V60" s="97"/>
      <c r="W60" s="12"/>
      <c r="X60" s="12"/>
      <c r="Y60" s="12"/>
      <c r="Z60" s="12"/>
      <c r="AA60" s="3"/>
      <c r="AB60" s="3"/>
      <c r="AC60" s="12"/>
      <c r="AD60" s="56"/>
      <c r="AE60" s="145"/>
      <c r="AF60" s="145"/>
      <c r="AG60"/>
      <c r="AH60" s="12"/>
      <c r="AI60"/>
      <c r="AJ60" s="97"/>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c r="D61"/>
      <c r="E61"/>
      <c r="F61" s="3"/>
      <c r="G61" s="3"/>
      <c r="H61" s="16"/>
      <c r="I61"/>
      <c r="J61"/>
      <c r="K61"/>
      <c r="L61"/>
      <c r="M61"/>
      <c r="N61"/>
      <c r="O61"/>
      <c r="P61"/>
      <c r="Q61"/>
      <c r="R61" s="16"/>
      <c r="S61" s="97"/>
      <c r="T61"/>
      <c r="U61" s="97"/>
      <c r="V61" s="97"/>
      <c r="W61" s="12"/>
      <c r="X61" s="12"/>
      <c r="Y61" s="12"/>
      <c r="Z61" s="12"/>
      <c r="AA61" s="3"/>
      <c r="AB61" s="3"/>
      <c r="AC61" s="12"/>
      <c r="AD61" s="56"/>
      <c r="AE61" s="145"/>
      <c r="AF61" s="145"/>
      <c r="AG61"/>
      <c r="AH61" s="12"/>
      <c r="AI61"/>
      <c r="AJ61" s="97"/>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c r="D62"/>
      <c r="E62"/>
      <c r="F62" s="3"/>
      <c r="G62" s="3"/>
      <c r="H62" s="16"/>
      <c r="I62"/>
      <c r="J62"/>
      <c r="K62"/>
      <c r="L62"/>
      <c r="M62"/>
      <c r="N62"/>
      <c r="O62"/>
      <c r="P62"/>
      <c r="Q62"/>
      <c r="R62" s="16"/>
      <c r="S62" s="97"/>
      <c r="T62"/>
      <c r="U62" s="97"/>
      <c r="V62" s="97"/>
      <c r="W62" s="12"/>
      <c r="X62" s="12"/>
      <c r="Y62" s="12"/>
      <c r="Z62" s="12"/>
      <c r="AA62" s="3"/>
      <c r="AB62" s="3"/>
      <c r="AC62" s="12"/>
      <c r="AD62" s="56"/>
      <c r="AE62" s="145"/>
      <c r="AF62" s="145"/>
      <c r="AG62"/>
      <c r="AH62" s="12"/>
      <c r="AI62"/>
      <c r="AJ62" s="97"/>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c r="D63"/>
      <c r="E63"/>
      <c r="F63" s="3"/>
      <c r="G63" s="3"/>
      <c r="H63" s="16"/>
      <c r="I63"/>
      <c r="J63"/>
      <c r="K63"/>
      <c r="L63"/>
      <c r="M63"/>
      <c r="N63"/>
      <c r="O63"/>
      <c r="P63"/>
      <c r="Q63"/>
      <c r="R63" s="16"/>
      <c r="S63" s="97"/>
      <c r="T63"/>
      <c r="U63" s="97"/>
      <c r="V63" s="97"/>
      <c r="W63" s="12"/>
      <c r="X63" s="12"/>
      <c r="Y63" s="12"/>
      <c r="Z63" s="12"/>
      <c r="AA63" s="3"/>
      <c r="AB63" s="3"/>
      <c r="AC63" s="12"/>
      <c r="AD63" s="56"/>
      <c r="AE63" s="145"/>
      <c r="AF63" s="145"/>
      <c r="AG63"/>
      <c r="AH63" s="12"/>
      <c r="AI63"/>
      <c r="AJ63" s="97"/>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c r="D64"/>
      <c r="E64"/>
      <c r="F64" s="3"/>
      <c r="G64" s="3"/>
      <c r="H64" s="16"/>
      <c r="I64"/>
      <c r="J64"/>
      <c r="K64"/>
      <c r="L64"/>
      <c r="M64"/>
      <c r="N64"/>
      <c r="O64"/>
      <c r="P64"/>
      <c r="Q64"/>
      <c r="R64" s="16"/>
      <c r="S64" s="97"/>
      <c r="T64"/>
      <c r="U64" s="97"/>
      <c r="V64" s="97"/>
      <c r="W64" s="12"/>
      <c r="X64" s="12"/>
      <c r="Y64" s="12"/>
      <c r="Z64" s="12"/>
      <c r="AA64" s="3"/>
      <c r="AB64" s="3"/>
      <c r="AC64" s="12"/>
      <c r="AD64" s="56"/>
      <c r="AE64" s="145"/>
      <c r="AF64" s="145"/>
      <c r="AG64"/>
      <c r="AH64" s="12"/>
      <c r="AI64"/>
      <c r="AJ64" s="97"/>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c r="D65"/>
      <c r="E65"/>
      <c r="F65" s="3"/>
      <c r="G65" s="3"/>
      <c r="H65" s="16"/>
      <c r="I65"/>
      <c r="J65"/>
      <c r="K65"/>
      <c r="L65"/>
      <c r="M65"/>
      <c r="N65"/>
      <c r="O65"/>
      <c r="P65"/>
      <c r="Q65"/>
      <c r="R65" s="16"/>
      <c r="S65" s="97"/>
      <c r="T65"/>
      <c r="U65" s="97"/>
      <c r="V65" s="97"/>
      <c r="W65" s="12"/>
      <c r="X65" s="12"/>
      <c r="Y65" s="12"/>
      <c r="Z65" s="12"/>
      <c r="AA65" s="3"/>
      <c r="AB65" s="3"/>
      <c r="AC65" s="12"/>
      <c r="AD65" s="56"/>
      <c r="AE65" s="145"/>
      <c r="AF65" s="145"/>
      <c r="AG65"/>
      <c r="AH65" s="12"/>
      <c r="AI65"/>
      <c r="AJ65" s="97"/>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c r="D66"/>
      <c r="E66"/>
      <c r="F66" s="3"/>
      <c r="G66" s="3"/>
      <c r="H66" s="16"/>
      <c r="I66"/>
      <c r="J66"/>
      <c r="K66"/>
      <c r="L66"/>
      <c r="M66"/>
      <c r="N66"/>
      <c r="O66"/>
      <c r="P66"/>
      <c r="Q66"/>
      <c r="R66" s="16"/>
      <c r="S66" s="97"/>
      <c r="T66"/>
      <c r="U66" s="97"/>
      <c r="V66" s="97"/>
      <c r="W66" s="12"/>
      <c r="X66" s="12"/>
      <c r="Y66" s="12"/>
      <c r="Z66" s="12"/>
      <c r="AA66" s="3"/>
      <c r="AB66" s="3"/>
      <c r="AC66" s="12"/>
      <c r="AD66" s="56"/>
      <c r="AE66" s="145"/>
      <c r="AF66" s="145"/>
      <c r="AG66"/>
      <c r="AH66" s="12"/>
      <c r="AI66"/>
      <c r="AJ66" s="97"/>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c r="D67"/>
      <c r="E67"/>
      <c r="F67" s="3"/>
      <c r="G67" s="3"/>
      <c r="H67" s="16"/>
      <c r="I67"/>
      <c r="J67"/>
      <c r="K67"/>
      <c r="L67"/>
      <c r="M67"/>
      <c r="N67"/>
      <c r="O67"/>
      <c r="P67"/>
      <c r="Q67"/>
      <c r="R67" s="16"/>
      <c r="S67" s="97"/>
      <c r="T67"/>
      <c r="U67" s="97"/>
      <c r="V67" s="97"/>
      <c r="W67" s="12"/>
      <c r="X67" s="12"/>
      <c r="Y67" s="12"/>
      <c r="Z67" s="12"/>
      <c r="AA67" s="3"/>
      <c r="AB67" s="3"/>
      <c r="AC67" s="12"/>
      <c r="AD67" s="56"/>
      <c r="AE67" s="145"/>
      <c r="AF67" s="145"/>
      <c r="AG67"/>
      <c r="AH67" s="12"/>
      <c r="AI67"/>
      <c r="AJ67" s="97"/>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c r="D68"/>
      <c r="E68"/>
      <c r="F68" s="3"/>
      <c r="G68" s="3"/>
      <c r="H68" s="16"/>
      <c r="I68"/>
      <c r="J68"/>
      <c r="K68"/>
      <c r="L68"/>
      <c r="M68"/>
      <c r="N68"/>
      <c r="O68"/>
      <c r="P68"/>
      <c r="Q68"/>
      <c r="R68" s="16"/>
      <c r="S68" s="97"/>
      <c r="T68"/>
      <c r="U68" s="97"/>
      <c r="V68" s="97"/>
      <c r="W68" s="12"/>
      <c r="X68" s="12"/>
      <c r="Y68" s="12"/>
      <c r="Z68" s="12"/>
      <c r="AA68" s="3"/>
      <c r="AB68" s="3"/>
      <c r="AC68" s="12"/>
      <c r="AD68" s="56"/>
      <c r="AE68" s="145"/>
      <c r="AF68" s="145"/>
      <c r="AG68"/>
      <c r="AH68" s="12"/>
      <c r="AI68"/>
      <c r="AJ68" s="97"/>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c r="D69"/>
      <c r="E69"/>
      <c r="F69" s="3"/>
      <c r="G69" s="3"/>
      <c r="H69" s="16"/>
      <c r="I69"/>
      <c r="J69"/>
      <c r="K69"/>
      <c r="L69"/>
      <c r="M69"/>
      <c r="N69"/>
      <c r="O69"/>
      <c r="P69"/>
      <c r="Q69"/>
      <c r="R69" s="16"/>
      <c r="S69" s="97"/>
      <c r="T69"/>
      <c r="U69" s="97"/>
      <c r="V69" s="97"/>
      <c r="W69" s="12"/>
      <c r="X69" s="12"/>
      <c r="Y69" s="12"/>
      <c r="Z69" s="12"/>
      <c r="AA69" s="3"/>
      <c r="AB69" s="3"/>
      <c r="AC69" s="12"/>
      <c r="AD69" s="56"/>
      <c r="AE69" s="145"/>
      <c r="AF69" s="145"/>
      <c r="AG69"/>
      <c r="AH69" s="12"/>
      <c r="AI69"/>
      <c r="AJ69" s="97"/>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c r="D70"/>
      <c r="E70"/>
      <c r="F70" s="3"/>
      <c r="G70" s="3"/>
      <c r="H70" s="16"/>
      <c r="I70"/>
      <c r="J70"/>
      <c r="K70"/>
      <c r="L70"/>
      <c r="M70"/>
      <c r="N70"/>
      <c r="O70"/>
      <c r="P70"/>
      <c r="Q70"/>
      <c r="R70" s="16"/>
      <c r="S70" s="97"/>
      <c r="T70"/>
      <c r="U70" s="97"/>
      <c r="V70" s="97"/>
      <c r="W70" s="12"/>
      <c r="X70" s="12"/>
      <c r="Y70" s="12"/>
      <c r="Z70" s="12"/>
      <c r="AA70" s="3"/>
      <c r="AB70" s="3"/>
      <c r="AC70" s="12"/>
      <c r="AD70" s="56"/>
      <c r="AE70" s="145"/>
      <c r="AF70" s="145"/>
      <c r="AG70"/>
      <c r="AH70" s="12"/>
      <c r="AI70"/>
      <c r="AJ70" s="97"/>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c r="D71"/>
      <c r="E71"/>
      <c r="F71" s="3"/>
      <c r="G71" s="3"/>
      <c r="H71" s="16"/>
      <c r="I71"/>
      <c r="J71"/>
      <c r="K71"/>
      <c r="L71"/>
      <c r="M71"/>
      <c r="N71"/>
      <c r="O71"/>
      <c r="P71"/>
      <c r="Q71"/>
      <c r="R71" s="16"/>
      <c r="S71" s="97"/>
      <c r="T71"/>
      <c r="U71" s="97"/>
      <c r="V71" s="97"/>
      <c r="W71" s="12"/>
      <c r="X71" s="12"/>
      <c r="Y71" s="12"/>
      <c r="Z71" s="12"/>
      <c r="AA71" s="3"/>
      <c r="AB71" s="3"/>
      <c r="AC71" s="12"/>
      <c r="AD71" s="56"/>
      <c r="AE71" s="145"/>
      <c r="AF71" s="145"/>
      <c r="AG71"/>
      <c r="AH71" s="12"/>
      <c r="AI71"/>
      <c r="AJ71" s="97"/>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c r="D72"/>
      <c r="E72"/>
      <c r="F72" s="3"/>
      <c r="G72" s="3"/>
      <c r="H72" s="16"/>
      <c r="I72"/>
      <c r="J72"/>
      <c r="K72"/>
      <c r="L72"/>
      <c r="M72"/>
      <c r="N72"/>
      <c r="O72"/>
      <c r="P72"/>
      <c r="Q72"/>
      <c r="R72" s="16"/>
      <c r="S72" s="97"/>
      <c r="T72"/>
      <c r="U72" s="97"/>
      <c r="V72" s="97"/>
      <c r="W72" s="12"/>
      <c r="X72" s="12"/>
      <c r="Y72" s="12"/>
      <c r="Z72" s="12"/>
      <c r="AA72" s="3"/>
      <c r="AB72" s="3"/>
      <c r="AC72" s="12"/>
      <c r="AD72" s="56"/>
      <c r="AE72" s="145"/>
      <c r="AF72" s="145"/>
      <c r="AG72"/>
      <c r="AH72" s="12"/>
      <c r="AI72"/>
      <c r="AJ72" s="97"/>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c r="D73"/>
      <c r="E73"/>
      <c r="F73" s="3"/>
      <c r="G73" s="3"/>
      <c r="H73" s="16"/>
      <c r="I73"/>
      <c r="J73"/>
      <c r="K73"/>
      <c r="L73"/>
      <c r="M73"/>
      <c r="N73"/>
      <c r="O73"/>
      <c r="P73"/>
      <c r="Q73"/>
      <c r="R73" s="16"/>
      <c r="S73" s="97"/>
      <c r="T73"/>
      <c r="U73" s="97"/>
      <c r="V73" s="97"/>
      <c r="W73" s="12"/>
      <c r="X73" s="12"/>
      <c r="Y73" s="12"/>
      <c r="Z73" s="12"/>
      <c r="AA73" s="3"/>
      <c r="AB73" s="3"/>
      <c r="AC73" s="12"/>
      <c r="AD73" s="56"/>
      <c r="AE73" s="145"/>
      <c r="AF73" s="145"/>
      <c r="AG73"/>
      <c r="AH73" s="12"/>
      <c r="AI73"/>
      <c r="AJ73" s="97"/>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c r="D74"/>
      <c r="E74"/>
      <c r="F74" s="3"/>
      <c r="G74" s="3"/>
      <c r="H74" s="16"/>
      <c r="I74"/>
      <c r="J74"/>
      <c r="K74"/>
      <c r="L74"/>
      <c r="M74"/>
      <c r="N74"/>
      <c r="O74"/>
      <c r="P74"/>
      <c r="Q74"/>
      <c r="R74" s="16"/>
      <c r="S74" s="97"/>
      <c r="T74"/>
      <c r="U74" s="97"/>
      <c r="V74" s="97"/>
      <c r="W74" s="12"/>
      <c r="X74" s="12"/>
      <c r="Y74" s="12"/>
      <c r="Z74" s="12"/>
      <c r="AA74" s="3"/>
      <c r="AB74" s="3"/>
      <c r="AC74" s="12"/>
      <c r="AD74" s="56"/>
      <c r="AE74" s="145"/>
      <c r="AF74" s="145"/>
      <c r="AG74"/>
      <c r="AH74" s="12"/>
      <c r="AI74"/>
      <c r="AJ74" s="97"/>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c r="D75"/>
      <c r="E75"/>
      <c r="F75" s="3"/>
      <c r="G75" s="3"/>
      <c r="H75" s="16"/>
      <c r="I75"/>
      <c r="J75"/>
      <c r="K75"/>
      <c r="L75"/>
      <c r="M75"/>
      <c r="N75"/>
      <c r="O75"/>
      <c r="P75"/>
      <c r="Q75"/>
      <c r="R75" s="16"/>
      <c r="S75" s="97"/>
      <c r="T75"/>
      <c r="U75" s="97"/>
      <c r="V75" s="97"/>
      <c r="W75" s="12"/>
      <c r="X75" s="12"/>
      <c r="Y75" s="12"/>
      <c r="Z75" s="12"/>
      <c r="AA75" s="3"/>
      <c r="AB75" s="3"/>
      <c r="AC75" s="12"/>
      <c r="AD75" s="56"/>
      <c r="AE75" s="145"/>
      <c r="AF75" s="145"/>
      <c r="AG75"/>
      <c r="AH75" s="12"/>
      <c r="AI75"/>
      <c r="AJ75" s="97"/>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c r="D76"/>
      <c r="E76"/>
      <c r="F76" s="3"/>
      <c r="G76" s="3"/>
      <c r="H76" s="16"/>
      <c r="I76"/>
      <c r="J76"/>
      <c r="K76"/>
      <c r="L76"/>
      <c r="M76"/>
      <c r="N76"/>
      <c r="O76"/>
      <c r="P76"/>
      <c r="Q76"/>
      <c r="R76" s="16"/>
      <c r="S76" s="97"/>
      <c r="T76"/>
      <c r="U76" s="97"/>
      <c r="V76" s="97"/>
      <c r="W76" s="12"/>
      <c r="X76" s="12"/>
      <c r="Y76" s="12"/>
      <c r="Z76" s="12"/>
      <c r="AA76" s="3"/>
      <c r="AB76" s="3"/>
      <c r="AC76" s="12"/>
      <c r="AD76" s="56"/>
      <c r="AE76" s="145"/>
      <c r="AF76" s="145"/>
      <c r="AG76"/>
      <c r="AH76" s="12"/>
      <c r="AI76"/>
      <c r="AJ76" s="97"/>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c r="D77"/>
      <c r="E77"/>
      <c r="F77" s="3"/>
      <c r="G77" s="3"/>
      <c r="H77" s="16"/>
      <c r="I77"/>
      <c r="J77"/>
      <c r="K77"/>
      <c r="L77"/>
      <c r="M77"/>
      <c r="N77"/>
      <c r="O77"/>
      <c r="P77"/>
      <c r="Q77"/>
      <c r="R77" s="16"/>
      <c r="S77" s="97"/>
      <c r="T77"/>
      <c r="U77" s="97"/>
      <c r="V77" s="97"/>
      <c r="W77" s="12"/>
      <c r="X77" s="12"/>
      <c r="Y77" s="12"/>
      <c r="Z77" s="12"/>
      <c r="AA77" s="3"/>
      <c r="AB77" s="3"/>
      <c r="AC77" s="12"/>
      <c r="AD77" s="56"/>
      <c r="AE77" s="145"/>
      <c r="AF77" s="145"/>
      <c r="AG77"/>
      <c r="AH77" s="12"/>
      <c r="AI77"/>
      <c r="AJ77" s="97"/>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c r="D78"/>
      <c r="E78"/>
      <c r="F78" s="3"/>
      <c r="G78" s="3"/>
      <c r="H78" s="16"/>
      <c r="I78"/>
      <c r="J78"/>
      <c r="K78"/>
      <c r="L78"/>
      <c r="M78"/>
      <c r="N78"/>
      <c r="O78"/>
      <c r="P78"/>
      <c r="Q78"/>
      <c r="R78" s="16"/>
      <c r="S78" s="97"/>
      <c r="T78"/>
      <c r="U78" s="97"/>
      <c r="V78" s="97"/>
      <c r="W78" s="12"/>
      <c r="X78" s="12"/>
      <c r="Y78" s="12"/>
      <c r="Z78" s="12"/>
      <c r="AA78" s="3"/>
      <c r="AB78" s="3"/>
      <c r="AC78" s="12"/>
      <c r="AD78" s="56"/>
      <c r="AE78" s="145"/>
      <c r="AF78" s="145"/>
      <c r="AG78"/>
      <c r="AH78" s="12"/>
      <c r="AI78"/>
      <c r="AJ78" s="97"/>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c r="D79"/>
      <c r="E79"/>
      <c r="F79" s="3"/>
      <c r="G79" s="3"/>
      <c r="H79" s="16"/>
      <c r="I79"/>
      <c r="J79"/>
      <c r="K79"/>
      <c r="L79"/>
      <c r="M79"/>
      <c r="N79"/>
      <c r="O79"/>
      <c r="P79"/>
      <c r="Q79"/>
      <c r="R79" s="16"/>
      <c r="S79" s="97"/>
      <c r="T79"/>
      <c r="U79" s="97"/>
      <c r="V79" s="97"/>
      <c r="W79" s="12"/>
      <c r="X79" s="12"/>
      <c r="Y79" s="12"/>
      <c r="Z79" s="12"/>
      <c r="AA79" s="3"/>
      <c r="AB79" s="3"/>
      <c r="AC79" s="12"/>
      <c r="AD79" s="56"/>
      <c r="AE79" s="145"/>
      <c r="AF79" s="145"/>
      <c r="AG79"/>
      <c r="AH79" s="12"/>
      <c r="AI79"/>
      <c r="AJ79" s="97"/>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c r="D80"/>
      <c r="E80"/>
      <c r="F80" s="3"/>
      <c r="G80" s="3"/>
      <c r="H80" s="16"/>
      <c r="I80"/>
      <c r="J80"/>
      <c r="K80"/>
      <c r="L80"/>
      <c r="M80"/>
      <c r="N80"/>
      <c r="O80"/>
      <c r="P80"/>
      <c r="Q80"/>
      <c r="R80" s="16"/>
      <c r="S80" s="97"/>
      <c r="T80"/>
      <c r="U80" s="97"/>
      <c r="V80" s="97"/>
      <c r="W80" s="12"/>
      <c r="X80" s="12"/>
      <c r="Y80" s="12"/>
      <c r="Z80" s="12"/>
      <c r="AA80" s="3"/>
      <c r="AB80" s="3"/>
      <c r="AC80" s="12"/>
      <c r="AD80" s="56"/>
      <c r="AE80" s="145"/>
      <c r="AF80" s="145"/>
      <c r="AG80"/>
      <c r="AH80" s="12"/>
      <c r="AI80"/>
      <c r="AJ80" s="97"/>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c r="D81"/>
      <c r="E81"/>
      <c r="F81" s="3"/>
      <c r="G81" s="3"/>
      <c r="H81" s="16"/>
      <c r="I81"/>
      <c r="J81"/>
      <c r="K81"/>
      <c r="L81"/>
      <c r="M81"/>
      <c r="N81"/>
      <c r="O81"/>
      <c r="P81"/>
      <c r="Q81"/>
      <c r="R81" s="16"/>
      <c r="S81" s="97"/>
      <c r="T81"/>
      <c r="U81" s="97"/>
      <c r="V81" s="97"/>
      <c r="W81" s="12"/>
      <c r="X81" s="12"/>
      <c r="Y81" s="12"/>
      <c r="Z81" s="12"/>
      <c r="AA81" s="3"/>
      <c r="AB81" s="3"/>
      <c r="AC81" s="12"/>
      <c r="AD81" s="56"/>
      <c r="AE81" s="145"/>
      <c r="AF81" s="145"/>
      <c r="AG81"/>
      <c r="AH81" s="12"/>
      <c r="AI81"/>
      <c r="AJ81" s="97"/>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c r="D82"/>
      <c r="E82"/>
      <c r="F82" s="3"/>
      <c r="G82" s="3"/>
      <c r="H82" s="16"/>
      <c r="I82"/>
      <c r="J82"/>
      <c r="K82"/>
      <c r="L82"/>
      <c r="M82"/>
      <c r="N82"/>
      <c r="O82"/>
      <c r="P82"/>
      <c r="Q82"/>
      <c r="R82" s="16"/>
      <c r="S82" s="97"/>
      <c r="T82"/>
      <c r="U82" s="97"/>
      <c r="V82" s="97"/>
      <c r="W82" s="12"/>
      <c r="X82" s="12"/>
      <c r="Y82" s="12"/>
      <c r="Z82" s="12"/>
      <c r="AA82" s="3"/>
      <c r="AB82" s="3"/>
      <c r="AC82" s="12"/>
      <c r="AD82" s="56"/>
      <c r="AE82" s="145"/>
      <c r="AF82" s="145"/>
      <c r="AG82"/>
      <c r="AH82" s="12"/>
      <c r="AI82"/>
      <c r="AJ82" s="97"/>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c r="D83"/>
      <c r="E83"/>
      <c r="F83" s="3"/>
      <c r="G83" s="3"/>
      <c r="H83" s="16"/>
      <c r="I83"/>
      <c r="J83"/>
      <c r="K83"/>
      <c r="L83"/>
      <c r="M83"/>
      <c r="N83"/>
      <c r="O83"/>
      <c r="P83"/>
      <c r="Q83"/>
      <c r="R83" s="16"/>
      <c r="S83" s="97"/>
      <c r="T83"/>
      <c r="U83" s="97"/>
      <c r="V83" s="97"/>
      <c r="W83" s="12"/>
      <c r="X83" s="12"/>
      <c r="Y83" s="12"/>
      <c r="Z83" s="12"/>
      <c r="AA83" s="3"/>
      <c r="AB83" s="3"/>
      <c r="AC83" s="12"/>
      <c r="AD83" s="56"/>
      <c r="AE83" s="145"/>
      <c r="AF83" s="145"/>
      <c r="AG83"/>
      <c r="AH83" s="12"/>
      <c r="AI83"/>
      <c r="AJ83" s="97"/>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c r="D84"/>
      <c r="E84"/>
      <c r="F84" s="3"/>
      <c r="G84" s="3"/>
      <c r="H84" s="16"/>
      <c r="I84"/>
      <c r="J84"/>
      <c r="K84"/>
      <c r="L84"/>
      <c r="M84"/>
      <c r="N84"/>
      <c r="O84"/>
      <c r="P84"/>
      <c r="Q84"/>
      <c r="R84" s="16"/>
      <c r="S84" s="97"/>
      <c r="T84"/>
      <c r="U84" s="97"/>
      <c r="V84" s="97"/>
      <c r="W84" s="12"/>
      <c r="X84" s="12"/>
      <c r="Y84" s="12"/>
      <c r="Z84" s="12"/>
      <c r="AA84" s="3"/>
      <c r="AB84" s="3"/>
      <c r="AC84" s="12"/>
      <c r="AD84" s="56"/>
      <c r="AE84" s="145"/>
      <c r="AF84" s="145"/>
      <c r="AG84"/>
      <c r="AH84" s="12"/>
      <c r="AI84"/>
      <c r="AJ84" s="97"/>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c r="D85"/>
      <c r="E85"/>
      <c r="F85" s="3"/>
      <c r="G85" s="3"/>
      <c r="H85" s="16"/>
      <c r="I85"/>
      <c r="J85"/>
      <c r="K85"/>
      <c r="L85"/>
      <c r="M85"/>
      <c r="N85"/>
      <c r="O85"/>
      <c r="P85"/>
      <c r="Q85"/>
      <c r="R85" s="16"/>
      <c r="S85" s="97"/>
      <c r="T85"/>
      <c r="U85" s="97"/>
      <c r="V85" s="97"/>
      <c r="W85" s="12"/>
      <c r="X85" s="12"/>
      <c r="Y85" s="12"/>
      <c r="Z85" s="12"/>
      <c r="AA85" s="3"/>
      <c r="AB85" s="3"/>
      <c r="AC85" s="12"/>
      <c r="AD85" s="56"/>
      <c r="AE85" s="145"/>
      <c r="AF85" s="145"/>
      <c r="AG85"/>
      <c r="AH85" s="12"/>
      <c r="AI85"/>
      <c r="AJ85" s="97"/>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c r="D86"/>
      <c r="E86"/>
      <c r="F86" s="3"/>
      <c r="G86" s="3"/>
      <c r="H86" s="16"/>
      <c r="I86"/>
      <c r="J86"/>
      <c r="K86"/>
      <c r="L86"/>
      <c r="M86"/>
      <c r="N86"/>
      <c r="O86"/>
      <c r="P86"/>
      <c r="Q86"/>
      <c r="R86" s="16"/>
      <c r="S86" s="97"/>
      <c r="T86"/>
      <c r="U86" s="97"/>
      <c r="V86" s="97"/>
      <c r="W86" s="12"/>
      <c r="X86" s="12"/>
      <c r="Y86" s="12"/>
      <c r="Z86" s="12"/>
      <c r="AA86" s="3"/>
      <c r="AB86" s="3"/>
      <c r="AC86" s="12"/>
      <c r="AD86" s="56"/>
      <c r="AE86" s="145"/>
      <c r="AF86" s="145"/>
      <c r="AG86"/>
      <c r="AH86" s="12"/>
      <c r="AI86"/>
      <c r="AJ86" s="97"/>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c r="D87"/>
      <c r="E87"/>
      <c r="F87" s="3"/>
      <c r="G87" s="3"/>
      <c r="H87" s="16"/>
      <c r="I87"/>
      <c r="J87"/>
      <c r="K87"/>
      <c r="L87"/>
      <c r="M87"/>
      <c r="N87"/>
      <c r="O87"/>
      <c r="P87"/>
      <c r="Q87"/>
      <c r="R87" s="16"/>
      <c r="S87" s="97"/>
      <c r="T87"/>
      <c r="U87" s="97"/>
      <c r="V87" s="97"/>
      <c r="W87" s="12"/>
      <c r="X87" s="12"/>
      <c r="Y87" s="12"/>
      <c r="Z87" s="12"/>
      <c r="AA87" s="3"/>
      <c r="AB87" s="3"/>
      <c r="AC87" s="12"/>
      <c r="AD87" s="56"/>
      <c r="AE87" s="145"/>
      <c r="AF87" s="145"/>
      <c r="AG87"/>
      <c r="AH87" s="12"/>
      <c r="AI87"/>
      <c r="AJ87" s="97"/>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c r="D88"/>
      <c r="E88"/>
      <c r="F88" s="3"/>
      <c r="G88" s="3"/>
      <c r="H88" s="16"/>
      <c r="I88"/>
      <c r="J88"/>
      <c r="K88"/>
      <c r="L88"/>
      <c r="M88"/>
      <c r="N88"/>
      <c r="O88"/>
      <c r="P88"/>
      <c r="Q88"/>
      <c r="R88" s="16"/>
      <c r="S88" s="97"/>
      <c r="T88"/>
      <c r="U88" s="97"/>
      <c r="V88" s="97"/>
      <c r="W88" s="12"/>
      <c r="X88" s="12"/>
      <c r="Y88" s="12"/>
      <c r="Z88" s="12"/>
      <c r="AA88" s="3"/>
      <c r="AB88" s="3"/>
      <c r="AC88" s="12"/>
      <c r="AD88" s="56"/>
      <c r="AE88" s="145"/>
      <c r="AF88" s="145"/>
      <c r="AG88"/>
      <c r="AH88" s="12"/>
      <c r="AI88"/>
      <c r="AJ88" s="97"/>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c r="D89"/>
      <c r="E89"/>
      <c r="F89" s="3"/>
      <c r="G89" s="3"/>
      <c r="H89" s="16"/>
      <c r="I89"/>
      <c r="J89"/>
      <c r="K89"/>
      <c r="L89"/>
      <c r="M89"/>
      <c r="N89"/>
      <c r="O89"/>
      <c r="P89"/>
      <c r="Q89"/>
      <c r="R89" s="16"/>
      <c r="S89" s="97"/>
      <c r="T89"/>
      <c r="U89" s="97"/>
      <c r="V89" s="97"/>
      <c r="W89" s="12"/>
      <c r="X89" s="12"/>
      <c r="Y89" s="12"/>
      <c r="Z89" s="12"/>
      <c r="AA89" s="3"/>
      <c r="AB89" s="3"/>
      <c r="AC89" s="12"/>
      <c r="AD89" s="56"/>
      <c r="AE89" s="145"/>
      <c r="AF89" s="145"/>
      <c r="AG89"/>
      <c r="AH89" s="12"/>
      <c r="AI89"/>
      <c r="AJ89" s="97"/>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c r="D90"/>
      <c r="E90"/>
      <c r="F90" s="3"/>
      <c r="G90" s="3"/>
      <c r="H90" s="16"/>
      <c r="I90"/>
      <c r="J90"/>
      <c r="K90"/>
      <c r="L90"/>
      <c r="M90"/>
      <c r="N90"/>
      <c r="O90"/>
      <c r="P90"/>
      <c r="Q90"/>
      <c r="R90" s="16"/>
      <c r="S90" s="97"/>
      <c r="T90"/>
      <c r="U90" s="97"/>
      <c r="V90" s="97"/>
      <c r="W90" s="12"/>
      <c r="X90" s="12"/>
      <c r="Y90" s="12"/>
      <c r="Z90" s="12"/>
      <c r="AA90" s="3"/>
      <c r="AB90" s="3"/>
      <c r="AC90" s="12"/>
      <c r="AD90" s="56"/>
      <c r="AE90" s="145"/>
      <c r="AF90" s="145"/>
      <c r="AG90"/>
      <c r="AH90" s="12"/>
      <c r="AI90"/>
      <c r="AJ90" s="97"/>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c r="D91"/>
      <c r="E91"/>
      <c r="F91" s="3"/>
      <c r="G91" s="3"/>
      <c r="H91" s="16"/>
      <c r="I91"/>
      <c r="J91"/>
      <c r="K91"/>
      <c r="L91"/>
      <c r="M91"/>
      <c r="N91"/>
      <c r="O91"/>
      <c r="P91"/>
      <c r="Q91"/>
      <c r="R91" s="16"/>
      <c r="S91" s="97"/>
      <c r="T91"/>
      <c r="U91" s="97"/>
      <c r="V91" s="97"/>
      <c r="W91" s="12"/>
      <c r="X91" s="12"/>
      <c r="Y91" s="12"/>
      <c r="Z91" s="12"/>
      <c r="AA91" s="3"/>
      <c r="AB91" s="3"/>
      <c r="AC91" s="12"/>
      <c r="AD91" s="56"/>
      <c r="AE91" s="145"/>
      <c r="AF91" s="145"/>
      <c r="AG91"/>
      <c r="AH91" s="12"/>
      <c r="AI91"/>
      <c r="AJ91" s="97"/>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c r="D92"/>
      <c r="E92"/>
      <c r="F92" s="3"/>
      <c r="G92" s="3"/>
      <c r="H92" s="16"/>
      <c r="I92"/>
      <c r="J92"/>
      <c r="K92"/>
      <c r="L92"/>
      <c r="M92"/>
      <c r="N92"/>
      <c r="O92"/>
      <c r="P92"/>
      <c r="Q92"/>
      <c r="R92" s="16"/>
      <c r="S92" s="97"/>
      <c r="T92"/>
      <c r="U92" s="97"/>
      <c r="V92" s="97"/>
      <c r="W92" s="12"/>
      <c r="X92" s="12"/>
      <c r="Y92" s="12"/>
      <c r="Z92" s="12"/>
      <c r="AA92" s="3"/>
      <c r="AB92" s="3"/>
      <c r="AC92" s="12"/>
      <c r="AD92" s="56"/>
      <c r="AE92" s="145"/>
      <c r="AF92" s="145"/>
      <c r="AG92"/>
      <c r="AH92" s="12"/>
      <c r="AI92"/>
      <c r="AJ92" s="97"/>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c r="D93"/>
      <c r="E93"/>
      <c r="F93" s="3"/>
      <c r="G93" s="3"/>
      <c r="H93" s="16"/>
      <c r="I93"/>
      <c r="J93"/>
      <c r="K93"/>
      <c r="L93"/>
      <c r="M93"/>
      <c r="N93"/>
      <c r="O93"/>
      <c r="P93"/>
      <c r="Q93"/>
      <c r="R93" s="16"/>
      <c r="S93" s="97"/>
      <c r="T93"/>
      <c r="U93" s="97"/>
      <c r="V93" s="97"/>
      <c r="W93" s="12"/>
      <c r="X93" s="12"/>
      <c r="Y93" s="12"/>
      <c r="Z93" s="12"/>
      <c r="AA93" s="3"/>
      <c r="AB93" s="3"/>
      <c r="AC93" s="12"/>
      <c r="AD93" s="56"/>
      <c r="AE93" s="145"/>
      <c r="AF93" s="145"/>
      <c r="AG93"/>
      <c r="AH93" s="12"/>
      <c r="AI93"/>
      <c r="AJ93" s="97"/>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c r="D94"/>
      <c r="E94"/>
      <c r="F94" s="3"/>
      <c r="G94" s="3"/>
      <c r="H94" s="16"/>
      <c r="I94"/>
      <c r="J94"/>
      <c r="K94"/>
      <c r="L94"/>
      <c r="M94"/>
      <c r="N94"/>
      <c r="O94"/>
      <c r="P94"/>
      <c r="Q94"/>
      <c r="R94" s="16"/>
      <c r="S94" s="97"/>
      <c r="T94"/>
      <c r="U94" s="97"/>
      <c r="V94" s="97"/>
      <c r="W94" s="12"/>
      <c r="X94" s="12"/>
      <c r="Y94" s="12"/>
      <c r="Z94" s="12"/>
      <c r="AA94" s="3"/>
      <c r="AB94" s="3"/>
      <c r="AC94" s="12"/>
      <c r="AD94" s="56"/>
      <c r="AE94" s="145"/>
      <c r="AF94" s="145"/>
      <c r="AG94"/>
      <c r="AH94" s="12"/>
      <c r="AI94"/>
      <c r="AJ94" s="97"/>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c r="D95"/>
      <c r="E95"/>
      <c r="F95" s="3"/>
      <c r="G95" s="3"/>
      <c r="H95" s="16"/>
      <c r="I95"/>
      <c r="J95"/>
      <c r="K95"/>
      <c r="L95"/>
      <c r="M95"/>
      <c r="N95"/>
      <c r="O95"/>
      <c r="P95"/>
      <c r="Q95"/>
      <c r="R95" s="16"/>
      <c r="S95" s="97"/>
      <c r="T95"/>
      <c r="U95" s="97"/>
      <c r="V95" s="97"/>
      <c r="W95" s="12"/>
      <c r="X95" s="12"/>
      <c r="Y95" s="12"/>
      <c r="Z95" s="12"/>
      <c r="AA95" s="3"/>
      <c r="AB95" s="3"/>
      <c r="AC95" s="12"/>
      <c r="AD95" s="56"/>
      <c r="AE95" s="145"/>
      <c r="AF95" s="145"/>
      <c r="AG95"/>
      <c r="AH95" s="12"/>
      <c r="AI95"/>
      <c r="AJ95" s="97"/>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c r="D96"/>
      <c r="E96"/>
      <c r="F96" s="3"/>
      <c r="G96" s="3"/>
      <c r="H96" s="16"/>
      <c r="I96"/>
      <c r="J96"/>
      <c r="K96"/>
      <c r="L96"/>
      <c r="M96"/>
      <c r="N96"/>
      <c r="O96"/>
      <c r="P96"/>
      <c r="Q96"/>
      <c r="R96" s="16"/>
      <c r="S96" s="97"/>
      <c r="T96"/>
      <c r="U96" s="97"/>
      <c r="V96" s="97"/>
      <c r="W96" s="12"/>
      <c r="X96" s="12"/>
      <c r="Y96" s="12"/>
      <c r="Z96" s="12"/>
      <c r="AA96" s="3"/>
      <c r="AB96" s="3"/>
      <c r="AC96" s="12"/>
      <c r="AD96" s="56"/>
      <c r="AE96" s="145"/>
      <c r="AF96" s="145"/>
      <c r="AG96"/>
      <c r="AH96" s="12"/>
      <c r="AI96"/>
      <c r="AJ96" s="97"/>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c r="D97"/>
      <c r="E97"/>
      <c r="F97" s="3"/>
      <c r="G97" s="3"/>
      <c r="H97" s="16"/>
      <c r="I97"/>
      <c r="J97"/>
      <c r="K97"/>
      <c r="L97"/>
      <c r="M97"/>
      <c r="N97"/>
      <c r="O97"/>
      <c r="P97"/>
      <c r="Q97"/>
      <c r="R97" s="16"/>
      <c r="S97" s="97"/>
      <c r="T97"/>
      <c r="U97" s="97"/>
      <c r="V97" s="97"/>
      <c r="W97" s="12"/>
      <c r="X97" s="12"/>
      <c r="Y97" s="12"/>
      <c r="Z97" s="12"/>
      <c r="AA97" s="3"/>
      <c r="AB97" s="3"/>
      <c r="AC97" s="12"/>
      <c r="AD97" s="56"/>
      <c r="AE97" s="145"/>
      <c r="AF97" s="145"/>
      <c r="AG97"/>
      <c r="AH97" s="12"/>
      <c r="AI97"/>
      <c r="AJ97" s="97"/>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c r="D98"/>
      <c r="E98"/>
      <c r="F98" s="3"/>
      <c r="G98" s="3"/>
      <c r="H98" s="16"/>
      <c r="I98"/>
      <c r="J98"/>
      <c r="K98"/>
      <c r="L98"/>
      <c r="M98"/>
      <c r="N98"/>
      <c r="O98"/>
      <c r="P98"/>
      <c r="Q98"/>
      <c r="R98" s="16"/>
      <c r="S98" s="97"/>
      <c r="T98"/>
      <c r="U98" s="97"/>
      <c r="V98" s="97"/>
      <c r="W98" s="12"/>
      <c r="X98" s="12"/>
      <c r="Y98" s="12"/>
      <c r="Z98" s="12"/>
      <c r="AA98" s="3"/>
      <c r="AB98" s="3"/>
      <c r="AC98" s="12"/>
      <c r="AD98" s="56"/>
      <c r="AE98" s="145"/>
      <c r="AF98" s="145"/>
      <c r="AG98"/>
      <c r="AH98" s="12"/>
      <c r="AI98"/>
      <c r="AJ98" s="97"/>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c r="D99"/>
      <c r="E99"/>
      <c r="F99" s="3"/>
      <c r="G99" s="3"/>
      <c r="H99" s="16"/>
      <c r="I99"/>
      <c r="J99"/>
      <c r="K99"/>
      <c r="L99"/>
      <c r="M99"/>
      <c r="N99"/>
      <c r="O99"/>
      <c r="P99"/>
      <c r="Q99"/>
      <c r="R99" s="16"/>
      <c r="S99" s="97"/>
      <c r="T99"/>
      <c r="U99" s="97"/>
      <c r="V99" s="97"/>
      <c r="W99" s="12"/>
      <c r="X99" s="12"/>
      <c r="Y99" s="12"/>
      <c r="Z99" s="12"/>
      <c r="AA99" s="3"/>
      <c r="AB99" s="3"/>
      <c r="AC99" s="12"/>
      <c r="AD99" s="56"/>
      <c r="AE99" s="145"/>
      <c r="AF99" s="145"/>
      <c r="AG99"/>
      <c r="AH99" s="12"/>
      <c r="AI99"/>
      <c r="AJ99" s="97"/>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c r="D100"/>
      <c r="E100"/>
      <c r="F100" s="3"/>
      <c r="G100" s="3"/>
      <c r="H100" s="16"/>
      <c r="I100"/>
      <c r="J100"/>
      <c r="K100"/>
      <c r="L100"/>
      <c r="M100"/>
      <c r="N100"/>
      <c r="O100"/>
      <c r="P100"/>
      <c r="Q100"/>
      <c r="R100" s="16"/>
      <c r="S100" s="97"/>
      <c r="T100"/>
      <c r="U100" s="97"/>
      <c r="V100" s="97"/>
      <c r="W100" s="12"/>
      <c r="X100" s="12"/>
      <c r="Y100" s="12"/>
      <c r="Z100" s="12"/>
      <c r="AA100" s="3"/>
      <c r="AB100" s="3"/>
      <c r="AC100" s="12"/>
      <c r="AD100" s="56"/>
      <c r="AE100" s="145"/>
      <c r="AF100" s="145"/>
      <c r="AG100"/>
      <c r="AH100" s="12"/>
      <c r="AI100"/>
      <c r="AJ100" s="97"/>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c r="D101"/>
      <c r="E101"/>
      <c r="F101" s="3"/>
      <c r="G101" s="3"/>
      <c r="H101" s="16"/>
      <c r="I101"/>
      <c r="J101"/>
      <c r="K101"/>
      <c r="L101"/>
      <c r="M101"/>
      <c r="N101"/>
      <c r="O101"/>
      <c r="P101"/>
      <c r="Q101"/>
      <c r="R101" s="16"/>
      <c r="S101" s="97"/>
      <c r="T101"/>
      <c r="U101" s="97"/>
      <c r="V101" s="97"/>
      <c r="W101" s="12"/>
      <c r="X101" s="12"/>
      <c r="Y101" s="12"/>
      <c r="Z101" s="12"/>
      <c r="AA101" s="3"/>
      <c r="AB101" s="3"/>
      <c r="AC101" s="12"/>
      <c r="AD101" s="56"/>
      <c r="AE101" s="145"/>
      <c r="AF101" s="145"/>
      <c r="AG101"/>
      <c r="AH101" s="12"/>
      <c r="AI101"/>
      <c r="AJ101" s="97"/>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c r="D102"/>
      <c r="E102"/>
      <c r="F102" s="3"/>
      <c r="G102" s="3"/>
      <c r="H102" s="16"/>
      <c r="I102"/>
      <c r="J102"/>
      <c r="K102"/>
      <c r="L102"/>
      <c r="M102"/>
      <c r="N102"/>
      <c r="O102"/>
      <c r="P102"/>
      <c r="Q102"/>
      <c r="R102" s="16"/>
      <c r="S102" s="97"/>
      <c r="T102"/>
      <c r="U102" s="97"/>
      <c r="V102" s="97"/>
      <c r="W102" s="12"/>
      <c r="X102" s="12"/>
      <c r="Y102" s="12"/>
      <c r="Z102" s="12"/>
      <c r="AA102" s="3"/>
      <c r="AB102" s="3"/>
      <c r="AC102" s="12"/>
      <c r="AD102" s="56"/>
      <c r="AE102" s="145"/>
      <c r="AF102" s="145"/>
      <c r="AG102"/>
      <c r="AH102" s="12"/>
      <c r="AI102"/>
      <c r="AJ102" s="97"/>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c r="D103"/>
      <c r="E103"/>
      <c r="F103" s="3"/>
      <c r="G103" s="3"/>
      <c r="H103" s="16"/>
      <c r="I103"/>
      <c r="J103"/>
      <c r="K103"/>
      <c r="L103"/>
      <c r="M103"/>
      <c r="N103"/>
      <c r="O103"/>
      <c r="P103"/>
      <c r="Q103"/>
      <c r="R103" s="16"/>
      <c r="S103" s="97"/>
      <c r="T103"/>
      <c r="U103" s="97"/>
      <c r="V103" s="97"/>
      <c r="W103" s="12"/>
      <c r="X103" s="12"/>
      <c r="Y103" s="12"/>
      <c r="Z103" s="12"/>
      <c r="AA103" s="3"/>
      <c r="AB103" s="3"/>
      <c r="AC103" s="12"/>
      <c r="AD103" s="56"/>
      <c r="AE103" s="145"/>
      <c r="AF103" s="145"/>
      <c r="AG103"/>
      <c r="AH103" s="12"/>
      <c r="AI103"/>
      <c r="AJ103" s="97"/>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c r="D104"/>
      <c r="E104"/>
      <c r="F104" s="3"/>
      <c r="G104" s="3"/>
      <c r="H104" s="16"/>
      <c r="I104"/>
      <c r="J104"/>
      <c r="K104"/>
      <c r="L104"/>
      <c r="M104"/>
      <c r="N104"/>
      <c r="O104"/>
      <c r="P104"/>
      <c r="Q104"/>
      <c r="R104" s="16"/>
      <c r="S104" s="97"/>
      <c r="T104"/>
      <c r="U104" s="97"/>
      <c r="V104" s="97"/>
      <c r="W104" s="12"/>
      <c r="X104" s="12"/>
      <c r="Y104" s="12"/>
      <c r="Z104" s="12"/>
      <c r="AA104" s="3"/>
      <c r="AB104" s="3"/>
      <c r="AC104" s="12"/>
      <c r="AD104" s="56"/>
      <c r="AE104" s="145"/>
      <c r="AF104" s="145"/>
      <c r="AG104"/>
      <c r="AH104" s="12"/>
      <c r="AI104"/>
      <c r="AJ104" s="97"/>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c r="D105"/>
      <c r="E105"/>
      <c r="F105" s="3"/>
      <c r="G105" s="3"/>
      <c r="H105" s="16"/>
      <c r="I105"/>
      <c r="J105"/>
      <c r="K105"/>
      <c r="L105"/>
      <c r="M105"/>
      <c r="N105"/>
      <c r="O105"/>
      <c r="P105"/>
      <c r="Q105"/>
      <c r="R105" s="16"/>
      <c r="S105" s="97"/>
      <c r="T105"/>
      <c r="U105" s="97"/>
      <c r="V105" s="97"/>
      <c r="W105" s="12"/>
      <c r="X105" s="12"/>
      <c r="Y105" s="12"/>
      <c r="Z105" s="12"/>
      <c r="AA105" s="3"/>
      <c r="AB105" s="3"/>
      <c r="AC105" s="12"/>
      <c r="AD105" s="56"/>
      <c r="AE105" s="145"/>
      <c r="AF105" s="145"/>
      <c r="AG105"/>
      <c r="AH105" s="12"/>
      <c r="AI105"/>
      <c r="AJ105" s="97"/>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c r="D106"/>
      <c r="E106"/>
      <c r="F106" s="3"/>
      <c r="G106" s="3"/>
      <c r="H106" s="16"/>
      <c r="I106"/>
      <c r="J106"/>
      <c r="K106"/>
      <c r="L106"/>
      <c r="M106"/>
      <c r="N106"/>
      <c r="O106"/>
      <c r="P106"/>
      <c r="Q106"/>
      <c r="R106" s="16"/>
      <c r="S106" s="97"/>
      <c r="T106"/>
      <c r="U106" s="97"/>
      <c r="V106" s="97"/>
      <c r="W106" s="12"/>
      <c r="X106" s="12"/>
      <c r="Y106" s="12"/>
      <c r="Z106" s="12"/>
      <c r="AA106" s="3"/>
      <c r="AB106" s="3"/>
      <c r="AC106" s="12"/>
      <c r="AD106" s="56"/>
      <c r="AE106" s="145"/>
      <c r="AF106" s="145"/>
      <c r="AG106"/>
      <c r="AH106" s="12"/>
      <c r="AI106"/>
      <c r="AJ106" s="97"/>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c r="D107"/>
      <c r="E107"/>
      <c r="F107" s="3"/>
      <c r="G107" s="3"/>
      <c r="H107" s="16"/>
      <c r="I107"/>
      <c r="J107"/>
      <c r="K107"/>
      <c r="L107"/>
      <c r="M107"/>
      <c r="N107"/>
      <c r="O107"/>
      <c r="P107"/>
      <c r="Q107"/>
      <c r="R107" s="16"/>
      <c r="S107" s="97"/>
      <c r="T107"/>
      <c r="U107" s="97"/>
      <c r="V107" s="97"/>
      <c r="W107" s="12"/>
      <c r="X107" s="12"/>
      <c r="Y107" s="12"/>
      <c r="Z107" s="12"/>
      <c r="AA107" s="3"/>
      <c r="AB107" s="3"/>
      <c r="AC107" s="12"/>
      <c r="AD107" s="56"/>
      <c r="AE107" s="145"/>
      <c r="AF107" s="145"/>
      <c r="AG107"/>
      <c r="AH107" s="12"/>
      <c r="AI107"/>
      <c r="AJ107" s="97"/>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c r="D108"/>
      <c r="E108"/>
      <c r="F108" s="3"/>
      <c r="G108" s="3"/>
      <c r="H108" s="16"/>
      <c r="I108"/>
      <c r="J108"/>
      <c r="K108"/>
      <c r="L108"/>
      <c r="M108"/>
      <c r="N108"/>
      <c r="O108"/>
      <c r="P108"/>
      <c r="Q108"/>
      <c r="R108" s="16"/>
      <c r="S108" s="97"/>
      <c r="T108"/>
      <c r="U108" s="97"/>
      <c r="V108" s="97"/>
      <c r="W108" s="12"/>
      <c r="X108" s="12"/>
      <c r="Y108" s="12"/>
      <c r="Z108" s="12"/>
      <c r="AA108" s="3"/>
      <c r="AB108" s="3"/>
      <c r="AC108" s="12"/>
      <c r="AD108" s="56"/>
      <c r="AE108" s="145"/>
      <c r="AF108" s="145"/>
      <c r="AG108"/>
      <c r="AH108" s="12"/>
      <c r="AI108"/>
      <c r="AJ108" s="97"/>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c r="D109"/>
      <c r="E109"/>
      <c r="F109" s="3"/>
      <c r="G109" s="3"/>
      <c r="H109" s="16"/>
      <c r="I109"/>
      <c r="J109"/>
      <c r="K109"/>
      <c r="L109"/>
      <c r="M109"/>
      <c r="N109"/>
      <c r="O109"/>
      <c r="P109"/>
      <c r="Q109"/>
      <c r="R109" s="16"/>
      <c r="S109" s="97"/>
      <c r="T109"/>
      <c r="U109" s="97"/>
      <c r="V109" s="97"/>
      <c r="W109" s="12"/>
      <c r="X109" s="12"/>
      <c r="Y109" s="12"/>
      <c r="Z109" s="12"/>
      <c r="AA109" s="3"/>
      <c r="AB109" s="3"/>
      <c r="AC109" s="12"/>
      <c r="AD109" s="56"/>
      <c r="AE109" s="145"/>
      <c r="AF109" s="145"/>
      <c r="AG109"/>
      <c r="AH109" s="12"/>
      <c r="AI109"/>
      <c r="AJ109" s="97"/>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c r="D110"/>
      <c r="E110"/>
      <c r="F110" s="3"/>
      <c r="G110" s="3"/>
      <c r="H110" s="16"/>
      <c r="I110"/>
      <c r="J110"/>
      <c r="K110"/>
      <c r="L110"/>
      <c r="M110"/>
      <c r="N110"/>
      <c r="O110"/>
      <c r="P110"/>
      <c r="Q110"/>
      <c r="R110" s="16"/>
      <c r="S110" s="97"/>
      <c r="T110"/>
      <c r="U110" s="97"/>
      <c r="V110" s="97"/>
      <c r="W110" s="12"/>
      <c r="X110" s="12"/>
      <c r="Y110" s="12"/>
      <c r="Z110" s="12"/>
      <c r="AA110" s="3"/>
      <c r="AB110" s="3"/>
      <c r="AC110" s="12"/>
      <c r="AD110" s="56"/>
      <c r="AE110" s="145"/>
      <c r="AF110" s="145"/>
      <c r="AG110"/>
      <c r="AH110" s="12"/>
      <c r="AI110"/>
      <c r="AJ110" s="97"/>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c r="D111"/>
      <c r="E111"/>
      <c r="F111" s="3"/>
      <c r="G111" s="3"/>
      <c r="H111" s="16"/>
      <c r="I111"/>
      <c r="J111"/>
      <c r="K111"/>
      <c r="L111"/>
      <c r="M111"/>
      <c r="N111"/>
      <c r="O111"/>
      <c r="P111"/>
      <c r="Q111"/>
      <c r="R111" s="16"/>
      <c r="S111" s="97"/>
      <c r="T111"/>
      <c r="U111" s="97"/>
      <c r="V111" s="97"/>
      <c r="W111" s="12"/>
      <c r="X111" s="12"/>
      <c r="Y111" s="12"/>
      <c r="Z111" s="12"/>
      <c r="AA111" s="3"/>
      <c r="AB111" s="3"/>
      <c r="AC111" s="12"/>
      <c r="AD111" s="56"/>
      <c r="AE111" s="145"/>
      <c r="AF111" s="145"/>
      <c r="AG111"/>
      <c r="AH111" s="12"/>
      <c r="AI111"/>
      <c r="AJ111" s="97"/>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c r="D112"/>
      <c r="E112"/>
      <c r="F112" s="3"/>
      <c r="G112" s="3"/>
      <c r="H112" s="16"/>
      <c r="I112"/>
      <c r="J112"/>
      <c r="K112"/>
      <c r="L112"/>
      <c r="M112"/>
      <c r="N112"/>
      <c r="O112"/>
      <c r="P112"/>
      <c r="Q112"/>
      <c r="R112" s="16"/>
      <c r="S112" s="97"/>
      <c r="T112"/>
      <c r="U112" s="97"/>
      <c r="V112" s="97"/>
      <c r="W112" s="12"/>
      <c r="X112" s="12"/>
      <c r="Y112" s="12"/>
      <c r="Z112" s="12"/>
      <c r="AA112" s="3"/>
      <c r="AB112" s="3"/>
      <c r="AC112" s="12"/>
      <c r="AD112" s="56"/>
      <c r="AE112" s="145"/>
      <c r="AF112" s="145"/>
      <c r="AG112"/>
      <c r="AH112" s="12"/>
      <c r="AI112"/>
      <c r="AJ112" s="97"/>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c r="D113"/>
      <c r="E113"/>
      <c r="F113" s="3"/>
      <c r="G113" s="3"/>
      <c r="H113" s="16"/>
      <c r="I113"/>
      <c r="J113"/>
      <c r="K113"/>
      <c r="L113"/>
      <c r="M113"/>
      <c r="N113"/>
      <c r="O113"/>
      <c r="P113"/>
      <c r="Q113"/>
      <c r="R113" s="16"/>
      <c r="S113" s="97"/>
      <c r="T113"/>
      <c r="U113" s="97"/>
      <c r="V113" s="97"/>
      <c r="W113" s="12"/>
      <c r="X113" s="12"/>
      <c r="Y113" s="12"/>
      <c r="Z113" s="12"/>
      <c r="AA113" s="3"/>
      <c r="AB113" s="3"/>
      <c r="AC113" s="12"/>
      <c r="AD113" s="56"/>
      <c r="AE113" s="145"/>
      <c r="AF113" s="145"/>
      <c r="AG113"/>
      <c r="AH113" s="12"/>
      <c r="AI113"/>
      <c r="AJ113" s="97"/>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c r="D114"/>
      <c r="E114"/>
      <c r="F114" s="3"/>
      <c r="G114" s="3"/>
      <c r="H114" s="16"/>
      <c r="I114"/>
      <c r="J114"/>
      <c r="K114"/>
      <c r="L114"/>
      <c r="M114"/>
      <c r="N114"/>
      <c r="O114"/>
      <c r="P114"/>
      <c r="Q114"/>
      <c r="R114" s="16"/>
      <c r="S114" s="97"/>
      <c r="T114"/>
      <c r="U114" s="97"/>
      <c r="V114" s="97"/>
      <c r="W114" s="12"/>
      <c r="X114" s="12"/>
      <c r="Y114" s="12"/>
      <c r="Z114" s="12"/>
      <c r="AA114" s="3"/>
      <c r="AB114" s="3"/>
      <c r="AC114" s="12"/>
      <c r="AD114" s="56"/>
      <c r="AE114" s="145"/>
      <c r="AF114" s="145"/>
      <c r="AG114"/>
      <c r="AH114" s="12"/>
      <c r="AI114"/>
      <c r="AJ114" s="97"/>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A115"/>
      <c r="B115"/>
      <c r="C115"/>
      <c r="D115"/>
      <c r="E115"/>
      <c r="F115" s="3"/>
      <c r="G115" s="3"/>
      <c r="H115" s="16"/>
      <c r="I115"/>
      <c r="J115"/>
      <c r="K115"/>
      <c r="L115"/>
      <c r="M115"/>
      <c r="N115"/>
      <c r="O115"/>
      <c r="P115"/>
      <c r="Q115"/>
      <c r="R115" s="16"/>
      <c r="S115" s="97"/>
      <c r="T115"/>
      <c r="U115" s="97"/>
      <c r="V115" s="97"/>
      <c r="W115" s="12"/>
      <c r="X115" s="12"/>
      <c r="Y115" s="12"/>
      <c r="Z115" s="12"/>
      <c r="AA115" s="3"/>
      <c r="AB115" s="3"/>
      <c r="AC115" s="12"/>
      <c r="AD115" s="56"/>
      <c r="AE115" s="145"/>
      <c r="AF115" s="145"/>
      <c r="AG115"/>
      <c r="AH115" s="12"/>
      <c r="AI115"/>
      <c r="AJ115" s="97"/>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A116"/>
      <c r="B116"/>
      <c r="C116"/>
      <c r="D116"/>
      <c r="E116"/>
      <c r="F116" s="3"/>
      <c r="G116" s="3"/>
      <c r="H116" s="16"/>
      <c r="I116"/>
      <c r="J116"/>
      <c r="K116"/>
      <c r="L116"/>
      <c r="M116"/>
      <c r="N116"/>
      <c r="O116"/>
      <c r="P116"/>
      <c r="Q116"/>
      <c r="R116" s="16"/>
      <c r="S116" s="97"/>
      <c r="T116"/>
      <c r="U116" s="97"/>
      <c r="V116" s="97"/>
      <c r="W116" s="12"/>
      <c r="X116" s="12"/>
      <c r="Y116" s="12"/>
      <c r="Z116" s="12"/>
      <c r="AA116" s="3"/>
      <c r="AB116" s="3"/>
      <c r="AC116" s="12"/>
      <c r="AD116" s="56"/>
      <c r="AE116" s="145"/>
      <c r="AF116" s="145"/>
      <c r="AG116"/>
      <c r="AH116" s="12"/>
      <c r="AI116"/>
      <c r="AJ116" s="97"/>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A117"/>
      <c r="B117"/>
      <c r="C117"/>
      <c r="D117"/>
      <c r="E117"/>
      <c r="F117" s="3"/>
      <c r="G117" s="3"/>
      <c r="H117" s="16"/>
      <c r="I117"/>
      <c r="J117"/>
      <c r="K117"/>
      <c r="L117"/>
      <c r="M117"/>
      <c r="N117"/>
      <c r="O117"/>
      <c r="P117"/>
      <c r="Q117"/>
      <c r="R117" s="16"/>
      <c r="S117" s="97"/>
      <c r="T117"/>
      <c r="U117" s="97"/>
      <c r="V117" s="97"/>
      <c r="W117" s="12"/>
      <c r="X117" s="12"/>
      <c r="Y117" s="12"/>
      <c r="Z117" s="12"/>
      <c r="AA117" s="3"/>
      <c r="AB117" s="3"/>
      <c r="AC117" s="12"/>
      <c r="AD117" s="56"/>
      <c r="AE117" s="145"/>
      <c r="AF117" s="145"/>
      <c r="AG117"/>
      <c r="AH117" s="12"/>
      <c r="AI117"/>
      <c r="AJ117" s="97"/>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A118"/>
      <c r="B118"/>
      <c r="C118"/>
      <c r="D118"/>
      <c r="E118"/>
      <c r="F118" s="3"/>
      <c r="G118" s="3"/>
      <c r="H118" s="16"/>
      <c r="I118"/>
      <c r="J118"/>
      <c r="K118"/>
      <c r="L118"/>
      <c r="M118"/>
      <c r="N118"/>
      <c r="O118"/>
      <c r="P118"/>
      <c r="Q118"/>
      <c r="R118" s="16"/>
      <c r="S118" s="97"/>
      <c r="T118"/>
      <c r="U118" s="97"/>
      <c r="V118" s="97"/>
      <c r="W118" s="12"/>
      <c r="X118" s="12"/>
      <c r="Y118" s="12"/>
      <c r="Z118" s="12"/>
      <c r="AA118" s="3"/>
      <c r="AB118" s="3"/>
      <c r="AC118" s="12"/>
      <c r="AD118" s="56"/>
      <c r="AE118" s="145"/>
      <c r="AF118" s="145"/>
      <c r="AG118"/>
      <c r="AH118" s="12"/>
      <c r="AI118"/>
      <c r="AJ118" s="97"/>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A119"/>
      <c r="B119"/>
      <c r="C119"/>
      <c r="D119"/>
      <c r="E119"/>
      <c r="F119" s="3"/>
      <c r="G119" s="3"/>
      <c r="H119" s="16"/>
      <c r="I119"/>
      <c r="J119"/>
      <c r="K119"/>
      <c r="L119"/>
      <c r="M119"/>
      <c r="N119"/>
      <c r="O119"/>
      <c r="P119"/>
      <c r="Q119"/>
      <c r="R119" s="16"/>
      <c r="S119" s="97"/>
      <c r="T119"/>
      <c r="U119" s="97"/>
      <c r="V119" s="97"/>
      <c r="W119" s="12"/>
      <c r="X119" s="12"/>
      <c r="Y119" s="12"/>
      <c r="Z119" s="12"/>
      <c r="AA119" s="3"/>
      <c r="AB119" s="3"/>
      <c r="AC119" s="12"/>
      <c r="AD119" s="56"/>
      <c r="AE119" s="145"/>
      <c r="AF119" s="145"/>
      <c r="AG119"/>
      <c r="AH119" s="12"/>
      <c r="AI119"/>
      <c r="AJ119" s="97"/>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A120"/>
      <c r="B120"/>
      <c r="C120"/>
      <c r="D120"/>
      <c r="E120"/>
      <c r="F120" s="3"/>
      <c r="G120" s="3"/>
      <c r="H120" s="16"/>
      <c r="I120"/>
      <c r="J120"/>
      <c r="K120"/>
      <c r="L120"/>
      <c r="M120"/>
      <c r="N120"/>
      <c r="O120"/>
      <c r="P120"/>
      <c r="Q120"/>
      <c r="R120" s="16"/>
      <c r="S120" s="97"/>
      <c r="T120"/>
      <c r="U120" s="97"/>
      <c r="V120" s="97"/>
      <c r="W120" s="12"/>
      <c r="X120" s="12"/>
      <c r="Y120" s="12"/>
      <c r="Z120" s="12"/>
      <c r="AA120" s="3"/>
      <c r="AB120" s="3"/>
      <c r="AC120" s="12"/>
      <c r="AD120" s="56"/>
      <c r="AE120" s="145"/>
      <c r="AF120" s="145"/>
      <c r="AG120"/>
      <c r="AH120" s="12"/>
      <c r="AI120"/>
      <c r="AJ120" s="97"/>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A121"/>
      <c r="B121"/>
      <c r="C121"/>
      <c r="D121"/>
      <c r="E121"/>
      <c r="F121" s="3"/>
      <c r="G121" s="3"/>
      <c r="H121" s="16"/>
      <c r="I121"/>
      <c r="J121"/>
      <c r="K121"/>
      <c r="L121"/>
      <c r="M121"/>
      <c r="N121"/>
      <c r="O121"/>
      <c r="P121"/>
      <c r="Q121"/>
      <c r="R121" s="16"/>
      <c r="S121" s="97"/>
      <c r="T121"/>
      <c r="U121" s="97"/>
      <c r="V121" s="97"/>
      <c r="W121" s="12"/>
      <c r="X121" s="12"/>
      <c r="Y121" s="12"/>
      <c r="Z121" s="12"/>
      <c r="AA121" s="3"/>
      <c r="AB121" s="3"/>
      <c r="AC121" s="12"/>
      <c r="AD121" s="56"/>
      <c r="AE121" s="145"/>
      <c r="AF121" s="145"/>
      <c r="AG121"/>
      <c r="AH121" s="12"/>
      <c r="AI121"/>
      <c r="AJ121" s="97"/>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A122"/>
      <c r="B122"/>
      <c r="C122"/>
      <c r="D122"/>
      <c r="E122"/>
      <c r="F122" s="3"/>
      <c r="G122" s="3"/>
      <c r="H122" s="16"/>
      <c r="I122"/>
      <c r="J122"/>
      <c r="K122"/>
      <c r="L122"/>
      <c r="M122"/>
      <c r="N122"/>
      <c r="O122"/>
      <c r="P122"/>
      <c r="Q122"/>
      <c r="R122" s="16"/>
      <c r="S122" s="97"/>
      <c r="T122"/>
      <c r="U122" s="97"/>
      <c r="V122" s="97"/>
      <c r="W122" s="12"/>
      <c r="X122" s="12"/>
      <c r="Y122" s="12"/>
      <c r="Z122" s="12"/>
      <c r="AA122" s="3"/>
      <c r="AB122" s="3"/>
      <c r="AC122" s="12"/>
      <c r="AD122" s="56"/>
      <c r="AE122" s="145"/>
      <c r="AF122" s="145"/>
      <c r="AG122"/>
      <c r="AH122" s="12"/>
      <c r="AI122"/>
      <c r="AJ122" s="97"/>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A123"/>
      <c r="B123"/>
      <c r="C123"/>
      <c r="D123"/>
      <c r="E123"/>
      <c r="F123" s="3"/>
      <c r="G123" s="3"/>
      <c r="H123" s="16"/>
      <c r="I123"/>
      <c r="J123"/>
      <c r="K123"/>
      <c r="L123"/>
      <c r="M123"/>
      <c r="N123"/>
      <c r="O123"/>
      <c r="P123"/>
      <c r="Q123"/>
      <c r="R123" s="16"/>
      <c r="S123" s="97"/>
      <c r="T123"/>
      <c r="U123" s="97"/>
      <c r="V123" s="97"/>
      <c r="W123" s="12"/>
      <c r="X123" s="12"/>
      <c r="Y123" s="12"/>
      <c r="Z123" s="12"/>
      <c r="AA123" s="3"/>
      <c r="AB123" s="3"/>
      <c r="AC123" s="12"/>
      <c r="AD123" s="56"/>
      <c r="AE123" s="145"/>
      <c r="AF123" s="145"/>
      <c r="AG123"/>
      <c r="AH123" s="12"/>
      <c r="AI123"/>
      <c r="AJ123" s="97"/>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A124"/>
      <c r="B124"/>
      <c r="C124"/>
      <c r="D124"/>
      <c r="E124"/>
      <c r="F124" s="3"/>
      <c r="G124" s="3"/>
      <c r="H124" s="16"/>
      <c r="I124"/>
      <c r="J124"/>
      <c r="K124"/>
      <c r="L124"/>
      <c r="M124"/>
      <c r="N124"/>
      <c r="O124"/>
      <c r="P124"/>
      <c r="Q124"/>
      <c r="R124" s="16"/>
      <c r="S124" s="97"/>
      <c r="T124"/>
      <c r="U124" s="97"/>
      <c r="V124" s="97"/>
      <c r="W124" s="12"/>
      <c r="X124" s="12"/>
      <c r="Y124" s="12"/>
      <c r="Z124" s="12"/>
      <c r="AA124" s="3"/>
      <c r="AB124" s="3"/>
      <c r="AC124" s="12"/>
      <c r="AD124" s="56"/>
      <c r="AE124" s="145"/>
      <c r="AF124" s="145"/>
      <c r="AG124"/>
      <c r="AH124" s="12"/>
      <c r="AI124"/>
      <c r="AJ124" s="97"/>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A125"/>
      <c r="B125"/>
      <c r="C125"/>
      <c r="D125"/>
      <c r="E125"/>
      <c r="F125" s="3"/>
      <c r="G125" s="3"/>
      <c r="H125" s="16"/>
      <c r="I125"/>
      <c r="J125"/>
      <c r="K125"/>
      <c r="L125"/>
      <c r="M125"/>
      <c r="N125"/>
      <c r="O125"/>
      <c r="P125"/>
      <c r="Q125"/>
      <c r="R125" s="16"/>
      <c r="S125" s="97"/>
      <c r="T125"/>
      <c r="U125" s="97"/>
      <c r="V125" s="97"/>
      <c r="W125" s="12"/>
      <c r="X125" s="12"/>
      <c r="Y125" s="12"/>
      <c r="Z125" s="12"/>
      <c r="AA125" s="3"/>
      <c r="AB125" s="3"/>
      <c r="AC125" s="12"/>
      <c r="AD125" s="56"/>
      <c r="AE125" s="145"/>
      <c r="AF125" s="145"/>
      <c r="AG125"/>
      <c r="AH125" s="12"/>
      <c r="AI125"/>
      <c r="AJ125" s="97"/>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A126"/>
      <c r="B126"/>
      <c r="C126"/>
      <c r="D126"/>
      <c r="E126"/>
      <c r="F126" s="3"/>
      <c r="G126" s="3"/>
      <c r="H126" s="16"/>
      <c r="I126"/>
      <c r="J126"/>
      <c r="K126"/>
      <c r="L126"/>
      <c r="M126"/>
      <c r="N126"/>
      <c r="O126"/>
      <c r="P126"/>
      <c r="Q126"/>
      <c r="R126" s="16"/>
      <c r="S126" s="97"/>
      <c r="T126"/>
      <c r="U126" s="97"/>
      <c r="V126" s="97"/>
      <c r="W126" s="12"/>
      <c r="X126" s="12"/>
      <c r="Y126" s="12"/>
      <c r="Z126" s="12"/>
      <c r="AA126" s="3"/>
      <c r="AB126" s="3"/>
      <c r="AC126" s="12"/>
      <c r="AD126" s="56"/>
      <c r="AE126" s="145"/>
      <c r="AF126" s="145"/>
      <c r="AG126"/>
      <c r="AH126" s="12"/>
      <c r="AI126"/>
      <c r="AJ126" s="97"/>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A127"/>
      <c r="B127"/>
      <c r="C127"/>
      <c r="D127"/>
      <c r="E127"/>
      <c r="F127" s="3"/>
      <c r="G127" s="3"/>
      <c r="H127" s="16"/>
      <c r="I127"/>
      <c r="J127"/>
      <c r="K127"/>
      <c r="L127"/>
      <c r="M127"/>
      <c r="N127"/>
      <c r="O127"/>
      <c r="P127"/>
      <c r="Q127"/>
      <c r="R127" s="16"/>
      <c r="S127" s="97"/>
      <c r="T127"/>
      <c r="U127" s="97"/>
      <c r="V127" s="97"/>
      <c r="W127" s="12"/>
      <c r="X127" s="12"/>
      <c r="Y127" s="12"/>
      <c r="Z127" s="12"/>
      <c r="AA127" s="3"/>
      <c r="AB127" s="3"/>
      <c r="AC127" s="12"/>
      <c r="AD127" s="56"/>
      <c r="AE127" s="145"/>
      <c r="AF127" s="145"/>
      <c r="AG127"/>
      <c r="AH127" s="12"/>
      <c r="AI127"/>
      <c r="AJ127" s="97"/>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A128"/>
      <c r="B128"/>
      <c r="C128"/>
      <c r="D128"/>
      <c r="E128"/>
      <c r="F128" s="3"/>
      <c r="G128" s="3"/>
      <c r="H128" s="16"/>
      <c r="I128"/>
      <c r="J128"/>
      <c r="K128"/>
      <c r="L128"/>
      <c r="M128"/>
      <c r="N128"/>
      <c r="O128"/>
      <c r="P128"/>
      <c r="Q128"/>
      <c r="R128" s="16"/>
      <c r="S128" s="97"/>
      <c r="T128"/>
      <c r="U128" s="97"/>
      <c r="V128" s="97"/>
      <c r="W128" s="12"/>
      <c r="X128" s="12"/>
      <c r="Y128" s="12"/>
      <c r="Z128" s="12"/>
      <c r="AA128" s="3"/>
      <c r="AB128" s="3"/>
      <c r="AC128" s="12"/>
      <c r="AD128" s="56"/>
      <c r="AE128" s="145"/>
      <c r="AF128" s="145"/>
      <c r="AG128"/>
      <c r="AH128" s="12"/>
      <c r="AI128"/>
      <c r="AJ128" s="97"/>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A129"/>
      <c r="B129"/>
      <c r="C129"/>
      <c r="D129"/>
      <c r="E129"/>
      <c r="F129" s="3"/>
      <c r="G129" s="3"/>
      <c r="H129" s="16"/>
      <c r="I129"/>
      <c r="J129"/>
      <c r="K129"/>
      <c r="L129"/>
      <c r="M129"/>
      <c r="N129"/>
      <c r="O129"/>
      <c r="P129"/>
      <c r="Q129"/>
      <c r="R129" s="16"/>
      <c r="S129" s="97"/>
      <c r="T129"/>
      <c r="U129" s="97"/>
      <c r="V129" s="97"/>
      <c r="W129" s="12"/>
      <c r="X129" s="12"/>
      <c r="Y129" s="12"/>
      <c r="Z129" s="12"/>
      <c r="AA129" s="3"/>
      <c r="AB129" s="3"/>
      <c r="AC129" s="12"/>
      <c r="AD129" s="56"/>
      <c r="AE129" s="145"/>
      <c r="AF129" s="145"/>
      <c r="AG129"/>
      <c r="AH129" s="12"/>
      <c r="AI129"/>
      <c r="AJ129" s="97"/>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A130"/>
      <c r="B130"/>
      <c r="C130"/>
      <c r="D130"/>
      <c r="E130"/>
      <c r="F130" s="3"/>
      <c r="G130" s="3"/>
      <c r="H130" s="16"/>
      <c r="I130"/>
      <c r="J130"/>
      <c r="K130"/>
      <c r="L130"/>
      <c r="M130"/>
      <c r="N130"/>
      <c r="O130"/>
      <c r="P130"/>
      <c r="Q130"/>
      <c r="R130" s="16"/>
      <c r="S130" s="97"/>
      <c r="T130"/>
      <c r="U130" s="97"/>
      <c r="V130" s="97"/>
      <c r="W130" s="12"/>
      <c r="X130" s="12"/>
      <c r="Y130" s="12"/>
      <c r="Z130" s="12"/>
      <c r="AA130" s="3"/>
      <c r="AB130" s="3"/>
      <c r="AC130" s="12"/>
      <c r="AD130" s="56"/>
      <c r="AE130" s="145"/>
      <c r="AF130" s="145"/>
      <c r="AG130"/>
      <c r="AH130" s="12"/>
      <c r="AI130"/>
      <c r="AJ130" s="97"/>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A131"/>
      <c r="B131"/>
      <c r="C131"/>
      <c r="D131"/>
      <c r="E131"/>
      <c r="F131" s="3"/>
      <c r="G131" s="3"/>
      <c r="H131" s="16"/>
      <c r="I131"/>
      <c r="J131"/>
      <c r="K131"/>
      <c r="L131"/>
      <c r="M131"/>
      <c r="N131"/>
      <c r="O131"/>
      <c r="P131"/>
      <c r="Q131"/>
      <c r="R131" s="16"/>
      <c r="S131" s="97"/>
      <c r="T131"/>
      <c r="U131" s="97"/>
      <c r="V131" s="97"/>
      <c r="W131" s="12"/>
      <c r="X131" s="12"/>
      <c r="Y131" s="12"/>
      <c r="Z131" s="12"/>
      <c r="AA131" s="3"/>
      <c r="AB131" s="3"/>
      <c r="AC131" s="12"/>
      <c r="AD131" s="56"/>
      <c r="AE131" s="145"/>
      <c r="AF131" s="145"/>
      <c r="AG131"/>
      <c r="AH131" s="12"/>
      <c r="AI131"/>
      <c r="AJ131" s="97"/>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A132"/>
      <c r="B132"/>
      <c r="C132"/>
      <c r="D132"/>
      <c r="E132"/>
      <c r="F132" s="3"/>
      <c r="G132" s="3"/>
      <c r="H132" s="16"/>
      <c r="I132"/>
      <c r="J132"/>
      <c r="K132"/>
      <c r="L132"/>
      <c r="M132"/>
      <c r="N132"/>
      <c r="O132"/>
      <c r="P132"/>
      <c r="Q132"/>
      <c r="R132" s="16"/>
      <c r="S132" s="97"/>
      <c r="T132"/>
      <c r="U132" s="97"/>
      <c r="V132" s="97"/>
      <c r="W132" s="12"/>
      <c r="X132" s="12"/>
      <c r="Y132" s="12"/>
      <c r="Z132" s="12"/>
      <c r="AA132" s="3"/>
      <c r="AB132" s="3"/>
      <c r="AC132" s="12"/>
      <c r="AD132" s="56"/>
      <c r="AE132" s="145"/>
      <c r="AF132" s="145"/>
      <c r="AG132"/>
      <c r="AH132" s="12"/>
      <c r="AI132"/>
      <c r="AJ132" s="97"/>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A133"/>
      <c r="B133"/>
      <c r="C133"/>
      <c r="D133"/>
      <c r="E133"/>
      <c r="F133" s="3"/>
      <c r="G133" s="3"/>
      <c r="H133" s="16"/>
      <c r="I133"/>
      <c r="J133"/>
      <c r="K133"/>
      <c r="L133"/>
      <c r="M133"/>
      <c r="N133"/>
      <c r="O133"/>
      <c r="P133"/>
      <c r="Q133"/>
      <c r="R133" s="16"/>
      <c r="S133" s="97"/>
      <c r="T133"/>
      <c r="U133" s="97"/>
      <c r="V133" s="97"/>
      <c r="W133" s="12"/>
      <c r="X133" s="12"/>
      <c r="Y133" s="12"/>
      <c r="Z133" s="12"/>
      <c r="AA133" s="3"/>
      <c r="AB133" s="3"/>
      <c r="AC133" s="12"/>
      <c r="AD133" s="56"/>
      <c r="AE133" s="145"/>
      <c r="AF133" s="145"/>
      <c r="AG133"/>
      <c r="AH133" s="12"/>
      <c r="AI133"/>
      <c r="AJ133" s="97"/>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A134"/>
      <c r="B134"/>
      <c r="C134"/>
      <c r="D134"/>
      <c r="E134"/>
      <c r="F134" s="3"/>
      <c r="G134" s="3"/>
      <c r="H134" s="16"/>
      <c r="I134"/>
      <c r="J134"/>
      <c r="K134"/>
      <c r="L134"/>
      <c r="M134"/>
      <c r="N134"/>
      <c r="O134"/>
      <c r="P134"/>
      <c r="Q134"/>
      <c r="R134" s="16"/>
      <c r="S134" s="97"/>
      <c r="T134"/>
      <c r="U134" s="97"/>
      <c r="V134" s="97"/>
      <c r="W134" s="12"/>
      <c r="X134" s="12"/>
      <c r="Y134" s="12"/>
      <c r="Z134" s="12"/>
      <c r="AA134" s="3"/>
      <c r="AB134" s="3"/>
      <c r="AC134" s="12"/>
      <c r="AD134" s="56"/>
      <c r="AE134" s="145"/>
      <c r="AF134" s="145"/>
      <c r="AG134"/>
      <c r="AH134" s="12"/>
      <c r="AI134"/>
      <c r="AJ134" s="97"/>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A135"/>
      <c r="B135"/>
      <c r="C135"/>
      <c r="D135"/>
      <c r="E135"/>
      <c r="F135" s="3"/>
      <c r="G135" s="3"/>
      <c r="H135" s="16"/>
      <c r="I135"/>
      <c r="J135"/>
      <c r="K135"/>
      <c r="L135"/>
      <c r="M135"/>
      <c r="N135"/>
      <c r="O135"/>
      <c r="P135"/>
      <c r="Q135"/>
      <c r="R135" s="16"/>
      <c r="S135" s="97"/>
      <c r="T135"/>
      <c r="U135" s="97"/>
      <c r="V135" s="97"/>
      <c r="W135" s="12"/>
      <c r="X135" s="12"/>
      <c r="Y135" s="12"/>
      <c r="Z135" s="12"/>
      <c r="AA135" s="3"/>
      <c r="AB135" s="3"/>
      <c r="AC135" s="12"/>
      <c r="AD135" s="56"/>
      <c r="AE135" s="145"/>
      <c r="AF135" s="145"/>
      <c r="AG135"/>
      <c r="AH135" s="12"/>
      <c r="AI135"/>
      <c r="AJ135" s="97"/>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A136"/>
      <c r="B136"/>
      <c r="C136"/>
      <c r="D136"/>
      <c r="E136"/>
      <c r="F136" s="3"/>
      <c r="G136" s="3"/>
      <c r="H136" s="16"/>
      <c r="I136"/>
      <c r="J136"/>
      <c r="K136"/>
      <c r="L136"/>
      <c r="M136"/>
      <c r="N136"/>
      <c r="O136"/>
      <c r="P136"/>
      <c r="Q136"/>
      <c r="R136" s="16"/>
      <c r="S136" s="97"/>
      <c r="T136"/>
      <c r="U136" s="97"/>
      <c r="V136" s="97"/>
      <c r="W136" s="12"/>
      <c r="X136" s="12"/>
      <c r="Y136" s="12"/>
      <c r="Z136" s="12"/>
      <c r="AA136" s="3"/>
      <c r="AB136" s="3"/>
      <c r="AC136" s="12"/>
      <c r="AD136" s="56"/>
      <c r="AE136" s="145"/>
      <c r="AF136" s="145"/>
      <c r="AG136"/>
      <c r="AH136" s="12"/>
      <c r="AI136"/>
      <c r="AJ136" s="97"/>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A137"/>
      <c r="B137"/>
      <c r="C137"/>
      <c r="D137"/>
      <c r="E137"/>
      <c r="F137" s="3"/>
      <c r="G137" s="3"/>
      <c r="H137" s="16"/>
      <c r="I137"/>
      <c r="J137"/>
      <c r="K137"/>
      <c r="L137"/>
      <c r="M137"/>
      <c r="N137"/>
      <c r="O137"/>
      <c r="P137"/>
      <c r="Q137"/>
      <c r="R137" s="16"/>
      <c r="S137" s="97"/>
      <c r="T137"/>
      <c r="U137" s="97"/>
      <c r="V137" s="97"/>
      <c r="W137" s="12"/>
      <c r="X137" s="12"/>
      <c r="Y137" s="12"/>
      <c r="Z137" s="12"/>
      <c r="AA137" s="3"/>
      <c r="AB137" s="3"/>
      <c r="AC137" s="12"/>
      <c r="AD137" s="56"/>
      <c r="AE137" s="145"/>
      <c r="AF137" s="145"/>
      <c r="AG137"/>
      <c r="AH137" s="12"/>
      <c r="AI137"/>
      <c r="AJ137" s="97"/>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A138"/>
      <c r="B138"/>
      <c r="C138"/>
      <c r="D138"/>
      <c r="E138"/>
      <c r="F138" s="3"/>
      <c r="G138" s="3"/>
      <c r="H138" s="16"/>
      <c r="I138"/>
      <c r="J138"/>
      <c r="K138"/>
      <c r="L138"/>
      <c r="M138"/>
      <c r="N138"/>
      <c r="O138"/>
      <c r="P138"/>
      <c r="Q138"/>
      <c r="R138" s="16"/>
      <c r="S138" s="97"/>
      <c r="T138"/>
      <c r="U138" s="97"/>
      <c r="V138" s="97"/>
      <c r="W138" s="12"/>
      <c r="X138" s="12"/>
      <c r="Y138" s="12"/>
      <c r="Z138" s="12"/>
      <c r="AA138" s="3"/>
      <c r="AB138" s="3"/>
      <c r="AC138" s="12"/>
      <c r="AD138" s="56"/>
      <c r="AE138" s="145"/>
      <c r="AF138" s="145"/>
      <c r="AG138"/>
      <c r="AH138" s="12"/>
      <c r="AI138"/>
      <c r="AJ138" s="97"/>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A139"/>
      <c r="B139"/>
      <c r="C139"/>
      <c r="D139"/>
      <c r="E139"/>
      <c r="F139" s="3"/>
      <c r="G139" s="3"/>
      <c r="H139" s="16"/>
      <c r="I139"/>
      <c r="J139"/>
      <c r="K139"/>
      <c r="L139"/>
      <c r="M139"/>
      <c r="N139"/>
      <c r="O139"/>
      <c r="P139"/>
      <c r="Q139"/>
      <c r="R139" s="16"/>
      <c r="S139" s="97"/>
      <c r="T139"/>
      <c r="U139" s="97"/>
      <c r="V139" s="97"/>
      <c r="W139" s="12"/>
      <c r="X139" s="12"/>
      <c r="Y139" s="12"/>
      <c r="Z139" s="12"/>
      <c r="AA139" s="3"/>
      <c r="AB139" s="3"/>
      <c r="AC139" s="12"/>
      <c r="AD139" s="56"/>
      <c r="AE139" s="145"/>
      <c r="AF139" s="145"/>
      <c r="AG139"/>
      <c r="AH139" s="12"/>
      <c r="AI139"/>
      <c r="AJ139" s="97"/>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A140"/>
      <c r="B140"/>
      <c r="C140"/>
      <c r="D140"/>
      <c r="E140"/>
      <c r="F140" s="3"/>
      <c r="G140" s="3"/>
      <c r="H140" s="16"/>
      <c r="I140"/>
      <c r="J140"/>
      <c r="K140"/>
      <c r="L140"/>
      <c r="M140"/>
      <c r="N140"/>
      <c r="O140"/>
      <c r="P140"/>
      <c r="Q140"/>
      <c r="R140" s="16"/>
      <c r="S140" s="97"/>
      <c r="T140"/>
      <c r="U140" s="97"/>
      <c r="V140" s="97"/>
      <c r="W140" s="12"/>
      <c r="X140" s="12"/>
      <c r="Y140" s="12"/>
      <c r="Z140" s="12"/>
      <c r="AA140" s="3"/>
      <c r="AB140" s="3"/>
      <c r="AC140" s="12"/>
      <c r="AD140" s="56"/>
      <c r="AE140" s="145"/>
      <c r="AF140" s="145"/>
      <c r="AG140"/>
      <c r="AH140" s="12"/>
      <c r="AI140"/>
      <c r="AJ140" s="97"/>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5">
      <c r="A141"/>
      <c r="B141"/>
      <c r="C141"/>
      <c r="D141"/>
      <c r="E141"/>
      <c r="F141" s="3"/>
      <c r="G141" s="3"/>
      <c r="H141" s="16"/>
      <c r="I141"/>
      <c r="J141"/>
      <c r="K141"/>
      <c r="L141"/>
      <c r="M141"/>
      <c r="N141"/>
      <c r="O141"/>
      <c r="P141"/>
      <c r="Q141"/>
      <c r="R141" s="16"/>
      <c r="S141" s="97"/>
      <c r="T141"/>
      <c r="U141" s="97"/>
      <c r="V141" s="97"/>
      <c r="W141" s="12"/>
      <c r="X141" s="12"/>
      <c r="Y141" s="12"/>
      <c r="Z141" s="12"/>
      <c r="AA141" s="3"/>
      <c r="AB141" s="3"/>
      <c r="AC141" s="12"/>
      <c r="AD141" s="56"/>
      <c r="AE141" s="145"/>
      <c r="AF141" s="145"/>
      <c r="AG141"/>
      <c r="AH141" s="12"/>
      <c r="AI141"/>
      <c r="AJ141" s="97"/>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5">
      <c r="A142"/>
      <c r="B142"/>
      <c r="C142"/>
      <c r="D142"/>
      <c r="E142"/>
      <c r="F142" s="3"/>
      <c r="G142" s="3"/>
      <c r="H142" s="16"/>
      <c r="I142"/>
      <c r="J142"/>
      <c r="K142"/>
      <c r="L142"/>
      <c r="M142"/>
      <c r="N142"/>
      <c r="O142"/>
      <c r="P142"/>
      <c r="Q142"/>
      <c r="R142" s="16"/>
      <c r="S142" s="97"/>
      <c r="T142"/>
      <c r="U142" s="97"/>
      <c r="V142" s="97"/>
      <c r="W142" s="12"/>
      <c r="X142" s="12"/>
      <c r="Y142" s="12"/>
      <c r="Z142" s="12"/>
      <c r="AA142" s="3"/>
      <c r="AB142" s="3"/>
      <c r="AC142" s="12"/>
      <c r="AD142" s="56"/>
      <c r="AE142" s="145"/>
      <c r="AF142" s="145"/>
      <c r="AG142"/>
      <c r="AH142" s="12"/>
      <c r="AI142"/>
      <c r="AJ142" s="97"/>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5">
      <c r="A143"/>
      <c r="B143"/>
      <c r="C143"/>
      <c r="D143"/>
      <c r="E143"/>
      <c r="F143" s="3"/>
      <c r="G143" s="3"/>
      <c r="H143" s="16"/>
      <c r="I143"/>
      <c r="J143"/>
      <c r="K143"/>
      <c r="L143"/>
      <c r="M143"/>
      <c r="N143"/>
      <c r="O143"/>
      <c r="P143"/>
      <c r="Q143"/>
      <c r="R143" s="16"/>
      <c r="S143" s="97"/>
      <c r="T143"/>
      <c r="U143" s="97"/>
      <c r="V143" s="97"/>
      <c r="W143" s="12"/>
      <c r="X143" s="12"/>
      <c r="Y143" s="12"/>
      <c r="Z143" s="12"/>
      <c r="AA143" s="3"/>
      <c r="AB143" s="3"/>
      <c r="AC143" s="12"/>
      <c r="AD143" s="56"/>
      <c r="AE143" s="145"/>
      <c r="AF143" s="145"/>
      <c r="AG143"/>
      <c r="AH143" s="12"/>
      <c r="AI143"/>
      <c r="AJ143" s="97"/>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5">
      <c r="A144"/>
      <c r="B144"/>
      <c r="C144"/>
      <c r="D144"/>
      <c r="E144"/>
      <c r="F144" s="3"/>
      <c r="G144" s="3"/>
      <c r="H144" s="16"/>
      <c r="I144"/>
      <c r="J144"/>
      <c r="K144"/>
      <c r="L144"/>
      <c r="M144"/>
      <c r="N144"/>
      <c r="O144"/>
      <c r="P144"/>
      <c r="Q144"/>
      <c r="R144" s="16"/>
      <c r="S144" s="97"/>
      <c r="T144"/>
      <c r="U144" s="97"/>
      <c r="V144" s="97"/>
      <c r="W144" s="12"/>
      <c r="X144" s="12"/>
      <c r="Y144" s="12"/>
      <c r="Z144" s="12"/>
      <c r="AA144" s="3"/>
      <c r="AB144" s="3"/>
      <c r="AC144" s="12"/>
      <c r="AD144" s="56"/>
      <c r="AE144" s="145"/>
      <c r="AF144" s="145"/>
      <c r="AG144"/>
      <c r="AH144" s="12"/>
      <c r="AI144"/>
      <c r="AJ144" s="97"/>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x14ac:dyDescent="0.35">
      <c r="A145"/>
      <c r="B145"/>
      <c r="C145"/>
      <c r="D145"/>
      <c r="E145"/>
      <c r="F145" s="3"/>
      <c r="G145" s="3"/>
      <c r="H145" s="16"/>
      <c r="I145"/>
      <c r="J145"/>
      <c r="K145"/>
      <c r="L145"/>
      <c r="M145"/>
      <c r="N145"/>
      <c r="O145"/>
      <c r="P145"/>
      <c r="Q145"/>
      <c r="R145" s="16"/>
      <c r="S145" s="97"/>
      <c r="T145"/>
      <c r="U145" s="97"/>
      <c r="V145" s="97"/>
      <c r="W145" s="12"/>
      <c r="X145" s="12"/>
      <c r="Y145" s="12"/>
      <c r="Z145" s="12"/>
      <c r="AA145" s="3"/>
      <c r="AB145" s="3"/>
      <c r="AC145" s="12"/>
      <c r="AD145" s="56"/>
      <c r="AE145" s="145"/>
      <c r="AF145" s="145"/>
      <c r="AG145"/>
      <c r="AH145" s="12"/>
      <c r="AI145"/>
      <c r="AJ145" s="97"/>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x14ac:dyDescent="0.35">
      <c r="B146" t="s">
        <v>164</v>
      </c>
      <c r="C146" t="s">
        <v>63</v>
      </c>
      <c r="D146" s="2" t="str">
        <f>+B146&amp;C146</f>
        <v>CASI SEGUROINSIGNIFICANTE</v>
      </c>
      <c r="E146" t="s">
        <v>165</v>
      </c>
      <c r="F146" s="3"/>
      <c r="G146" s="3"/>
      <c r="H146" s="16"/>
      <c r="I146"/>
      <c r="J146"/>
      <c r="K146"/>
      <c r="L146"/>
      <c r="M146"/>
      <c r="N146"/>
      <c r="O146"/>
      <c r="P146"/>
      <c r="Q146"/>
      <c r="R146" s="16"/>
      <c r="S146" s="97"/>
      <c r="T146"/>
      <c r="U146" s="97"/>
      <c r="V146" s="97"/>
      <c r="W146" s="12"/>
      <c r="X146" s="12"/>
      <c r="Y146" s="12"/>
      <c r="Z146" s="12"/>
      <c r="AA146" s="3"/>
      <c r="AB146" s="3"/>
      <c r="AC146" s="12"/>
      <c r="AD146" s="56"/>
      <c r="AE146" s="145"/>
      <c r="AF146" s="145"/>
      <c r="AG146"/>
      <c r="AH146" s="12"/>
      <c r="AI146"/>
      <c r="AJ146" s="97"/>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x14ac:dyDescent="0.35">
      <c r="B147" t="s">
        <v>164</v>
      </c>
      <c r="C147" t="s">
        <v>53</v>
      </c>
      <c r="D147" s="2" t="str">
        <f t="shared" ref="D147:D170" si="2">+B147&amp;C147</f>
        <v>CASI SEGUROMENOR</v>
      </c>
      <c r="E147" t="s">
        <v>165</v>
      </c>
      <c r="F147" s="3"/>
      <c r="G147" s="3"/>
      <c r="H147" s="16"/>
      <c r="I147"/>
      <c r="J147"/>
      <c r="K147"/>
      <c r="L147"/>
      <c r="M147"/>
      <c r="N147"/>
      <c r="O147"/>
      <c r="P147"/>
      <c r="Q147"/>
      <c r="R147" s="16"/>
      <c r="S147" s="97"/>
      <c r="T147"/>
      <c r="U147" s="97"/>
      <c r="V147" s="97"/>
      <c r="W147" s="12"/>
      <c r="X147" s="12"/>
      <c r="Y147" s="12"/>
      <c r="Z147" s="12"/>
      <c r="AA147" s="3"/>
      <c r="AB147" s="3"/>
      <c r="AC147" s="12"/>
      <c r="AD147" s="56"/>
      <c r="AE147" s="145"/>
      <c r="AF147" s="145"/>
      <c r="AG147"/>
      <c r="AH147" s="12"/>
      <c r="AI147"/>
      <c r="AJ147" s="97"/>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x14ac:dyDescent="0.35">
      <c r="B148" t="s">
        <v>164</v>
      </c>
      <c r="C148" t="s">
        <v>91</v>
      </c>
      <c r="D148" s="2" t="str">
        <f t="shared" si="2"/>
        <v>CASI SEGUROMODERADO</v>
      </c>
      <c r="E148" t="s">
        <v>166</v>
      </c>
      <c r="F148" s="3"/>
      <c r="G148" s="3"/>
      <c r="H148" s="16"/>
      <c r="I148"/>
      <c r="J148"/>
      <c r="K148"/>
      <c r="L148"/>
      <c r="M148"/>
      <c r="N148"/>
      <c r="O148"/>
      <c r="P148"/>
      <c r="Q148"/>
      <c r="R148" s="16"/>
      <c r="S148" s="97"/>
      <c r="T148"/>
      <c r="U148" s="97"/>
      <c r="V148" s="97"/>
      <c r="W148" s="12"/>
      <c r="X148" s="12"/>
      <c r="Y148" s="12"/>
      <c r="Z148" s="12"/>
      <c r="AA148" s="3"/>
      <c r="AB148" s="3"/>
      <c r="AC148" s="12"/>
      <c r="AD148" s="56"/>
      <c r="AE148" s="145"/>
      <c r="AF148" s="145"/>
      <c r="AG148"/>
      <c r="AH148" s="12"/>
      <c r="AI148"/>
      <c r="AJ148" s="97"/>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x14ac:dyDescent="0.35">
      <c r="B149" t="s">
        <v>164</v>
      </c>
      <c r="C149" t="s">
        <v>167</v>
      </c>
      <c r="D149" s="2" t="str">
        <f t="shared" si="2"/>
        <v>CASI SEGUROMAYOR</v>
      </c>
      <c r="E149" t="s">
        <v>166</v>
      </c>
      <c r="F149" s="3"/>
      <c r="G149" s="3"/>
      <c r="H149" s="16"/>
      <c r="I149"/>
      <c r="J149"/>
      <c r="K149"/>
      <c r="L149"/>
      <c r="M149"/>
      <c r="N149"/>
      <c r="O149"/>
      <c r="P149"/>
      <c r="Q149"/>
      <c r="R149" s="16"/>
      <c r="S149" s="97"/>
      <c r="T149"/>
      <c r="U149" s="97"/>
      <c r="V149" s="97"/>
      <c r="W149" s="12"/>
      <c r="X149" s="12"/>
      <c r="Y149" s="12"/>
      <c r="Z149" s="12"/>
      <c r="AA149" s="3"/>
      <c r="AB149" s="3"/>
      <c r="AC149" s="12"/>
      <c r="AD149" s="56"/>
      <c r="AE149" s="145"/>
      <c r="AF149" s="145"/>
      <c r="AG149"/>
      <c r="AH149" s="12"/>
      <c r="AI149"/>
      <c r="AJ149" s="97"/>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x14ac:dyDescent="0.35">
      <c r="B150" t="s">
        <v>164</v>
      </c>
      <c r="C150" t="s">
        <v>168</v>
      </c>
      <c r="D150" s="2" t="str">
        <f t="shared" si="2"/>
        <v>CASI SEGUROCATASTRÓFICO</v>
      </c>
      <c r="E150" t="s">
        <v>166</v>
      </c>
      <c r="F150" s="3"/>
      <c r="G150" s="3"/>
      <c r="H150" s="16"/>
      <c r="I150"/>
      <c r="J150"/>
      <c r="K150"/>
      <c r="L150"/>
      <c r="M150"/>
      <c r="N150"/>
      <c r="O150"/>
      <c r="P150"/>
      <c r="Q150"/>
      <c r="R150" s="16"/>
      <c r="S150" s="97"/>
      <c r="T150"/>
      <c r="U150" s="97"/>
      <c r="V150" s="97"/>
      <c r="W150" s="12"/>
      <c r="X150" s="12"/>
      <c r="Y150" s="12"/>
      <c r="Z150" s="12"/>
      <c r="AA150" s="3"/>
      <c r="AB150" s="3"/>
      <c r="AC150" s="12"/>
      <c r="AD150" s="56"/>
      <c r="AE150" s="145"/>
      <c r="AF150" s="145"/>
      <c r="AG150"/>
      <c r="AH150" s="12"/>
      <c r="AI150"/>
      <c r="AJ150" s="97"/>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x14ac:dyDescent="0.35">
      <c r="B151" t="s">
        <v>52</v>
      </c>
      <c r="C151" t="s">
        <v>63</v>
      </c>
      <c r="D151" s="2" t="str">
        <f t="shared" si="2"/>
        <v>PROBABLEINSIGNIFICANTE</v>
      </c>
      <c r="E151" t="s">
        <v>91</v>
      </c>
      <c r="F151" s="3"/>
      <c r="G151" s="3"/>
      <c r="H151" s="16"/>
      <c r="I151"/>
      <c r="J151"/>
      <c r="K151"/>
      <c r="L151"/>
      <c r="M151"/>
      <c r="N151"/>
      <c r="O151"/>
      <c r="P151"/>
      <c r="Q151"/>
      <c r="R151" s="16"/>
      <c r="S151" s="97"/>
      <c r="T151"/>
      <c r="U151" s="97"/>
      <c r="V151" s="97"/>
      <c r="W151" s="12"/>
      <c r="X151" s="12"/>
      <c r="Y151" s="12"/>
      <c r="Z151" s="12"/>
      <c r="AA151" s="3"/>
      <c r="AB151" s="3"/>
      <c r="AC151" s="12"/>
      <c r="AD151" s="56"/>
      <c r="AE151" s="145"/>
      <c r="AF151" s="145"/>
      <c r="AG151"/>
      <c r="AH151" s="12"/>
      <c r="AI151"/>
      <c r="AJ151" s="97"/>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x14ac:dyDescent="0.35">
      <c r="B152" t="s">
        <v>52</v>
      </c>
      <c r="C152" t="s">
        <v>53</v>
      </c>
      <c r="D152" s="2" t="str">
        <f t="shared" si="2"/>
        <v>PROBABLEMENOR</v>
      </c>
      <c r="E152" t="s">
        <v>165</v>
      </c>
      <c r="F152" s="3"/>
      <c r="G152" s="3"/>
      <c r="H152" s="16"/>
      <c r="I152"/>
      <c r="J152"/>
      <c r="K152"/>
      <c r="L152"/>
      <c r="M152"/>
      <c r="N152"/>
      <c r="O152"/>
      <c r="P152"/>
      <c r="Q152"/>
      <c r="R152" s="16"/>
      <c r="S152" s="97"/>
      <c r="T152"/>
      <c r="U152" s="97"/>
      <c r="V152" s="97"/>
      <c r="W152" s="12"/>
      <c r="X152" s="12"/>
      <c r="Y152" s="12"/>
      <c r="Z152" s="12"/>
      <c r="AA152" s="3"/>
      <c r="AB152" s="3"/>
      <c r="AC152" s="12"/>
      <c r="AD152" s="56"/>
      <c r="AE152" s="145"/>
      <c r="AF152" s="145"/>
      <c r="AG152"/>
      <c r="AH152" s="12"/>
      <c r="AI152"/>
      <c r="AJ152" s="97"/>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x14ac:dyDescent="0.35">
      <c r="B153" t="s">
        <v>52</v>
      </c>
      <c r="C153" t="s">
        <v>91</v>
      </c>
      <c r="D153" s="2" t="str">
        <f t="shared" si="2"/>
        <v>PROBABLEMODERADO</v>
      </c>
      <c r="E153" t="s">
        <v>165</v>
      </c>
      <c r="F153" s="3"/>
      <c r="G153" s="3"/>
      <c r="H153" s="16"/>
      <c r="I153"/>
      <c r="J153"/>
      <c r="K153"/>
      <c r="L153"/>
      <c r="M153"/>
      <c r="N153"/>
      <c r="O153"/>
      <c r="P153"/>
      <c r="Q153"/>
      <c r="R153" s="16"/>
      <c r="S153" s="97"/>
      <c r="T153"/>
      <c r="U153" s="97"/>
      <c r="V153" s="97"/>
      <c r="W153" s="12"/>
      <c r="X153" s="12"/>
      <c r="Y153" s="12"/>
      <c r="Z153" s="12"/>
      <c r="AA153" s="3"/>
      <c r="AB153" s="3"/>
      <c r="AC153" s="12"/>
      <c r="AD153" s="56"/>
      <c r="AE153" s="145"/>
      <c r="AF153" s="145"/>
      <c r="AG153"/>
      <c r="AH153" s="12"/>
      <c r="AI153"/>
      <c r="AJ153" s="97"/>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x14ac:dyDescent="0.35">
      <c r="B154" t="s">
        <v>52</v>
      </c>
      <c r="C154" t="s">
        <v>167</v>
      </c>
      <c r="D154" s="2" t="str">
        <f t="shared" si="2"/>
        <v>PROBABLEMAYOR</v>
      </c>
      <c r="E154" t="s">
        <v>166</v>
      </c>
      <c r="F154" s="3"/>
      <c r="G154" s="3"/>
      <c r="H154" s="16"/>
      <c r="I154"/>
      <c r="J154"/>
      <c r="K154"/>
      <c r="L154"/>
      <c r="M154"/>
      <c r="N154"/>
      <c r="O154"/>
      <c r="P154"/>
      <c r="Q154"/>
      <c r="R154" s="16"/>
      <c r="S154" s="97"/>
      <c r="T154"/>
      <c r="U154" s="97"/>
      <c r="V154" s="97"/>
      <c r="W154" s="12"/>
      <c r="X154" s="12"/>
      <c r="Y154" s="12"/>
      <c r="Z154" s="12"/>
      <c r="AA154" s="3"/>
      <c r="AB154" s="3"/>
      <c r="AC154" s="12"/>
      <c r="AD154" s="56"/>
      <c r="AE154" s="145"/>
      <c r="AF154" s="145"/>
      <c r="AG154"/>
      <c r="AH154" s="12"/>
      <c r="AI154"/>
      <c r="AJ154" s="97"/>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x14ac:dyDescent="0.35">
      <c r="B155" t="s">
        <v>52</v>
      </c>
      <c r="C155" t="s">
        <v>168</v>
      </c>
      <c r="D155" s="2" t="str">
        <f t="shared" si="2"/>
        <v>PROBABLECATASTRÓFICO</v>
      </c>
      <c r="E155" t="s">
        <v>166</v>
      </c>
      <c r="F155" s="3"/>
      <c r="G155" s="3"/>
      <c r="H155" s="16"/>
      <c r="I155"/>
      <c r="J155"/>
      <c r="K155"/>
      <c r="L155"/>
      <c r="M155"/>
      <c r="N155"/>
      <c r="O155"/>
      <c r="P155"/>
      <c r="Q155"/>
      <c r="R155" s="16"/>
      <c r="S155" s="97"/>
      <c r="T155"/>
      <c r="U155" s="97"/>
      <c r="V155" s="97"/>
      <c r="W155" s="12"/>
      <c r="X155" s="12"/>
      <c r="Y155" s="12"/>
      <c r="Z155" s="12"/>
      <c r="AA155" s="3"/>
      <c r="AB155" s="3"/>
      <c r="AC155" s="12"/>
      <c r="AD155" s="56"/>
      <c r="AE155" s="145"/>
      <c r="AF155" s="145"/>
      <c r="AG155"/>
      <c r="AH155" s="12"/>
      <c r="AI155"/>
      <c r="AJ155" s="97"/>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x14ac:dyDescent="0.35">
      <c r="B156" t="s">
        <v>127</v>
      </c>
      <c r="C156" t="s">
        <v>63</v>
      </c>
      <c r="D156" s="2" t="str">
        <f t="shared" si="2"/>
        <v>POSIBLEINSIGNIFICANTE</v>
      </c>
      <c r="E156" t="s">
        <v>169</v>
      </c>
      <c r="F156" s="3"/>
      <c r="G156" s="3"/>
      <c r="H156" s="16"/>
      <c r="I156"/>
      <c r="J156"/>
      <c r="K156"/>
      <c r="L156"/>
      <c r="M156"/>
      <c r="N156"/>
      <c r="O156"/>
      <c r="P156"/>
      <c r="Q156"/>
      <c r="R156" s="16"/>
      <c r="S156" s="97"/>
      <c r="T156"/>
      <c r="U156" s="97"/>
      <c r="V156" s="97"/>
      <c r="W156" s="12"/>
      <c r="X156" s="12"/>
      <c r="Y156" s="12"/>
      <c r="Z156" s="12"/>
      <c r="AA156" s="3"/>
      <c r="AB156" s="3"/>
      <c r="AC156" s="12"/>
      <c r="AD156" s="56"/>
      <c r="AE156" s="145"/>
      <c r="AF156" s="145"/>
      <c r="AG156"/>
      <c r="AH156" s="12"/>
      <c r="AI156"/>
      <c r="AJ156" s="97"/>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x14ac:dyDescent="0.35">
      <c r="B157" t="s">
        <v>127</v>
      </c>
      <c r="C157" t="s">
        <v>53</v>
      </c>
      <c r="D157" s="2" t="str">
        <f t="shared" si="2"/>
        <v>POSIBLEMENOR</v>
      </c>
      <c r="E157" t="s">
        <v>91</v>
      </c>
      <c r="F157" s="3"/>
      <c r="G157" s="3"/>
      <c r="H157" s="16"/>
      <c r="I157"/>
      <c r="J157"/>
      <c r="K157"/>
      <c r="L157"/>
      <c r="M157"/>
      <c r="N157"/>
      <c r="O157"/>
      <c r="P157"/>
      <c r="Q157"/>
      <c r="R157" s="16"/>
      <c r="S157" s="97"/>
      <c r="T157"/>
      <c r="U157" s="97"/>
      <c r="V157" s="97"/>
      <c r="W157" s="12"/>
      <c r="X157" s="12"/>
      <c r="Y157" s="12"/>
      <c r="Z157" s="12"/>
      <c r="AA157" s="3"/>
      <c r="AB157" s="3"/>
      <c r="AC157" s="12"/>
      <c r="AD157" s="56"/>
      <c r="AE157" s="145"/>
      <c r="AF157" s="145"/>
      <c r="AG157"/>
      <c r="AH157" s="12"/>
      <c r="AI157"/>
      <c r="AJ157" s="97"/>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x14ac:dyDescent="0.35">
      <c r="B158" t="s">
        <v>127</v>
      </c>
      <c r="C158" t="s">
        <v>91</v>
      </c>
      <c r="D158" s="2" t="str">
        <f t="shared" si="2"/>
        <v>POSIBLEMODERADO</v>
      </c>
      <c r="E158" t="s">
        <v>165</v>
      </c>
      <c r="F158" s="3"/>
      <c r="G158" s="3"/>
      <c r="H158" s="16"/>
      <c r="I158"/>
      <c r="J158"/>
      <c r="K158"/>
      <c r="L158"/>
      <c r="M158"/>
      <c r="N158"/>
      <c r="O158"/>
      <c r="P158"/>
      <c r="Q158"/>
      <c r="R158" s="16"/>
      <c r="S158" s="97"/>
      <c r="T158"/>
      <c r="U158" s="97"/>
      <c r="V158" s="97"/>
      <c r="W158" s="12"/>
      <c r="X158" s="12"/>
      <c r="Y158" s="12"/>
      <c r="Z158" s="12"/>
      <c r="AA158" s="3"/>
      <c r="AB158" s="3"/>
      <c r="AC158" s="12"/>
      <c r="AD158" s="56"/>
      <c r="AE158" s="145"/>
      <c r="AF158" s="145"/>
      <c r="AG158"/>
      <c r="AH158" s="12"/>
      <c r="AI158"/>
      <c r="AJ158" s="97"/>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x14ac:dyDescent="0.35">
      <c r="B159" t="s">
        <v>127</v>
      </c>
      <c r="C159" t="s">
        <v>167</v>
      </c>
      <c r="D159" s="2" t="str">
        <f t="shared" si="2"/>
        <v>POSIBLEMAYOR</v>
      </c>
      <c r="E159" t="s">
        <v>166</v>
      </c>
      <c r="F159" s="3"/>
      <c r="G159" s="3"/>
      <c r="H159" s="16"/>
      <c r="I159"/>
      <c r="J159"/>
      <c r="K159"/>
      <c r="L159"/>
      <c r="M159"/>
      <c r="N159"/>
      <c r="O159"/>
      <c r="P159"/>
      <c r="Q159"/>
      <c r="R159" s="16"/>
      <c r="S159" s="97"/>
      <c r="T159"/>
      <c r="U159" s="97"/>
      <c r="V159" s="97"/>
      <c r="W159" s="12"/>
      <c r="X159" s="12"/>
      <c r="Y159" s="12"/>
      <c r="Z159" s="12"/>
      <c r="AA159" s="3"/>
      <c r="AB159" s="3"/>
      <c r="AC159" s="12"/>
      <c r="AD159" s="56"/>
      <c r="AE159" s="145"/>
      <c r="AF159" s="145"/>
      <c r="AG159"/>
      <c r="AH159" s="12"/>
      <c r="AI159"/>
      <c r="AJ159" s="97"/>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x14ac:dyDescent="0.35">
      <c r="B160" t="s">
        <v>127</v>
      </c>
      <c r="C160" t="s">
        <v>168</v>
      </c>
      <c r="D160" s="2" t="str">
        <f t="shared" si="2"/>
        <v>POSIBLECATASTRÓFICO</v>
      </c>
      <c r="E160" t="s">
        <v>166</v>
      </c>
      <c r="F160" s="3"/>
      <c r="G160" s="3"/>
      <c r="H160" s="16"/>
      <c r="I160"/>
      <c r="J160"/>
      <c r="K160"/>
      <c r="L160"/>
      <c r="M160"/>
      <c r="N160"/>
      <c r="O160"/>
      <c r="P160"/>
      <c r="Q160"/>
      <c r="R160" s="16"/>
      <c r="S160" s="97"/>
      <c r="T160"/>
      <c r="U160" s="97"/>
      <c r="V160" s="97"/>
      <c r="W160" s="12"/>
      <c r="X160" s="12"/>
      <c r="Y160" s="12"/>
      <c r="Z160" s="12"/>
      <c r="AA160" s="3"/>
      <c r="AB160" s="3"/>
      <c r="AC160" s="12"/>
      <c r="AD160" s="56"/>
      <c r="AE160" s="145"/>
      <c r="AF160" s="145"/>
      <c r="AG160"/>
      <c r="AH160" s="12"/>
      <c r="AI160"/>
      <c r="AJ160" s="97"/>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35">
      <c r="B161" t="s">
        <v>62</v>
      </c>
      <c r="C161" t="s">
        <v>63</v>
      </c>
      <c r="D161" s="2" t="str">
        <f t="shared" si="2"/>
        <v>IMPROBABLEINSIGNIFICANTE</v>
      </c>
      <c r="E161" t="s">
        <v>169</v>
      </c>
      <c r="F161" s="3"/>
      <c r="G161" s="3"/>
      <c r="H161" s="16"/>
      <c r="I161"/>
      <c r="J161"/>
      <c r="K161"/>
      <c r="L161"/>
      <c r="M161"/>
      <c r="N161"/>
      <c r="O161"/>
      <c r="P161"/>
      <c r="Q161"/>
      <c r="R161" s="16"/>
      <c r="S161" s="97"/>
      <c r="T161"/>
      <c r="U161" s="97"/>
      <c r="V161" s="97"/>
      <c r="W161" s="12"/>
      <c r="X161" s="12"/>
      <c r="Y161" s="12"/>
      <c r="Z161" s="12"/>
      <c r="AA161" s="3"/>
      <c r="AB161" s="3"/>
      <c r="AC161" s="12"/>
      <c r="AD161" s="56"/>
      <c r="AE161" s="145"/>
      <c r="AF161" s="145"/>
      <c r="AG161"/>
      <c r="AH161" s="12"/>
      <c r="AI161"/>
      <c r="AJ161" s="97"/>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35">
      <c r="B162" t="s">
        <v>62</v>
      </c>
      <c r="C162" t="s">
        <v>53</v>
      </c>
      <c r="D162" s="2" t="str">
        <f t="shared" si="2"/>
        <v>IMPROBABLEMENOR</v>
      </c>
      <c r="E162" t="s">
        <v>169</v>
      </c>
      <c r="F162" s="3"/>
      <c r="G162" s="3"/>
      <c r="H162" s="16"/>
      <c r="I162"/>
      <c r="J162"/>
      <c r="K162"/>
      <c r="L162"/>
      <c r="M162"/>
      <c r="N162"/>
      <c r="O162"/>
      <c r="P162"/>
      <c r="Q162"/>
      <c r="R162" s="16"/>
      <c r="S162" s="97"/>
      <c r="T162"/>
      <c r="U162" s="97"/>
      <c r="V162" s="97"/>
      <c r="W162" s="12"/>
      <c r="X162" s="12"/>
      <c r="Y162" s="12"/>
      <c r="Z162" s="12"/>
      <c r="AA162" s="3"/>
      <c r="AB162" s="3"/>
      <c r="AC162" s="12"/>
      <c r="AD162" s="56"/>
      <c r="AE162" s="145"/>
      <c r="AF162" s="145"/>
      <c r="AG162"/>
      <c r="AH162" s="12"/>
      <c r="AI162"/>
      <c r="AJ162" s="97"/>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35">
      <c r="B163" t="s">
        <v>62</v>
      </c>
      <c r="C163" t="s">
        <v>91</v>
      </c>
      <c r="D163" s="2" t="str">
        <f t="shared" si="2"/>
        <v>IMPROBABLEMODERADO</v>
      </c>
      <c r="E163" t="s">
        <v>91</v>
      </c>
      <c r="F163" s="3"/>
      <c r="G163" s="3"/>
      <c r="H163" s="16"/>
      <c r="I163"/>
      <c r="J163"/>
      <c r="K163"/>
      <c r="L163"/>
      <c r="M163"/>
      <c r="N163"/>
      <c r="O163"/>
      <c r="P163"/>
      <c r="Q163"/>
      <c r="R163" s="16"/>
      <c r="S163" s="97"/>
      <c r="T163"/>
      <c r="U163" s="97"/>
      <c r="V163" s="97"/>
      <c r="W163" s="12"/>
      <c r="X163" s="12"/>
      <c r="Y163" s="12"/>
      <c r="Z163" s="12"/>
      <c r="AA163" s="3"/>
      <c r="AB163" s="3"/>
      <c r="AC163" s="12"/>
      <c r="AD163" s="56"/>
      <c r="AE163" s="145"/>
      <c r="AF163" s="145"/>
      <c r="AG163"/>
      <c r="AH163" s="12"/>
      <c r="AI163"/>
      <c r="AJ163" s="97"/>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35">
      <c r="B164" t="s">
        <v>62</v>
      </c>
      <c r="C164" t="s">
        <v>167</v>
      </c>
      <c r="D164" s="2" t="str">
        <f t="shared" si="2"/>
        <v>IMPROBABLEMAYOR</v>
      </c>
      <c r="E164" t="s">
        <v>165</v>
      </c>
      <c r="F164" s="3"/>
      <c r="G164" s="3"/>
      <c r="H164" s="16"/>
      <c r="I164"/>
      <c r="J164"/>
      <c r="K164"/>
      <c r="L164"/>
      <c r="M164"/>
      <c r="N164"/>
      <c r="O164"/>
      <c r="P164"/>
      <c r="Q164"/>
      <c r="R164" s="16"/>
      <c r="S164" s="97"/>
      <c r="T164"/>
      <c r="U164" s="97"/>
      <c r="V164" s="97"/>
      <c r="W164" s="12"/>
      <c r="X164" s="12"/>
      <c r="Y164" s="12"/>
      <c r="Z164" s="12"/>
      <c r="AA164" s="3"/>
      <c r="AB164" s="3"/>
      <c r="AC164" s="12"/>
      <c r="AD164" s="56"/>
      <c r="AE164" s="145"/>
      <c r="AF164" s="145"/>
      <c r="AG164"/>
      <c r="AH164" s="12"/>
      <c r="AI164"/>
      <c r="AJ164" s="97"/>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35">
      <c r="B165" t="s">
        <v>62</v>
      </c>
      <c r="C165" t="s">
        <v>168</v>
      </c>
      <c r="D165" s="2" t="str">
        <f t="shared" si="2"/>
        <v>IMPROBABLECATASTRÓFICO</v>
      </c>
      <c r="E165" t="s">
        <v>166</v>
      </c>
      <c r="F165" s="3"/>
      <c r="G165" s="3"/>
      <c r="H165" s="16"/>
      <c r="I165"/>
      <c r="J165"/>
      <c r="K165"/>
      <c r="L165"/>
      <c r="M165"/>
      <c r="N165"/>
      <c r="O165"/>
      <c r="P165"/>
      <c r="Q165"/>
      <c r="R165" s="16"/>
      <c r="S165" s="97"/>
      <c r="T165"/>
      <c r="U165" s="97"/>
      <c r="V165" s="97"/>
      <c r="W165" s="12"/>
      <c r="X165" s="12"/>
      <c r="Y165" s="12"/>
      <c r="Z165" s="12"/>
      <c r="AA165" s="3"/>
      <c r="AB165" s="3"/>
      <c r="AC165" s="12"/>
      <c r="AD165" s="56"/>
      <c r="AE165" s="145"/>
      <c r="AF165" s="145"/>
      <c r="AG165"/>
      <c r="AH165" s="12"/>
      <c r="AI165"/>
      <c r="AJ165" s="97"/>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35">
      <c r="B166" t="s">
        <v>116</v>
      </c>
      <c r="C166" t="s">
        <v>63</v>
      </c>
      <c r="D166" s="2" t="str">
        <f t="shared" si="2"/>
        <v>RARA VEZINSIGNIFICANTE</v>
      </c>
      <c r="E166" t="s">
        <v>169</v>
      </c>
      <c r="F166" s="3"/>
      <c r="G166" s="3"/>
      <c r="H166" s="16"/>
      <c r="I166"/>
      <c r="J166"/>
      <c r="K166"/>
      <c r="L166"/>
      <c r="M166"/>
      <c r="N166"/>
      <c r="O166"/>
      <c r="P166"/>
      <c r="Q166"/>
      <c r="R166" s="16"/>
      <c r="S166" s="97"/>
      <c r="T166"/>
      <c r="U166" s="97"/>
      <c r="V166" s="97"/>
      <c r="W166" s="12"/>
      <c r="X166" s="12"/>
      <c r="Y166" s="12"/>
      <c r="Z166" s="12"/>
      <c r="AA166" s="3"/>
      <c r="AB166" s="3"/>
      <c r="AC166" s="12"/>
      <c r="AD166" s="56"/>
      <c r="AE166" s="145"/>
      <c r="AF166" s="145"/>
      <c r="AG166"/>
      <c r="AH166" s="12"/>
      <c r="AI166"/>
      <c r="AJ166" s="97"/>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35">
      <c r="B167" t="s">
        <v>116</v>
      </c>
      <c r="C167" t="s">
        <v>53</v>
      </c>
      <c r="D167" s="2" t="str">
        <f t="shared" si="2"/>
        <v>RARA VEZMENOR</v>
      </c>
      <c r="E167" t="s">
        <v>169</v>
      </c>
      <c r="F167" s="3"/>
      <c r="G167" s="3"/>
      <c r="H167" s="16" t="str">
        <f>+IFERROR(VLOOKUP(F167,$F$172:$H$176,3,FALSE)*VLOOKUP(G167,$G$172:$H$176,3,FALSE),"")</f>
        <v/>
      </c>
      <c r="I167"/>
      <c r="J167"/>
      <c r="K167"/>
      <c r="L167"/>
      <c r="M167"/>
      <c r="N167"/>
      <c r="O167"/>
      <c r="P167"/>
      <c r="Q167"/>
      <c r="R167" s="16"/>
      <c r="S167" s="97"/>
      <c r="T167"/>
      <c r="U167" s="97"/>
      <c r="V167" s="97"/>
      <c r="W167" s="12"/>
      <c r="X167" s="12"/>
      <c r="Y167" s="12"/>
      <c r="Z167" s="12"/>
      <c r="AA167" s="3"/>
      <c r="AB167" s="3"/>
      <c r="AC167" s="12"/>
      <c r="AD167" s="56"/>
      <c r="AE167" s="145"/>
      <c r="AF167" s="145"/>
      <c r="AG167"/>
      <c r="AH167" s="12"/>
      <c r="AI167"/>
      <c r="AJ167" s="97"/>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x14ac:dyDescent="0.35">
      <c r="B168" t="s">
        <v>116</v>
      </c>
      <c r="C168" t="s">
        <v>91</v>
      </c>
      <c r="D168" s="2" t="str">
        <f t="shared" si="2"/>
        <v>RARA VEZMODERADO</v>
      </c>
      <c r="E168" t="s">
        <v>91</v>
      </c>
      <c r="F168" s="3"/>
      <c r="G168" s="3"/>
      <c r="H168" s="16" t="str">
        <f>+IFERROR(VLOOKUP(F168,$F$172:$H$176,3,FALSE)*VLOOKUP(G168,$G$172:$H$176,3,FALSE),"")</f>
        <v/>
      </c>
      <c r="I168"/>
      <c r="J168"/>
      <c r="K168"/>
      <c r="L168"/>
      <c r="M168"/>
      <c r="N168"/>
      <c r="O168"/>
      <c r="P168"/>
      <c r="Q168"/>
      <c r="R168" s="16"/>
      <c r="S168" s="97"/>
      <c r="T168"/>
      <c r="U168" s="97"/>
      <c r="V168" s="97"/>
      <c r="W168" s="12"/>
      <c r="X168" s="12"/>
      <c r="Y168" s="12"/>
      <c r="Z168" s="12"/>
      <c r="AA168" s="3"/>
      <c r="AB168" s="3"/>
      <c r="AC168" s="12"/>
      <c r="AD168" s="56"/>
      <c r="AE168" s="145"/>
      <c r="AF168" s="145"/>
      <c r="AG168"/>
      <c r="AH168" s="12"/>
      <c r="AI168"/>
      <c r="AJ168" s="97"/>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x14ac:dyDescent="0.35">
      <c r="B169" t="s">
        <v>116</v>
      </c>
      <c r="C169" t="s">
        <v>167</v>
      </c>
      <c r="D169" s="2" t="str">
        <f t="shared" si="2"/>
        <v>RARA VEZMAYOR</v>
      </c>
      <c r="E169" t="s">
        <v>165</v>
      </c>
      <c r="F169" s="16"/>
      <c r="G169"/>
      <c r="H169" s="16"/>
      <c r="I169"/>
      <c r="J169"/>
      <c r="K169"/>
      <c r="L169"/>
      <c r="M169"/>
      <c r="N169"/>
      <c r="O169"/>
      <c r="P169"/>
      <c r="Q169"/>
      <c r="R169" s="16"/>
      <c r="S169" s="97"/>
      <c r="T169"/>
      <c r="U169" s="97"/>
      <c r="V169" s="97"/>
      <c r="W169" s="12"/>
      <c r="X169" s="12"/>
      <c r="Y169" s="12"/>
      <c r="Z169" s="12"/>
      <c r="AA169"/>
      <c r="AB169"/>
      <c r="AC169" s="12"/>
      <c r="AD169" s="56"/>
      <c r="AE169" s="145"/>
      <c r="AF169" s="145"/>
      <c r="AG169"/>
      <c r="AH169" s="12"/>
      <c r="AI169"/>
      <c r="AJ169" s="97"/>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x14ac:dyDescent="0.35">
      <c r="B170" t="s">
        <v>116</v>
      </c>
      <c r="C170" t="s">
        <v>168</v>
      </c>
      <c r="D170" s="2" t="str">
        <f t="shared" si="2"/>
        <v>RARA VEZCATASTRÓFICO</v>
      </c>
      <c r="E170" t="s">
        <v>166</v>
      </c>
      <c r="F170" s="16"/>
      <c r="G170"/>
      <c r="H170" s="16"/>
      <c r="I170"/>
      <c r="J170"/>
      <c r="K170"/>
      <c r="L170"/>
      <c r="M170"/>
      <c r="N170"/>
      <c r="O170"/>
      <c r="P170"/>
      <c r="Q170"/>
      <c r="R170" s="16"/>
      <c r="S170" s="97"/>
      <c r="T170"/>
      <c r="U170" s="97"/>
      <c r="V170" s="97"/>
      <c r="W170" s="12"/>
      <c r="X170" s="12"/>
      <c r="Y170" s="12"/>
      <c r="Z170" s="12"/>
      <c r="AA170"/>
      <c r="AB170"/>
      <c r="AC170" s="12"/>
      <c r="AD170" s="56"/>
      <c r="AE170" s="145"/>
      <c r="AF170" s="145"/>
      <c r="AG170"/>
      <c r="AH170" s="12"/>
      <c r="AI170"/>
      <c r="AJ170" s="97"/>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x14ac:dyDescent="0.35">
      <c r="A171"/>
      <c r="B171"/>
      <c r="C171"/>
      <c r="D171"/>
      <c r="E171"/>
      <c r="F171" s="16"/>
      <c r="G171"/>
      <c r="H171" s="16"/>
      <c r="I171"/>
      <c r="J171"/>
      <c r="K171"/>
      <c r="L171"/>
      <c r="M171"/>
      <c r="N171"/>
      <c r="O171"/>
      <c r="P171"/>
      <c r="Q171"/>
      <c r="R171" s="16"/>
      <c r="S171" s="97"/>
      <c r="T171"/>
      <c r="U171" s="97"/>
      <c r="V171" s="97"/>
      <c r="W171" s="12"/>
      <c r="X171" s="12"/>
      <c r="Y171" s="12"/>
      <c r="Z171" s="12"/>
      <c r="AA171"/>
      <c r="AB171"/>
      <c r="AC171" s="12"/>
      <c r="AD171" s="56"/>
      <c r="AE171" s="145"/>
      <c r="AF171" s="145" t="s">
        <v>34</v>
      </c>
      <c r="AG171"/>
      <c r="AH171" s="12"/>
      <c r="AI171"/>
      <c r="AJ171" s="97" t="s">
        <v>35</v>
      </c>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ht="50" x14ac:dyDescent="0.35">
      <c r="D172"/>
      <c r="E172" s="2" t="s">
        <v>115</v>
      </c>
      <c r="F172" s="17" t="s">
        <v>116</v>
      </c>
      <c r="G172" s="2" t="s">
        <v>63</v>
      </c>
      <c r="H172" s="17">
        <v>1</v>
      </c>
      <c r="J172" s="2" t="s">
        <v>57</v>
      </c>
      <c r="R172" s="17"/>
      <c r="S172" s="98" t="s">
        <v>170</v>
      </c>
      <c r="U172" s="98" t="s">
        <v>60</v>
      </c>
      <c r="V172" s="98" t="s">
        <v>60</v>
      </c>
      <c r="W172" s="85" t="s">
        <v>171</v>
      </c>
      <c r="X172" s="85"/>
      <c r="Y172" s="13" t="s">
        <v>60</v>
      </c>
      <c r="Z172" s="85" t="s">
        <v>171</v>
      </c>
      <c r="AA172" s="2" t="s">
        <v>116</v>
      </c>
      <c r="AB172" s="2" t="s">
        <v>63</v>
      </c>
      <c r="AC172" s="13"/>
      <c r="AD172" s="95"/>
      <c r="AE172" s="101"/>
      <c r="AF172" s="82" t="s">
        <v>172</v>
      </c>
      <c r="AG172" s="91" t="s">
        <v>173</v>
      </c>
      <c r="AH172" s="91">
        <v>100</v>
      </c>
      <c r="AI172" s="91" t="s">
        <v>174</v>
      </c>
      <c r="AJ172" s="91"/>
      <c r="AK172" s="91" t="s">
        <v>174</v>
      </c>
      <c r="AL172" s="91">
        <v>2</v>
      </c>
    </row>
    <row r="173" spans="1:270" s="2" customFormat="1" ht="50" x14ac:dyDescent="0.35">
      <c r="D173"/>
      <c r="E173" s="2" t="s">
        <v>175</v>
      </c>
      <c r="F173" s="17" t="s">
        <v>62</v>
      </c>
      <c r="G173" s="2" t="s">
        <v>53</v>
      </c>
      <c r="H173" s="17">
        <v>2</v>
      </c>
      <c r="J173" s="2" t="s">
        <v>76</v>
      </c>
      <c r="R173" s="17"/>
      <c r="S173" s="98" t="s">
        <v>176</v>
      </c>
      <c r="U173" s="98" t="s">
        <v>91</v>
      </c>
      <c r="V173" s="98" t="s">
        <v>91</v>
      </c>
      <c r="W173" s="85" t="s">
        <v>177</v>
      </c>
      <c r="X173" s="85"/>
      <c r="Y173" s="13" t="s">
        <v>91</v>
      </c>
      <c r="Z173" s="85" t="s">
        <v>177</v>
      </c>
      <c r="AA173" s="2" t="s">
        <v>62</v>
      </c>
      <c r="AB173" s="2" t="s">
        <v>53</v>
      </c>
      <c r="AC173" s="13"/>
      <c r="AD173" s="95"/>
      <c r="AE173" s="101"/>
      <c r="AF173" s="82" t="s">
        <v>178</v>
      </c>
      <c r="AG173" s="91" t="s">
        <v>179</v>
      </c>
      <c r="AH173" s="91">
        <v>50</v>
      </c>
      <c r="AI173" s="91" t="s">
        <v>180</v>
      </c>
      <c r="AJ173" s="91"/>
      <c r="AK173" s="91" t="s">
        <v>180</v>
      </c>
      <c r="AL173" s="91">
        <v>1</v>
      </c>
    </row>
    <row r="174" spans="1:270" s="2" customFormat="1" ht="25" x14ac:dyDescent="0.25">
      <c r="E174" s="2" t="s">
        <v>181</v>
      </c>
      <c r="F174" s="17" t="s">
        <v>127</v>
      </c>
      <c r="G174" s="2" t="s">
        <v>91</v>
      </c>
      <c r="H174" s="17">
        <v>3</v>
      </c>
      <c r="R174" s="17"/>
      <c r="S174" s="98" t="s">
        <v>182</v>
      </c>
      <c r="U174" s="98" t="s">
        <v>183</v>
      </c>
      <c r="V174" s="98" t="s">
        <v>183</v>
      </c>
      <c r="W174" s="85" t="s">
        <v>184</v>
      </c>
      <c r="X174" s="85"/>
      <c r="Y174" s="13" t="s">
        <v>183</v>
      </c>
      <c r="Z174" s="85" t="s">
        <v>184</v>
      </c>
      <c r="AA174" s="2" t="s">
        <v>127</v>
      </c>
      <c r="AB174" s="2" t="s">
        <v>91</v>
      </c>
      <c r="AC174" s="13"/>
      <c r="AD174" s="95"/>
      <c r="AE174" s="101"/>
      <c r="AF174" s="82" t="s">
        <v>185</v>
      </c>
      <c r="AG174" s="91" t="s">
        <v>186</v>
      </c>
      <c r="AH174" s="91">
        <v>0</v>
      </c>
      <c r="AI174" s="91" t="s">
        <v>187</v>
      </c>
      <c r="AJ174" s="91"/>
      <c r="AK174" s="91" t="s">
        <v>187</v>
      </c>
      <c r="AL174" s="91">
        <v>0</v>
      </c>
    </row>
    <row r="175" spans="1:270" s="2" customFormat="1" ht="50" x14ac:dyDescent="0.25">
      <c r="E175" s="2" t="s">
        <v>188</v>
      </c>
      <c r="F175" s="17" t="s">
        <v>52</v>
      </c>
      <c r="G175" s="2" t="s">
        <v>167</v>
      </c>
      <c r="H175" s="17">
        <v>4</v>
      </c>
      <c r="R175" s="17"/>
      <c r="S175" s="98" t="s">
        <v>58</v>
      </c>
      <c r="U175" s="98"/>
      <c r="V175" s="98"/>
      <c r="W175" s="85" t="s">
        <v>189</v>
      </c>
      <c r="X175" s="85"/>
      <c r="Y175" s="13"/>
      <c r="Z175" s="85" t="s">
        <v>189</v>
      </c>
      <c r="AA175" s="2" t="s">
        <v>52</v>
      </c>
      <c r="AB175" s="2" t="s">
        <v>167</v>
      </c>
      <c r="AC175" s="13"/>
      <c r="AD175" s="95"/>
      <c r="AE175" s="101"/>
      <c r="AF175" s="82" t="s">
        <v>190</v>
      </c>
      <c r="AG175" s="91" t="s">
        <v>191</v>
      </c>
      <c r="AH175" s="91">
        <v>50</v>
      </c>
      <c r="AI175" s="91" t="s">
        <v>174</v>
      </c>
      <c r="AJ175" s="91"/>
      <c r="AK175" s="91" t="s">
        <v>174</v>
      </c>
      <c r="AL175" s="91">
        <v>2</v>
      </c>
    </row>
    <row r="176" spans="1:270" s="2" customFormat="1" ht="50" x14ac:dyDescent="0.25">
      <c r="E176" s="2" t="s">
        <v>192</v>
      </c>
      <c r="F176" s="17" t="s">
        <v>164</v>
      </c>
      <c r="G176" s="2" t="s">
        <v>168</v>
      </c>
      <c r="H176" s="17">
        <v>5</v>
      </c>
      <c r="R176" s="17"/>
      <c r="S176" s="98"/>
      <c r="U176" s="98"/>
      <c r="V176" s="98"/>
      <c r="W176" s="85" t="s">
        <v>193</v>
      </c>
      <c r="X176" s="85"/>
      <c r="Y176" s="13"/>
      <c r="Z176" s="85" t="s">
        <v>193</v>
      </c>
      <c r="AA176" s="2" t="s">
        <v>164</v>
      </c>
      <c r="AB176" s="2" t="s">
        <v>168</v>
      </c>
      <c r="AC176" s="13"/>
      <c r="AD176" s="95"/>
      <c r="AE176" s="101"/>
      <c r="AF176" s="82" t="s">
        <v>194</v>
      </c>
      <c r="AG176" s="91" t="s">
        <v>195</v>
      </c>
      <c r="AH176" s="91">
        <v>50</v>
      </c>
      <c r="AI176" s="91" t="s">
        <v>174</v>
      </c>
      <c r="AJ176" s="91"/>
      <c r="AK176" s="91" t="s">
        <v>174</v>
      </c>
      <c r="AL176" s="91">
        <v>1</v>
      </c>
    </row>
    <row r="177" spans="1:270" s="2" customFormat="1" ht="37.5" x14ac:dyDescent="0.25">
      <c r="E177" s="2" t="s">
        <v>196</v>
      </c>
      <c r="F177" s="17"/>
      <c r="H177" s="17"/>
      <c r="R177" s="17"/>
      <c r="S177" s="98"/>
      <c r="U177" s="98"/>
      <c r="V177" s="98"/>
      <c r="W177" s="85" t="s">
        <v>197</v>
      </c>
      <c r="X177" s="85"/>
      <c r="Y177" s="13"/>
      <c r="Z177" s="85" t="s">
        <v>197</v>
      </c>
      <c r="AC177" s="13"/>
      <c r="AD177" s="95"/>
      <c r="AE177" s="101"/>
      <c r="AF177" s="82" t="s">
        <v>198</v>
      </c>
      <c r="AG177" s="91" t="s">
        <v>199</v>
      </c>
      <c r="AH177" s="91">
        <v>0</v>
      </c>
      <c r="AI177" s="91" t="s">
        <v>180</v>
      </c>
      <c r="AJ177" s="91"/>
      <c r="AK177" s="91" t="s">
        <v>180</v>
      </c>
      <c r="AL177" s="91">
        <v>0</v>
      </c>
    </row>
    <row r="178" spans="1:270" ht="25" x14ac:dyDescent="0.35">
      <c r="A178" s="2"/>
      <c r="B178" s="2"/>
      <c r="C178" s="2"/>
      <c r="D178" s="2"/>
      <c r="E178" s="2" t="s">
        <v>51</v>
      </c>
      <c r="F178" s="17"/>
      <c r="G178" s="2"/>
      <c r="H178" s="17"/>
      <c r="I178" s="2"/>
      <c r="J178" s="2"/>
      <c r="K178" s="2"/>
      <c r="L178" s="2"/>
      <c r="M178" s="2"/>
      <c r="N178" s="2"/>
      <c r="O178" s="2"/>
      <c r="P178" s="2"/>
      <c r="Q178" s="2"/>
      <c r="R178" s="17"/>
      <c r="T178" s="2"/>
      <c r="W178" s="85" t="s">
        <v>200</v>
      </c>
      <c r="X178" s="85"/>
      <c r="Z178" s="85" t="s">
        <v>200</v>
      </c>
      <c r="AA178" s="2"/>
      <c r="AB178" s="2"/>
      <c r="AC178" s="13"/>
      <c r="AD178" s="95"/>
      <c r="AE178" s="101"/>
      <c r="AF178" s="82" t="s">
        <v>201</v>
      </c>
      <c r="AG178" s="91" t="s">
        <v>202</v>
      </c>
      <c r="AH178" s="91">
        <v>0</v>
      </c>
      <c r="AI178" s="91" t="s">
        <v>187</v>
      </c>
      <c r="AJ178" s="91"/>
      <c r="AK178" s="91" t="s">
        <v>187</v>
      </c>
      <c r="AL178" s="91">
        <v>0</v>
      </c>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ht="37.5" x14ac:dyDescent="0.35">
      <c r="A179" s="2"/>
      <c r="B179" s="2"/>
      <c r="C179" s="2"/>
      <c r="D179" s="2"/>
      <c r="E179" s="2" t="s">
        <v>146</v>
      </c>
      <c r="F179" s="17"/>
      <c r="G179" s="2"/>
      <c r="H179" s="17"/>
      <c r="I179" s="2"/>
      <c r="J179" s="2"/>
      <c r="K179" s="2"/>
      <c r="L179" s="2"/>
      <c r="M179" s="2"/>
      <c r="N179" s="2"/>
      <c r="O179" s="2"/>
      <c r="P179" s="2"/>
      <c r="Q179" s="2"/>
      <c r="R179" s="17"/>
      <c r="S179" s="98"/>
      <c r="T179" s="2"/>
      <c r="U179" s="98"/>
      <c r="V179" s="98"/>
      <c r="W179" s="85" t="s">
        <v>203</v>
      </c>
      <c r="X179" s="85"/>
      <c r="Y179" s="13"/>
      <c r="Z179" s="85" t="s">
        <v>203</v>
      </c>
      <c r="AA179" s="2"/>
      <c r="AB179" s="2" t="s">
        <v>204</v>
      </c>
      <c r="AC179" s="13"/>
      <c r="AD179" s="95"/>
      <c r="AE179" s="101"/>
      <c r="AF179" s="82" t="s">
        <v>205</v>
      </c>
      <c r="AG179" s="91" t="s">
        <v>206</v>
      </c>
      <c r="AH179" s="91">
        <v>0</v>
      </c>
      <c r="AI179" s="91" t="s">
        <v>174</v>
      </c>
      <c r="AJ179" s="91"/>
      <c r="AK179" s="91" t="s">
        <v>174</v>
      </c>
      <c r="AL179" s="91">
        <v>1</v>
      </c>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ht="25" x14ac:dyDescent="0.35">
      <c r="A180" s="2"/>
      <c r="B180" s="2"/>
      <c r="C180" s="2"/>
      <c r="D180" s="2"/>
      <c r="E180" s="2" t="s">
        <v>136</v>
      </c>
      <c r="F180" s="17"/>
      <c r="G180" s="2"/>
      <c r="H180" s="17"/>
      <c r="I180" s="2"/>
      <c r="J180" s="2"/>
      <c r="K180" s="2"/>
      <c r="L180" s="2"/>
      <c r="M180" s="2"/>
      <c r="N180" s="2"/>
      <c r="O180" s="2"/>
      <c r="P180" s="2"/>
      <c r="Q180" s="2"/>
      <c r="S180" s="98"/>
      <c r="U180" s="98"/>
      <c r="V180" s="98"/>
      <c r="W180" s="85" t="s">
        <v>207</v>
      </c>
      <c r="X180" s="85"/>
      <c r="Y180" s="13"/>
      <c r="Z180" s="85" t="s">
        <v>207</v>
      </c>
      <c r="AC180" s="13"/>
      <c r="AF180" s="145" t="s">
        <v>208</v>
      </c>
      <c r="AG180" s="17" t="s">
        <v>209</v>
      </c>
      <c r="AH180" s="13">
        <v>0</v>
      </c>
      <c r="AJ180" s="98"/>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35">
      <c r="A181" s="2"/>
      <c r="B181" s="2"/>
      <c r="C181" s="2"/>
      <c r="D181" s="2"/>
      <c r="E181" s="2" t="s">
        <v>210</v>
      </c>
      <c r="F181" s="17"/>
      <c r="G181" s="2"/>
      <c r="H181" s="17"/>
      <c r="I181" s="2"/>
      <c r="J181" s="2"/>
      <c r="K181" s="2"/>
      <c r="L181" s="2"/>
      <c r="M181" s="2"/>
      <c r="N181" s="2"/>
      <c r="O181" s="2"/>
      <c r="P181" s="2"/>
      <c r="Q181" s="2"/>
      <c r="S181" s="98"/>
      <c r="U181" s="98"/>
      <c r="V181" s="98"/>
      <c r="W181" s="13"/>
      <c r="X181" s="13"/>
      <c r="Y181" s="13"/>
      <c r="Z181" s="13"/>
      <c r="AC181" s="13"/>
      <c r="AG181" s="2"/>
      <c r="AH181" s="13"/>
      <c r="AI181" s="2"/>
      <c r="AJ181" s="98"/>
      <c r="AK181" s="2"/>
      <c r="AL181" s="13"/>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35">
      <c r="A182" s="2"/>
      <c r="B182" s="2"/>
      <c r="C182" s="2"/>
      <c r="D182" s="2"/>
      <c r="F182" s="17"/>
      <c r="G182" s="2"/>
      <c r="H182" s="17"/>
      <c r="I182" s="2"/>
      <c r="J182" s="2"/>
      <c r="K182" s="2"/>
      <c r="L182" s="2"/>
      <c r="M182" s="2"/>
      <c r="N182" s="2"/>
      <c r="O182" s="2"/>
      <c r="P182" s="2"/>
      <c r="Q182" s="2"/>
      <c r="S182" s="98"/>
      <c r="U182" s="98"/>
      <c r="V182" s="98"/>
      <c r="W182" s="13"/>
      <c r="X182" s="13"/>
      <c r="Y182" s="13"/>
      <c r="Z182" s="13"/>
      <c r="AC182" s="13"/>
      <c r="AG182" s="2"/>
      <c r="AH182" s="13"/>
      <c r="AI182" s="2"/>
      <c r="AJ182" s="98"/>
      <c r="AK182" s="2"/>
      <c r="AL182" s="13"/>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x14ac:dyDescent="0.35">
      <c r="A183" s="2"/>
      <c r="B183" s="2"/>
      <c r="C183" s="2"/>
      <c r="D183" s="2"/>
      <c r="F183" s="17"/>
      <c r="G183" s="2"/>
      <c r="H183" s="17"/>
      <c r="I183" s="2"/>
      <c r="J183" s="2"/>
      <c r="K183" s="2"/>
      <c r="L183" s="2"/>
      <c r="M183" s="2"/>
      <c r="N183" s="2"/>
      <c r="O183" s="2"/>
      <c r="P183" s="2"/>
      <c r="Q183" s="2"/>
      <c r="S183" s="98"/>
      <c r="U183" s="98"/>
      <c r="V183" s="98"/>
      <c r="W183" s="13"/>
      <c r="X183" s="13"/>
      <c r="Y183" s="13"/>
      <c r="Z183" s="13"/>
      <c r="AC183" s="13"/>
      <c r="AG183" s="2"/>
      <c r="AH183" s="13"/>
      <c r="AI183" s="2"/>
      <c r="AJ183" s="98"/>
      <c r="AK183" s="2"/>
      <c r="AL183" s="13"/>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x14ac:dyDescent="0.35">
      <c r="E184" s="2"/>
      <c r="I184" s="2"/>
      <c r="J184" s="2"/>
      <c r="K184" s="2"/>
      <c r="M184" s="2"/>
      <c r="N184" s="2"/>
      <c r="O184" s="2"/>
    </row>
    <row r="185" spans="1:270" x14ac:dyDescent="0.35">
      <c r="E185" s="2"/>
      <c r="I185" s="2"/>
      <c r="J185" s="2"/>
      <c r="K185" s="2"/>
      <c r="M185" s="2"/>
      <c r="N185" s="2"/>
      <c r="O185" s="2"/>
    </row>
    <row r="186" spans="1:270" x14ac:dyDescent="0.35">
      <c r="I186" s="2"/>
      <c r="J186" s="2"/>
      <c r="K186" s="2"/>
      <c r="M186" s="2"/>
      <c r="N186" s="2"/>
      <c r="O186" s="2"/>
    </row>
    <row r="187" spans="1:270" x14ac:dyDescent="0.35">
      <c r="R187" s="17"/>
    </row>
    <row r="188" spans="1:270" x14ac:dyDescent="0.35">
      <c r="R188" s="17"/>
    </row>
    <row r="189" spans="1:270" x14ac:dyDescent="0.35">
      <c r="R189" s="17"/>
    </row>
  </sheetData>
  <sheetProtection formatRows="0" insertColumns="0" insertRows="0" insertHyperlinks="0" selectLockedCells="1" sort="0" autoFilter="0" pivotTables="0" selectUnlockedCells="1"/>
  <mergeCells count="114">
    <mergeCell ref="AA14:AA15"/>
    <mergeCell ref="AB14:AB15"/>
    <mergeCell ref="A8:A19"/>
    <mergeCell ref="B8:B19"/>
    <mergeCell ref="C12:C13"/>
    <mergeCell ref="D12:D13"/>
    <mergeCell ref="H8:H11"/>
    <mergeCell ref="I8:I11"/>
    <mergeCell ref="J8:J11"/>
    <mergeCell ref="K8:K11"/>
    <mergeCell ref="L8:L11"/>
    <mergeCell ref="M8:M11"/>
    <mergeCell ref="I14:I15"/>
    <mergeCell ref="J14:J15"/>
    <mergeCell ref="N14:N15"/>
    <mergeCell ref="O14:O15"/>
    <mergeCell ref="K14:K15"/>
    <mergeCell ref="L14:L15"/>
    <mergeCell ref="M14:M15"/>
    <mergeCell ref="O12:O13"/>
    <mergeCell ref="E12:E13"/>
    <mergeCell ref="F12:F13"/>
    <mergeCell ref="X12:X13"/>
    <mergeCell ref="Y12:Y13"/>
    <mergeCell ref="N12:N13"/>
    <mergeCell ref="I12:I13"/>
    <mergeCell ref="J12:J13"/>
    <mergeCell ref="K12:K13"/>
    <mergeCell ref="F23:S23"/>
    <mergeCell ref="G12:G13"/>
    <mergeCell ref="H12:H13"/>
    <mergeCell ref="A21:E21"/>
    <mergeCell ref="A23:D23"/>
    <mergeCell ref="R14:R15"/>
    <mergeCell ref="S14:S15"/>
    <mergeCell ref="A20:F20"/>
    <mergeCell ref="C14:C15"/>
    <mergeCell ref="D14:D15"/>
    <mergeCell ref="E14:E15"/>
    <mergeCell ref="F14:F15"/>
    <mergeCell ref="G14:G15"/>
    <mergeCell ref="H14:H15"/>
    <mergeCell ref="I20:P20"/>
    <mergeCell ref="U23:AL23"/>
    <mergeCell ref="U20:AD20"/>
    <mergeCell ref="Z12:Z13"/>
    <mergeCell ref="AG14:AG15"/>
    <mergeCell ref="Q12:Q13"/>
    <mergeCell ref="AG12:AG13"/>
    <mergeCell ref="L12:L13"/>
    <mergeCell ref="M12:M13"/>
    <mergeCell ref="AC14:AC15"/>
    <mergeCell ref="AH14:AH15"/>
    <mergeCell ref="AJ14:AJ15"/>
    <mergeCell ref="AE14:AE15"/>
    <mergeCell ref="AL14:AL15"/>
    <mergeCell ref="AA12:AA13"/>
    <mergeCell ref="AB12:AB13"/>
    <mergeCell ref="AC12:AC13"/>
    <mergeCell ref="AL12:AL13"/>
    <mergeCell ref="AH12:AH13"/>
    <mergeCell ref="AJ12:AJ13"/>
    <mergeCell ref="Z14:Z15"/>
    <mergeCell ref="X14:X15"/>
    <mergeCell ref="Y14:Y15"/>
    <mergeCell ref="P14:P15"/>
    <mergeCell ref="Q14:Q15"/>
    <mergeCell ref="AL1:AM1"/>
    <mergeCell ref="AL2:AM2"/>
    <mergeCell ref="AL3:AM3"/>
    <mergeCell ref="AL4:AM4"/>
    <mergeCell ref="O8:O11"/>
    <mergeCell ref="AH6:AI6"/>
    <mergeCell ref="AJ6:AK6"/>
    <mergeCell ref="AL6:AM6"/>
    <mergeCell ref="R6:R7"/>
    <mergeCell ref="Z6:Z7"/>
    <mergeCell ref="AL8:AL11"/>
    <mergeCell ref="AH8:AH11"/>
    <mergeCell ref="AJ8:AJ11"/>
    <mergeCell ref="C8:C11"/>
    <mergeCell ref="D8:D11"/>
    <mergeCell ref="AG8:AG11"/>
    <mergeCell ref="T6:T7"/>
    <mergeCell ref="X8:X11"/>
    <mergeCell ref="Y6:Y7"/>
    <mergeCell ref="AA6:AC6"/>
    <mergeCell ref="AA8:AA11"/>
    <mergeCell ref="AB8:AB11"/>
    <mergeCell ref="AC8:AC11"/>
    <mergeCell ref="E8:E11"/>
    <mergeCell ref="F8:F11"/>
    <mergeCell ref="G8:G11"/>
    <mergeCell ref="N8:N11"/>
    <mergeCell ref="Y8:Y11"/>
    <mergeCell ref="Z8:Z11"/>
    <mergeCell ref="Q8:Q11"/>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C1:AK4"/>
  </mergeCells>
  <phoneticPr fontId="12" type="noConversion"/>
  <conditionalFormatting sqref="K184">
    <cfRule type="cellIs" dxfId="176" priority="788" stopIfTrue="1" operator="between">
      <formula>30</formula>
      <formula>40</formula>
    </cfRule>
  </conditionalFormatting>
  <conditionalFormatting sqref="N184">
    <cfRule type="cellIs" dxfId="175" priority="756" stopIfTrue="1" operator="between">
      <formula>30</formula>
      <formula>40</formula>
    </cfRule>
  </conditionalFormatting>
  <conditionalFormatting sqref="G8:G10 G24:G168 G21:G22 G12 G17:G18">
    <cfRule type="cellIs" dxfId="174" priority="843" stopIfTrue="1" operator="equal">
      <formula>$G$174</formula>
    </cfRule>
    <cfRule type="cellIs" dxfId="173" priority="844" stopIfTrue="1" operator="equal">
      <formula>$G$173</formula>
    </cfRule>
    <cfRule type="cellIs" dxfId="172" priority="845" stopIfTrue="1" operator="equal">
      <formula>$G$172</formula>
    </cfRule>
  </conditionalFormatting>
  <conditionalFormatting sqref="F8:F10 F24:F168 F21:F22 F12 F17:F18">
    <cfRule type="cellIs" dxfId="171" priority="846" stopIfTrue="1" operator="equal">
      <formula>$F$174</formula>
    </cfRule>
    <cfRule type="cellIs" dxfId="170" priority="847" stopIfTrue="1" operator="equal">
      <formula>$F$173</formula>
    </cfRule>
    <cfRule type="cellIs" dxfId="169" priority="848" stopIfTrue="1" operator="equal">
      <formula>$F$172</formula>
    </cfRule>
  </conditionalFormatting>
  <conditionalFormatting sqref="N185">
    <cfRule type="cellIs" dxfId="168" priority="716" stopIfTrue="1" operator="between">
      <formula>30</formula>
      <formula>40</formula>
    </cfRule>
  </conditionalFormatting>
  <conditionalFormatting sqref="N186">
    <cfRule type="cellIs" dxfId="167" priority="715" stopIfTrue="1" operator="between">
      <formula>30</formula>
      <formula>40</formula>
    </cfRule>
  </conditionalFormatting>
  <conditionalFormatting sqref="K185">
    <cfRule type="cellIs" dxfId="166" priority="714" stopIfTrue="1" operator="between">
      <formula>30</formula>
      <formula>40</formula>
    </cfRule>
  </conditionalFormatting>
  <conditionalFormatting sqref="K186">
    <cfRule type="cellIs" dxfId="165" priority="713" stopIfTrue="1" operator="between">
      <formula>30</formula>
      <formula>40</formula>
    </cfRule>
  </conditionalFormatting>
  <conditionalFormatting sqref="AA24:AA168 AA20:AA22">
    <cfRule type="cellIs" dxfId="164" priority="500" stopIfTrue="1" operator="equal">
      <formula>#REF!</formula>
    </cfRule>
    <cfRule type="cellIs" dxfId="163" priority="501" operator="equal">
      <formula>#REF!</formula>
    </cfRule>
    <cfRule type="cellIs" dxfId="162" priority="502" operator="equal">
      <formula>#REF!</formula>
    </cfRule>
  </conditionalFormatting>
  <conditionalFormatting sqref="AB20:AB22 AB24:AB168">
    <cfRule type="cellIs" dxfId="161" priority="503" stopIfTrue="1" operator="equal">
      <formula>#REF!</formula>
    </cfRule>
    <cfRule type="cellIs" dxfId="160" priority="504" stopIfTrue="1" operator="equal">
      <formula>#REF!</formula>
    </cfRule>
    <cfRule type="cellIs" dxfId="159" priority="505" stopIfTrue="1" operator="equal">
      <formula>#REF!</formula>
    </cfRule>
  </conditionalFormatting>
  <conditionalFormatting sqref="AB8:AB10">
    <cfRule type="cellIs" dxfId="158" priority="491" stopIfTrue="1" operator="equal">
      <formula>$G$174</formula>
    </cfRule>
    <cfRule type="cellIs" dxfId="157" priority="492" stopIfTrue="1" operator="equal">
      <formula>$G$173</formula>
    </cfRule>
    <cfRule type="cellIs" dxfId="156" priority="493" stopIfTrue="1" operator="equal">
      <formula>$G$172</formula>
    </cfRule>
  </conditionalFormatting>
  <conditionalFormatting sqref="AA8:AA10">
    <cfRule type="cellIs" dxfId="155" priority="494" stopIfTrue="1" operator="equal">
      <formula>$F$174</formula>
    </cfRule>
    <cfRule type="cellIs" dxfId="154" priority="495" stopIfTrue="1" operator="equal">
      <formula>$F$173</formula>
    </cfRule>
    <cfRule type="cellIs" dxfId="153" priority="496" stopIfTrue="1" operator="equal">
      <formula>$F$172</formula>
    </cfRule>
  </conditionalFormatting>
  <conditionalFormatting sqref="F8:F14 F17:F18">
    <cfRule type="cellIs" dxfId="152" priority="467" operator="equal">
      <formula>$F$175</formula>
    </cfRule>
    <cfRule type="cellIs" dxfId="151" priority="542" stopIfTrue="1" operator="equal">
      <formula>$F$174</formula>
    </cfRule>
    <cfRule type="cellIs" dxfId="150" priority="543" stopIfTrue="1" operator="equal">
      <formula>$F$173</formula>
    </cfRule>
    <cfRule type="cellIs" dxfId="149" priority="544" stopIfTrue="1" operator="equal">
      <formula>$F$172</formula>
    </cfRule>
  </conditionalFormatting>
  <conditionalFormatting sqref="G8:G14 G17:G18">
    <cfRule type="cellIs" dxfId="148" priority="539" stopIfTrue="1" operator="equal">
      <formula>$G$176</formula>
    </cfRule>
    <cfRule type="cellIs" dxfId="147" priority="540" stopIfTrue="1" operator="equal">
      <formula>$G$173</formula>
    </cfRule>
    <cfRule type="cellIs" dxfId="146" priority="541" stopIfTrue="1" operator="equal">
      <formula>$G$172</formula>
    </cfRule>
    <cfRule type="cellIs" dxfId="145" priority="548" stopIfTrue="1" operator="equal">
      <formula>$G$175</formula>
    </cfRule>
    <cfRule type="cellIs" dxfId="144" priority="549" stopIfTrue="1" operator="equal">
      <formula>$G$174</formula>
    </cfRule>
  </conditionalFormatting>
  <conditionalFormatting sqref="AC8:AC10 H16 H18 H8:H14">
    <cfRule type="cellIs" dxfId="143" priority="444" operator="equal">
      <formula>"BAJO"</formula>
    </cfRule>
    <cfRule type="cellIs" dxfId="142" priority="445" operator="equal">
      <formula>"MODERADO"</formula>
    </cfRule>
    <cfRule type="cellIs" dxfId="141" priority="446" operator="equal">
      <formula>"ALTO"</formula>
    </cfRule>
    <cfRule type="cellIs" dxfId="140" priority="447" operator="equal">
      <formula>"EXTREMO"</formula>
    </cfRule>
  </conditionalFormatting>
  <conditionalFormatting sqref="AB19">
    <cfRule type="cellIs" dxfId="139" priority="426" stopIfTrue="1" operator="equal">
      <formula>$G$174</formula>
    </cfRule>
    <cfRule type="cellIs" dxfId="138" priority="427" stopIfTrue="1" operator="equal">
      <formula>$G$173</formula>
    </cfRule>
    <cfRule type="cellIs" dxfId="137" priority="428" stopIfTrue="1" operator="equal">
      <formula>$G$172</formula>
    </cfRule>
  </conditionalFormatting>
  <conditionalFormatting sqref="AA19">
    <cfRule type="cellIs" dxfId="136" priority="429" stopIfTrue="1" operator="equal">
      <formula>$F$174</formula>
    </cfRule>
    <cfRule type="cellIs" dxfId="135" priority="430" stopIfTrue="1" operator="equal">
      <formula>$F$173</formula>
    </cfRule>
    <cfRule type="cellIs" dxfId="134" priority="431" stopIfTrue="1" operator="equal">
      <formula>$F$172</formula>
    </cfRule>
  </conditionalFormatting>
  <conditionalFormatting sqref="AA19 AA8:AA11">
    <cfRule type="cellIs" dxfId="133" priority="419" stopIfTrue="1" operator="equal">
      <formula>$AA$176</formula>
    </cfRule>
    <cfRule type="cellIs" dxfId="132" priority="420" stopIfTrue="1" operator="equal">
      <formula>$AA$173</formula>
    </cfRule>
    <cfRule type="cellIs" dxfId="131" priority="421" stopIfTrue="1" operator="equal">
      <formula>$AA$172</formula>
    </cfRule>
    <cfRule type="cellIs" dxfId="130" priority="424" stopIfTrue="1" operator="equal">
      <formula>$AA$175</formula>
    </cfRule>
    <cfRule type="cellIs" dxfId="129" priority="425" stopIfTrue="1" operator="equal">
      <formula>$AA$174</formula>
    </cfRule>
  </conditionalFormatting>
  <conditionalFormatting sqref="AB19 AB8:AB11">
    <cfRule type="cellIs" dxfId="128" priority="416" stopIfTrue="1" operator="equal">
      <formula>$AB$176</formula>
    </cfRule>
    <cfRule type="cellIs" dxfId="127" priority="417" stopIfTrue="1" operator="equal">
      <formula>$AB$173</formula>
    </cfRule>
    <cfRule type="cellIs" dxfId="126" priority="418" stopIfTrue="1" operator="equal">
      <formula>$AB$172</formula>
    </cfRule>
    <cfRule type="cellIs" dxfId="125" priority="422" stopIfTrue="1" operator="equal">
      <formula>$AB$175</formula>
    </cfRule>
    <cfRule type="cellIs" dxfId="124" priority="423" stopIfTrue="1" operator="equal">
      <formula>$AB$174</formula>
    </cfRule>
  </conditionalFormatting>
  <conditionalFormatting sqref="H17">
    <cfRule type="cellIs" dxfId="123" priority="408" operator="equal">
      <formula>"BAJO"</formula>
    </cfRule>
    <cfRule type="cellIs" dxfId="122" priority="409" operator="equal">
      <formula>"MODERADO"</formula>
    </cfRule>
    <cfRule type="cellIs" dxfId="121" priority="410" operator="equal">
      <formula>"ALTO"</formula>
    </cfRule>
    <cfRule type="cellIs" dxfId="120" priority="411" operator="equal">
      <formula>"EXTREMO"</formula>
    </cfRule>
  </conditionalFormatting>
  <conditionalFormatting sqref="F19">
    <cfRule type="cellIs" dxfId="119" priority="398" operator="equal">
      <formula>$F$175</formula>
    </cfRule>
    <cfRule type="cellIs" dxfId="118" priority="403" stopIfTrue="1" operator="equal">
      <formula>$F$174</formula>
    </cfRule>
    <cfRule type="cellIs" dxfId="117" priority="404" stopIfTrue="1" operator="equal">
      <formula>$F$173</formula>
    </cfRule>
    <cfRule type="cellIs" dxfId="116" priority="405" stopIfTrue="1" operator="equal">
      <formula>$F$172</formula>
    </cfRule>
  </conditionalFormatting>
  <conditionalFormatting sqref="G19">
    <cfRule type="cellIs" dxfId="115" priority="400" stopIfTrue="1" operator="equal">
      <formula>$G$176</formula>
    </cfRule>
    <cfRule type="cellIs" dxfId="114" priority="401" stopIfTrue="1" operator="equal">
      <formula>$G$173</formula>
    </cfRule>
    <cfRule type="cellIs" dxfId="113" priority="402" stopIfTrue="1" operator="equal">
      <formula>$G$172</formula>
    </cfRule>
    <cfRule type="cellIs" dxfId="112" priority="406" stopIfTrue="1" operator="equal">
      <formula>$G$175</formula>
    </cfRule>
    <cfRule type="cellIs" dxfId="111" priority="407" stopIfTrue="1" operator="equal">
      <formula>$G$174</formula>
    </cfRule>
  </conditionalFormatting>
  <conditionalFormatting sqref="H19">
    <cfRule type="cellIs" dxfId="110" priority="394" operator="equal">
      <formula>"BAJO"</formula>
    </cfRule>
    <cfRule type="cellIs" dxfId="109" priority="395" operator="equal">
      <formula>"MODERADO"</formula>
    </cfRule>
    <cfRule type="cellIs" dxfId="108" priority="396" operator="equal">
      <formula>"ALTO"</formula>
    </cfRule>
    <cfRule type="cellIs" dxfId="107" priority="397" operator="equal">
      <formula>"EXTREMO"</formula>
    </cfRule>
  </conditionalFormatting>
  <conditionalFormatting sqref="AB14">
    <cfRule type="cellIs" dxfId="106" priority="157" stopIfTrue="1" operator="equal">
      <formula>$AB$176</formula>
    </cfRule>
    <cfRule type="cellIs" dxfId="105" priority="158" stopIfTrue="1" operator="equal">
      <formula>$AB$173</formula>
    </cfRule>
    <cfRule type="cellIs" dxfId="104" priority="159" stopIfTrue="1" operator="equal">
      <formula>$AB$172</formula>
    </cfRule>
    <cfRule type="cellIs" dxfId="103" priority="160" stopIfTrue="1" operator="equal">
      <formula>$AB$175</formula>
    </cfRule>
    <cfRule type="cellIs" dxfId="102" priority="161" stopIfTrue="1" operator="equal">
      <formula>$AB$174</formula>
    </cfRule>
  </conditionalFormatting>
  <conditionalFormatting sqref="AA12">
    <cfRule type="cellIs" dxfId="101" priority="146" stopIfTrue="1" operator="equal">
      <formula>$F$174</formula>
    </cfRule>
    <cfRule type="cellIs" dxfId="100" priority="147" stopIfTrue="1" operator="equal">
      <formula>$F$173</formula>
    </cfRule>
    <cfRule type="cellIs" dxfId="99" priority="148" stopIfTrue="1" operator="equal">
      <formula>$F$172</formula>
    </cfRule>
  </conditionalFormatting>
  <conditionalFormatting sqref="AA12">
    <cfRule type="cellIs" dxfId="98" priority="141" stopIfTrue="1" operator="equal">
      <formula>$AA$176</formula>
    </cfRule>
    <cfRule type="cellIs" dxfId="97" priority="142" stopIfTrue="1" operator="equal">
      <formula>$AA$173</formula>
    </cfRule>
    <cfRule type="cellIs" dxfId="96" priority="143" stopIfTrue="1" operator="equal">
      <formula>$AA$172</formula>
    </cfRule>
    <cfRule type="cellIs" dxfId="95" priority="144" stopIfTrue="1" operator="equal">
      <formula>$AA$175</formula>
    </cfRule>
    <cfRule type="cellIs" dxfId="94" priority="145" stopIfTrue="1" operator="equal">
      <formula>$AA$174</formula>
    </cfRule>
  </conditionalFormatting>
  <conditionalFormatting sqref="AB12">
    <cfRule type="cellIs" dxfId="93" priority="138" stopIfTrue="1" operator="equal">
      <formula>$G$174</formula>
    </cfRule>
    <cfRule type="cellIs" dxfId="92" priority="139" stopIfTrue="1" operator="equal">
      <formula>$G$173</formula>
    </cfRule>
    <cfRule type="cellIs" dxfId="91" priority="140" stopIfTrue="1" operator="equal">
      <formula>$G$172</formula>
    </cfRule>
  </conditionalFormatting>
  <conditionalFormatting sqref="AB12">
    <cfRule type="cellIs" dxfId="90" priority="133" stopIfTrue="1" operator="equal">
      <formula>$AB$176</formula>
    </cfRule>
    <cfRule type="cellIs" dxfId="89" priority="134" stopIfTrue="1" operator="equal">
      <formula>$AB$173</formula>
    </cfRule>
    <cfRule type="cellIs" dxfId="88" priority="135" stopIfTrue="1" operator="equal">
      <formula>$AB$172</formula>
    </cfRule>
    <cfRule type="cellIs" dxfId="87" priority="136" stopIfTrue="1" operator="equal">
      <formula>$AB$175</formula>
    </cfRule>
    <cfRule type="cellIs" dxfId="86" priority="137" stopIfTrue="1" operator="equal">
      <formula>$AB$174</formula>
    </cfRule>
  </conditionalFormatting>
  <conditionalFormatting sqref="AC12">
    <cfRule type="cellIs" dxfId="85" priority="121" operator="equal">
      <formula>"BAJO"</formula>
    </cfRule>
    <cfRule type="cellIs" dxfId="84" priority="122" operator="equal">
      <formula>"MODERADO"</formula>
    </cfRule>
    <cfRule type="cellIs" dxfId="83" priority="123" operator="equal">
      <formula>"ALTO"</formula>
    </cfRule>
    <cfRule type="cellIs" dxfId="82" priority="124" operator="equal">
      <formula>"EXTREMO"</formula>
    </cfRule>
  </conditionalFormatting>
  <conditionalFormatting sqref="AA14">
    <cfRule type="cellIs" dxfId="81" priority="118" stopIfTrue="1" operator="equal">
      <formula>$F$174</formula>
    </cfRule>
    <cfRule type="cellIs" dxfId="80" priority="119" stopIfTrue="1" operator="equal">
      <formula>$F$173</formula>
    </cfRule>
    <cfRule type="cellIs" dxfId="79" priority="120" stopIfTrue="1" operator="equal">
      <formula>$F$172</formula>
    </cfRule>
  </conditionalFormatting>
  <conditionalFormatting sqref="AA14">
    <cfRule type="cellIs" dxfId="78" priority="113" stopIfTrue="1" operator="equal">
      <formula>$AA$176</formula>
    </cfRule>
    <cfRule type="cellIs" dxfId="77" priority="114" stopIfTrue="1" operator="equal">
      <formula>$AA$173</formula>
    </cfRule>
    <cfRule type="cellIs" dxfId="76" priority="115" stopIfTrue="1" operator="equal">
      <formula>$AA$172</formula>
    </cfRule>
    <cfRule type="cellIs" dxfId="75" priority="116" stopIfTrue="1" operator="equal">
      <formula>$AA$175</formula>
    </cfRule>
    <cfRule type="cellIs" dxfId="74" priority="117" stopIfTrue="1" operator="equal">
      <formula>$AA$174</formula>
    </cfRule>
  </conditionalFormatting>
  <conditionalFormatting sqref="AC14">
    <cfRule type="cellIs" dxfId="73" priority="109" operator="equal">
      <formula>"BAJO"</formula>
    </cfRule>
    <cfRule type="cellIs" dxfId="72" priority="110" operator="equal">
      <formula>"MODERADO"</formula>
    </cfRule>
    <cfRule type="cellIs" dxfId="71" priority="111" operator="equal">
      <formula>"ALTO"</formula>
    </cfRule>
    <cfRule type="cellIs" dxfId="70" priority="112" operator="equal">
      <formula>"EXTREMO"</formula>
    </cfRule>
  </conditionalFormatting>
  <conditionalFormatting sqref="F16">
    <cfRule type="cellIs" dxfId="69" priority="104" operator="equal">
      <formula>$F$175</formula>
    </cfRule>
    <cfRule type="cellIs" dxfId="68" priority="106" stopIfTrue="1" operator="equal">
      <formula>$F$174</formula>
    </cfRule>
    <cfRule type="cellIs" dxfId="67" priority="107" stopIfTrue="1" operator="equal">
      <formula>$F$173</formula>
    </cfRule>
    <cfRule type="cellIs" dxfId="66" priority="108" stopIfTrue="1" operator="equal">
      <formula>$F$172</formula>
    </cfRule>
  </conditionalFormatting>
  <conditionalFormatting sqref="G16">
    <cfRule type="cellIs" dxfId="65" priority="99" stopIfTrue="1" operator="equal">
      <formula>$G$176</formula>
    </cfRule>
    <cfRule type="cellIs" dxfId="64" priority="100" stopIfTrue="1" operator="equal">
      <formula>$G$173</formula>
    </cfRule>
    <cfRule type="cellIs" dxfId="63" priority="101" stopIfTrue="1" operator="equal">
      <formula>$G$172</formula>
    </cfRule>
    <cfRule type="cellIs" dxfId="62" priority="102" stopIfTrue="1" operator="equal">
      <formula>$G$175</formula>
    </cfRule>
    <cfRule type="cellIs" dxfId="61" priority="103" stopIfTrue="1" operator="equal">
      <formula>$G$174</formula>
    </cfRule>
  </conditionalFormatting>
  <conditionalFormatting sqref="AA16">
    <cfRule type="cellIs" dxfId="60" priority="96" stopIfTrue="1" operator="equal">
      <formula>$F$174</formula>
    </cfRule>
    <cfRule type="cellIs" dxfId="59" priority="97" stopIfTrue="1" operator="equal">
      <formula>$F$173</formula>
    </cfRule>
    <cfRule type="cellIs" dxfId="58" priority="98" stopIfTrue="1" operator="equal">
      <formula>$F$172</formula>
    </cfRule>
  </conditionalFormatting>
  <conditionalFormatting sqref="AA16">
    <cfRule type="cellIs" dxfId="57" priority="91" stopIfTrue="1" operator="equal">
      <formula>$AA$176</formula>
    </cfRule>
    <cfRule type="cellIs" dxfId="56" priority="92" stopIfTrue="1" operator="equal">
      <formula>$AA$173</formula>
    </cfRule>
    <cfRule type="cellIs" dxfId="55" priority="93" stopIfTrue="1" operator="equal">
      <formula>$AA$172</formula>
    </cfRule>
    <cfRule type="cellIs" dxfId="54" priority="94" stopIfTrue="1" operator="equal">
      <formula>$AA$175</formula>
    </cfRule>
    <cfRule type="cellIs" dxfId="53" priority="95" stopIfTrue="1" operator="equal">
      <formula>$AA$174</formula>
    </cfRule>
  </conditionalFormatting>
  <conditionalFormatting sqref="AB16">
    <cfRule type="cellIs" dxfId="52" priority="86" stopIfTrue="1" operator="equal">
      <formula>$AB$176</formula>
    </cfRule>
    <cfRule type="cellIs" dxfId="51" priority="87" stopIfTrue="1" operator="equal">
      <formula>$AB$173</formula>
    </cfRule>
    <cfRule type="cellIs" dxfId="50" priority="88" stopIfTrue="1" operator="equal">
      <formula>$AB$172</formula>
    </cfRule>
    <cfRule type="cellIs" dxfId="49" priority="89" stopIfTrue="1" operator="equal">
      <formula>$AB$175</formula>
    </cfRule>
    <cfRule type="cellIs" dxfId="48" priority="90" stopIfTrue="1" operator="equal">
      <formula>$AB$174</formula>
    </cfRule>
  </conditionalFormatting>
  <conditionalFormatting sqref="AC16">
    <cfRule type="cellIs" dxfId="47" priority="82" operator="equal">
      <formula>"BAJO"</formula>
    </cfRule>
    <cfRule type="cellIs" dxfId="46" priority="83" operator="equal">
      <formula>"MODERADO"</formula>
    </cfRule>
    <cfRule type="cellIs" dxfId="45" priority="84" operator="equal">
      <formula>"ALTO"</formula>
    </cfRule>
    <cfRule type="cellIs" dxfId="44" priority="85" operator="equal">
      <formula>"EXTREMO"</formula>
    </cfRule>
  </conditionalFormatting>
  <conditionalFormatting sqref="AA17">
    <cfRule type="cellIs" dxfId="43" priority="59" stopIfTrue="1" operator="equal">
      <formula>$F$174</formula>
    </cfRule>
    <cfRule type="cellIs" dxfId="42" priority="60" stopIfTrue="1" operator="equal">
      <formula>$F$173</formula>
    </cfRule>
    <cfRule type="cellIs" dxfId="41" priority="61" stopIfTrue="1" operator="equal">
      <formula>$F$172</formula>
    </cfRule>
  </conditionalFormatting>
  <conditionalFormatting sqref="AA17">
    <cfRule type="cellIs" dxfId="40" priority="54" stopIfTrue="1" operator="equal">
      <formula>$AA$176</formula>
    </cfRule>
    <cfRule type="cellIs" dxfId="39" priority="55" stopIfTrue="1" operator="equal">
      <formula>$AA$173</formula>
    </cfRule>
    <cfRule type="cellIs" dxfId="38" priority="56" stopIfTrue="1" operator="equal">
      <formula>$AA$172</formula>
    </cfRule>
    <cfRule type="cellIs" dxfId="37" priority="57" stopIfTrue="1" operator="equal">
      <formula>$AA$175</formula>
    </cfRule>
    <cfRule type="cellIs" dxfId="36" priority="58" stopIfTrue="1" operator="equal">
      <formula>$AA$174</formula>
    </cfRule>
  </conditionalFormatting>
  <conditionalFormatting sqref="AB17">
    <cfRule type="cellIs" dxfId="35" priority="49" stopIfTrue="1" operator="equal">
      <formula>$AB$176</formula>
    </cfRule>
    <cfRule type="cellIs" dxfId="34" priority="50" stopIfTrue="1" operator="equal">
      <formula>$AB$173</formula>
    </cfRule>
    <cfRule type="cellIs" dxfId="33" priority="51" stopIfTrue="1" operator="equal">
      <formula>$AB$172</formula>
    </cfRule>
    <cfRule type="cellIs" dxfId="32" priority="52" stopIfTrue="1" operator="equal">
      <formula>$AB$175</formula>
    </cfRule>
    <cfRule type="cellIs" dxfId="31" priority="53" stopIfTrue="1" operator="equal">
      <formula>$AB$174</formula>
    </cfRule>
  </conditionalFormatting>
  <conditionalFormatting sqref="AC17">
    <cfRule type="cellIs" dxfId="30" priority="45" operator="equal">
      <formula>"BAJO"</formula>
    </cfRule>
    <cfRule type="cellIs" dxfId="29" priority="46" operator="equal">
      <formula>"MODERADO"</formula>
    </cfRule>
    <cfRule type="cellIs" dxfId="28" priority="47" operator="equal">
      <formula>"ALTO"</formula>
    </cfRule>
    <cfRule type="cellIs" dxfId="27" priority="48" operator="equal">
      <formula>"EXTREMO"</formula>
    </cfRule>
  </conditionalFormatting>
  <conditionalFormatting sqref="AC19">
    <cfRule type="cellIs" dxfId="26" priority="21" operator="equal">
      <formula>"BAJO"</formula>
    </cfRule>
    <cfRule type="cellIs" dxfId="25" priority="22" operator="equal">
      <formula>"MODERADO"</formula>
    </cfRule>
    <cfRule type="cellIs" dxfId="24" priority="23" operator="equal">
      <formula>"ALTO"</formula>
    </cfRule>
    <cfRule type="cellIs" dxfId="23" priority="24" operator="equal">
      <formula>"EXTREMO"</formula>
    </cfRule>
  </conditionalFormatting>
  <conditionalFormatting sqref="AA18">
    <cfRule type="cellIs" dxfId="22" priority="18" stopIfTrue="1" operator="equal">
      <formula>$F$174</formula>
    </cfRule>
    <cfRule type="cellIs" dxfId="21" priority="19" stopIfTrue="1" operator="equal">
      <formula>$F$173</formula>
    </cfRule>
    <cfRule type="cellIs" dxfId="20" priority="20" stopIfTrue="1" operator="equal">
      <formula>$F$172</formula>
    </cfRule>
  </conditionalFormatting>
  <conditionalFormatting sqref="AA18">
    <cfRule type="cellIs" dxfId="19" priority="13" stopIfTrue="1" operator="equal">
      <formula>$AA$176</formula>
    </cfRule>
    <cfRule type="cellIs" dxfId="18" priority="14" stopIfTrue="1" operator="equal">
      <formula>$AA$173</formula>
    </cfRule>
    <cfRule type="cellIs" dxfId="17" priority="15" stopIfTrue="1" operator="equal">
      <formula>$AA$172</formula>
    </cfRule>
    <cfRule type="cellIs" dxfId="16" priority="16" stopIfTrue="1" operator="equal">
      <formula>$AA$175</formula>
    </cfRule>
    <cfRule type="cellIs" dxfId="15" priority="17" stopIfTrue="1" operator="equal">
      <formula>$AA$174</formula>
    </cfRule>
  </conditionalFormatting>
  <conditionalFormatting sqref="AB18">
    <cfRule type="cellIs" dxfId="14" priority="10" stopIfTrue="1" operator="equal">
      <formula>$G$174</formula>
    </cfRule>
    <cfRule type="cellIs" dxfId="13" priority="11" stopIfTrue="1" operator="equal">
      <formula>$G$173</formula>
    </cfRule>
    <cfRule type="cellIs" dxfId="12" priority="12" stopIfTrue="1" operator="equal">
      <formula>$G$172</formula>
    </cfRule>
  </conditionalFormatting>
  <conditionalFormatting sqref="AB18">
    <cfRule type="cellIs" dxfId="11" priority="5" stopIfTrue="1" operator="equal">
      <formula>$AB$176</formula>
    </cfRule>
    <cfRule type="cellIs" dxfId="10" priority="6" stopIfTrue="1" operator="equal">
      <formula>$AB$173</formula>
    </cfRule>
    <cfRule type="cellIs" dxfId="9" priority="7" stopIfTrue="1" operator="equal">
      <formula>$AB$172</formula>
    </cfRule>
    <cfRule type="cellIs" dxfId="8" priority="8" stopIfTrue="1" operator="equal">
      <formula>$AB$175</formula>
    </cfRule>
    <cfRule type="cellIs" dxfId="7" priority="9" stopIfTrue="1" operator="equal">
      <formula>$AB$174</formula>
    </cfRule>
  </conditionalFormatting>
  <conditionalFormatting sqref="AC18">
    <cfRule type="cellIs" dxfId="6" priority="1" operator="equal">
      <formula>"BAJO"</formula>
    </cfRule>
    <cfRule type="cellIs" dxfId="5" priority="2" operator="equal">
      <formula>"MODERADO"</formula>
    </cfRule>
    <cfRule type="cellIs" dxfId="4" priority="3" operator="equal">
      <formula>"ALTO"</formula>
    </cfRule>
    <cfRule type="cellIs" dxfId="3" priority="4" operator="equal">
      <formula>"EXTREMO"</formula>
    </cfRule>
  </conditionalFormatting>
  <dataValidations count="13">
    <dataValidation type="list" allowBlank="1" showInputMessage="1" showErrorMessage="1" sqref="AL22 AL24:AL168 S22 S24:S168 U22:Z22 U24:Z168 AH24:AH168 AH22 AJ22 AJ24:AJ168">
      <formula1>$AH$172:$AH$179</formula1>
    </dataValidation>
    <dataValidation type="list" allowBlank="1" showInputMessage="1" showErrorMessage="1" sqref="F22 AA8:AA10 F24:F168 F8:F14 AA12 AA14 F16:F19 AA16:AA19">
      <formula1>$F$172:$F$176</formula1>
    </dataValidation>
    <dataValidation type="list" allowBlank="1" showInputMessage="1" showErrorMessage="1" sqref="G22 AB8:AB10 G24:G168 G8:G14 AB12 AB14 G16:G19 AB16:AB19">
      <formula1>$G$172:$G$176</formula1>
    </dataValidation>
    <dataValidation type="list" allowBlank="1" showInputMessage="1" showErrorMessage="1" sqref="R22 R24:R168 R8:R14 R16:R19">
      <formula1>$J$172:$J$173</formula1>
    </dataValidation>
    <dataValidation type="list" allowBlank="1" showInputMessage="1" showErrorMessage="1" sqref="E22 AA22:AB22 E24:E145 AA24:AB168">
      <formula1>#REF!</formula1>
    </dataValidation>
    <dataValidation type="list" allowBlank="1" showInputMessage="1" showErrorMessage="1" sqref="E8:E14 E16:E19">
      <formula1>$E$172:$E$181</formula1>
    </dataValidation>
    <dataValidation type="list" allowBlank="1" showInputMessage="1" showErrorMessage="1" sqref="S8:S14 S16:S19">
      <formula1>$S$172:$S$175</formula1>
    </dataValidation>
    <dataValidation type="list" allowBlank="1" showInputMessage="1" showErrorMessage="1" sqref="AJ8:AJ14 AL16:AL19 AH16:AH19 AJ16:AJ19 AH8:AH14 AL8 AL12 AL14">
      <formula1>$Y$172:$Y$174</formula1>
    </dataValidation>
    <dataValidation type="list" allowBlank="1" showInputMessage="1" showErrorMessage="1" sqref="X16:X19 X8:X14">
      <formula1>"FUERTE,MODERADO,DÉBIL"</formula1>
    </dataValidation>
    <dataValidation type="list" allowBlank="1" showInputMessage="1" showErrorMessage="1" sqref="Y16:Y19 Y8:Y14">
      <formula1>"DIRECTAMENTE,NO DISMINUYE"</formula1>
    </dataValidation>
    <dataValidation type="list" allowBlank="1" showInputMessage="1" showErrorMessage="1" sqref="Z16:Z19 Z8:Z14">
      <formula1>"DIRECTAMENTE,INDIRECTAMENTE,NO DISMINUYE"</formula1>
    </dataValidation>
    <dataValidation type="list" allowBlank="1" showInputMessage="1" showErrorMessage="1" sqref="U8:U19">
      <formula1>$U$172:$U$174</formula1>
    </dataValidation>
    <dataValidation type="list" allowBlank="1" showInputMessage="1" showErrorMessage="1" sqref="V8:V19">
      <formula1>$V$172:$V$174</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68" operator="containsText" id="{7409C311-EEBB-4B57-823D-DBF9E60212B7}">
            <xm:f>NOT(ISERROR(SEARCH($F$176,F8)))</xm:f>
            <xm:f>$F$176</xm:f>
            <x14:dxf>
              <fill>
                <patternFill>
                  <bgColor rgb="FFFF0000"/>
                </patternFill>
              </fill>
            </x14:dxf>
          </x14:cfRule>
          <xm:sqref>F8:F14 F17:F18</xm:sqref>
        </x14:conditionalFormatting>
        <x14:conditionalFormatting xmlns:xm="http://schemas.microsoft.com/office/excel/2006/main">
          <x14:cfRule type="containsText" priority="399" operator="containsText" id="{CDACBA5E-4DE4-47BA-886A-257A36D3F3A4}">
            <xm:f>NOT(ISERROR(SEARCH($F$176,F19)))</xm:f>
            <xm:f>$F$176</xm:f>
            <x14:dxf>
              <fill>
                <patternFill>
                  <bgColor rgb="FFFF0000"/>
                </patternFill>
              </fill>
            </x14:dxf>
          </x14:cfRule>
          <xm:sqref>F19</xm:sqref>
        </x14:conditionalFormatting>
        <x14:conditionalFormatting xmlns:xm="http://schemas.microsoft.com/office/excel/2006/main">
          <x14:cfRule type="containsText" priority="105" operator="containsText" id="{54A42316-122D-4801-9C3C-DB25132902A5}">
            <xm:f>NOT(ISERROR(SEARCH($F$176,F16)))</xm:f>
            <xm:f>$F$176</xm:f>
            <x14:dxf>
              <fill>
                <patternFill>
                  <bgColor rgb="FFFF0000"/>
                </patternFill>
              </fill>
            </x14:dxf>
          </x14:cfRule>
          <xm:sqref>F16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zoomScale="120" zoomScaleNormal="120" workbookViewId="0">
      <selection activeCell="C12" sqref="C12"/>
    </sheetView>
  </sheetViews>
  <sheetFormatPr baseColWidth="10" defaultColWidth="10.7265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347" t="s">
        <v>44</v>
      </c>
      <c r="B1" s="347"/>
      <c r="C1" s="347"/>
      <c r="D1" s="347"/>
    </row>
    <row r="2" spans="1:5" ht="66.75" customHeight="1" x14ac:dyDescent="0.35">
      <c r="A2" s="81" t="s">
        <v>474</v>
      </c>
      <c r="B2" s="81" t="s">
        <v>19</v>
      </c>
      <c r="C2" s="81" t="s">
        <v>475</v>
      </c>
      <c r="D2" s="81" t="s">
        <v>20</v>
      </c>
      <c r="E2" s="81" t="s">
        <v>476</v>
      </c>
    </row>
    <row r="3" spans="1:5" x14ac:dyDescent="0.35">
      <c r="A3" s="90" t="s">
        <v>60</v>
      </c>
      <c r="B3" s="91" t="s">
        <v>174</v>
      </c>
      <c r="C3" s="91">
        <v>2</v>
      </c>
      <c r="D3" s="91" t="s">
        <v>174</v>
      </c>
      <c r="E3" s="91">
        <v>2</v>
      </c>
    </row>
    <row r="4" spans="1:5" x14ac:dyDescent="0.35">
      <c r="A4" s="90" t="s">
        <v>60</v>
      </c>
      <c r="B4" s="91" t="s">
        <v>174</v>
      </c>
      <c r="C4" s="91">
        <v>2</v>
      </c>
      <c r="D4" s="91" t="s">
        <v>180</v>
      </c>
      <c r="E4" s="91">
        <v>1</v>
      </c>
    </row>
    <row r="5" spans="1:5" x14ac:dyDescent="0.35">
      <c r="A5" s="90" t="s">
        <v>60</v>
      </c>
      <c r="B5" s="91" t="s">
        <v>174</v>
      </c>
      <c r="C5" s="91">
        <v>2</v>
      </c>
      <c r="D5" s="91" t="s">
        <v>187</v>
      </c>
      <c r="E5" s="91">
        <v>0</v>
      </c>
    </row>
    <row r="6" spans="1:5" x14ac:dyDescent="0.35">
      <c r="A6" s="90" t="s">
        <v>60</v>
      </c>
      <c r="B6" s="91" t="s">
        <v>187</v>
      </c>
      <c r="C6" s="91">
        <v>0</v>
      </c>
      <c r="D6" s="91" t="s">
        <v>174</v>
      </c>
      <c r="E6" s="91">
        <v>2</v>
      </c>
    </row>
    <row r="7" spans="1:5" x14ac:dyDescent="0.35">
      <c r="A7" s="121" t="s">
        <v>91</v>
      </c>
      <c r="B7" s="122" t="s">
        <v>174</v>
      </c>
      <c r="C7" s="122">
        <v>1</v>
      </c>
      <c r="D7" s="122" t="s">
        <v>174</v>
      </c>
      <c r="E7" s="122">
        <v>1</v>
      </c>
    </row>
    <row r="8" spans="1:5" x14ac:dyDescent="0.35">
      <c r="A8" s="90" t="s">
        <v>91</v>
      </c>
      <c r="B8" s="91" t="s">
        <v>174</v>
      </c>
      <c r="C8" s="91">
        <v>1</v>
      </c>
      <c r="D8" s="91" t="s">
        <v>180</v>
      </c>
      <c r="E8" s="91">
        <v>0</v>
      </c>
    </row>
    <row r="9" spans="1:5" x14ac:dyDescent="0.35">
      <c r="A9" s="90" t="s">
        <v>91</v>
      </c>
      <c r="B9" s="91" t="s">
        <v>174</v>
      </c>
      <c r="C9" s="91">
        <v>1</v>
      </c>
      <c r="D9" s="91" t="s">
        <v>187</v>
      </c>
      <c r="E9" s="91">
        <v>0</v>
      </c>
    </row>
    <row r="10" spans="1:5" x14ac:dyDescent="0.35">
      <c r="A10" s="90" t="s">
        <v>91</v>
      </c>
      <c r="B10" s="91" t="s">
        <v>187</v>
      </c>
      <c r="C10" s="91">
        <v>0</v>
      </c>
      <c r="D10" s="91" t="s">
        <v>174</v>
      </c>
      <c r="E10" s="91">
        <v>1</v>
      </c>
    </row>
    <row r="13" spans="1:5" x14ac:dyDescent="0.35">
      <c r="C13" s="99"/>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8"/>
  <sheetViews>
    <sheetView topLeftCell="A2" workbookViewId="0">
      <selection activeCell="A7" sqref="A7"/>
    </sheetView>
  </sheetViews>
  <sheetFormatPr baseColWidth="10" defaultColWidth="11.453125" defaultRowHeight="14.5" x14ac:dyDescent="0.35"/>
  <cols>
    <col min="1" max="1" width="68.453125" style="107" customWidth="1"/>
    <col min="2" max="2" width="4" style="107" customWidth="1"/>
    <col min="3" max="3" width="43.453125" style="107" customWidth="1"/>
    <col min="4" max="4" width="4" customWidth="1"/>
    <col min="5" max="5" width="45.1796875" customWidth="1"/>
    <col min="6" max="6" width="3.453125" customWidth="1"/>
    <col min="7" max="7" width="53.26953125" customWidth="1"/>
  </cols>
  <sheetData>
    <row r="1" spans="1:7" x14ac:dyDescent="0.35">
      <c r="A1" s="348" t="s">
        <v>477</v>
      </c>
      <c r="B1" s="348"/>
      <c r="C1" s="348"/>
      <c r="D1" s="348"/>
      <c r="E1" s="348"/>
      <c r="F1" s="348"/>
      <c r="G1" s="348"/>
    </row>
    <row r="2" spans="1:7" x14ac:dyDescent="0.35">
      <c r="A2" s="348" t="s">
        <v>478</v>
      </c>
      <c r="B2" s="348"/>
      <c r="C2" s="348"/>
      <c r="D2" s="348"/>
      <c r="E2" s="348"/>
      <c r="F2" s="348"/>
      <c r="G2" s="348"/>
    </row>
    <row r="3" spans="1:7" x14ac:dyDescent="0.35">
      <c r="A3" s="348" t="s">
        <v>479</v>
      </c>
      <c r="B3" s="348"/>
      <c r="C3" s="348"/>
      <c r="D3" s="348"/>
      <c r="E3" s="348"/>
      <c r="F3" s="348"/>
      <c r="G3" s="348"/>
    </row>
    <row r="4" spans="1:7" ht="15" thickBot="1" x14ac:dyDescent="0.4"/>
    <row r="5" spans="1:7" s="56" customFormat="1" ht="16" thickBot="1" x14ac:dyDescent="0.4">
      <c r="A5" s="108" t="s">
        <v>480</v>
      </c>
      <c r="B5" s="109"/>
      <c r="C5" s="108" t="s">
        <v>481</v>
      </c>
      <c r="D5" s="110"/>
      <c r="E5" s="111" t="s">
        <v>482</v>
      </c>
      <c r="G5" s="111" t="s">
        <v>483</v>
      </c>
    </row>
    <row r="6" spans="1:7" s="56" customFormat="1" ht="56" x14ac:dyDescent="0.35">
      <c r="A6" s="112" t="s">
        <v>484</v>
      </c>
      <c r="B6" s="109"/>
      <c r="C6" s="112" t="s">
        <v>485</v>
      </c>
      <c r="D6" s="110"/>
      <c r="E6" s="112" t="s">
        <v>486</v>
      </c>
      <c r="G6" s="112" t="s">
        <v>487</v>
      </c>
    </row>
    <row r="7" spans="1:7" s="56" customFormat="1" ht="42.5" thickBot="1" x14ac:dyDescent="0.4">
      <c r="A7" s="113" t="s">
        <v>488</v>
      </c>
      <c r="B7" s="114"/>
      <c r="C7" s="115"/>
      <c r="D7" s="116"/>
      <c r="E7" s="115" t="s">
        <v>489</v>
      </c>
      <c r="G7" s="115" t="s">
        <v>490</v>
      </c>
    </row>
    <row r="8" spans="1:7" s="56" customFormat="1" ht="28" x14ac:dyDescent="0.35">
      <c r="A8" s="113" t="s">
        <v>491</v>
      </c>
      <c r="B8" s="114"/>
      <c r="C8" s="117"/>
      <c r="D8" s="116"/>
    </row>
    <row r="9" spans="1:7" s="56" customFormat="1" ht="42" x14ac:dyDescent="0.35">
      <c r="A9" s="113" t="s">
        <v>492</v>
      </c>
      <c r="B9" s="114"/>
      <c r="C9" s="117"/>
      <c r="D9" s="116"/>
    </row>
    <row r="10" spans="1:7" s="56" customFormat="1" ht="42" x14ac:dyDescent="0.35">
      <c r="A10" s="113" t="s">
        <v>493</v>
      </c>
      <c r="B10" s="114"/>
      <c r="C10" s="117"/>
      <c r="D10" s="116"/>
    </row>
    <row r="11" spans="1:7" s="56" customFormat="1" ht="28" x14ac:dyDescent="0.35">
      <c r="A11" s="113" t="s">
        <v>494</v>
      </c>
      <c r="B11" s="114"/>
      <c r="C11" s="117"/>
      <c r="D11" s="116"/>
    </row>
    <row r="12" spans="1:7" s="56" customFormat="1" ht="42" x14ac:dyDescent="0.35">
      <c r="A12" s="113" t="s">
        <v>495</v>
      </c>
      <c r="B12" s="114"/>
      <c r="C12" s="117"/>
      <c r="D12" s="116"/>
    </row>
    <row r="13" spans="1:7" s="56" customFormat="1" ht="42" x14ac:dyDescent="0.35">
      <c r="A13" s="113" t="s">
        <v>496</v>
      </c>
      <c r="B13" s="114"/>
      <c r="C13" s="117"/>
      <c r="D13" s="116"/>
    </row>
    <row r="14" spans="1:7" s="56" customFormat="1" ht="28" x14ac:dyDescent="0.35">
      <c r="A14" s="113" t="s">
        <v>497</v>
      </c>
      <c r="B14" s="114"/>
      <c r="C14" s="117"/>
      <c r="D14" s="116"/>
    </row>
    <row r="15" spans="1:7" s="56" customFormat="1" ht="28.5" thickBot="1" x14ac:dyDescent="0.4">
      <c r="A15" s="115" t="s">
        <v>498</v>
      </c>
      <c r="B15" s="114"/>
      <c r="C15" s="117"/>
      <c r="D15" s="116"/>
    </row>
    <row r="16" spans="1:7" s="56" customFormat="1" x14ac:dyDescent="0.35">
      <c r="A16" s="114"/>
      <c r="B16" s="114"/>
      <c r="C16" s="114"/>
      <c r="D16" s="116"/>
    </row>
    <row r="17" spans="1:4" s="110" customFormat="1" ht="15.5" x14ac:dyDescent="0.35">
      <c r="B17" s="118"/>
      <c r="D17" s="119"/>
    </row>
    <row r="18" spans="1:4" s="56" customFormat="1" ht="70.150000000000006" customHeight="1" x14ac:dyDescent="0.35">
      <c r="B18" s="114"/>
      <c r="D18" s="116"/>
    </row>
    <row r="19" spans="1:4" s="56" customFormat="1" x14ac:dyDescent="0.35">
      <c r="B19" s="114"/>
      <c r="D19" s="116"/>
    </row>
    <row r="20" spans="1:4" x14ac:dyDescent="0.35">
      <c r="A20" s="120"/>
      <c r="B20" s="120"/>
      <c r="C20" s="120"/>
      <c r="D20" s="12"/>
    </row>
    <row r="21" spans="1:4" x14ac:dyDescent="0.35">
      <c r="A21" s="120"/>
      <c r="B21" s="120"/>
      <c r="C21" s="120"/>
      <c r="D21" s="12"/>
    </row>
    <row r="22" spans="1:4" x14ac:dyDescent="0.35">
      <c r="A22" s="120"/>
      <c r="B22" s="120"/>
      <c r="C22" s="120"/>
      <c r="D22" s="12"/>
    </row>
    <row r="23" spans="1:4" x14ac:dyDescent="0.35">
      <c r="A23" s="120"/>
      <c r="B23" s="120"/>
      <c r="C23" s="120"/>
      <c r="D23" s="12"/>
    </row>
    <row r="24" spans="1:4" x14ac:dyDescent="0.35">
      <c r="A24" s="120"/>
      <c r="B24" s="120"/>
      <c r="C24" s="120"/>
      <c r="D24" s="12"/>
    </row>
    <row r="25" spans="1:4" x14ac:dyDescent="0.35">
      <c r="A25" s="120"/>
      <c r="B25" s="120"/>
      <c r="C25" s="120"/>
      <c r="D25" s="12"/>
    </row>
    <row r="26" spans="1:4" x14ac:dyDescent="0.35">
      <c r="A26" s="120"/>
      <c r="B26" s="120"/>
      <c r="C26" s="120"/>
      <c r="D26" s="12"/>
    </row>
    <row r="27" spans="1:4" x14ac:dyDescent="0.35">
      <c r="A27" s="120"/>
      <c r="B27" s="120"/>
      <c r="C27" s="120"/>
      <c r="D27" s="12"/>
    </row>
    <row r="28" spans="1:4" x14ac:dyDescent="0.35">
      <c r="A28" s="120"/>
      <c r="B28" s="120"/>
      <c r="C28" s="120"/>
      <c r="D28" s="12"/>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11" sqref="B11"/>
    </sheetView>
  </sheetViews>
  <sheetFormatPr baseColWidth="10" defaultColWidth="10.7265625" defaultRowHeight="14.5" x14ac:dyDescent="0.35"/>
  <cols>
    <col min="1" max="1" width="57" customWidth="1"/>
    <col min="2" max="2" width="61.7265625" customWidth="1"/>
    <col min="3" max="3" width="29.453125" customWidth="1"/>
  </cols>
  <sheetData>
    <row r="1" spans="1:2" x14ac:dyDescent="0.35">
      <c r="A1" s="296" t="s">
        <v>211</v>
      </c>
      <c r="B1" s="296"/>
    </row>
    <row r="2" spans="1:2" ht="45" customHeight="1" x14ac:dyDescent="0.35">
      <c r="A2" s="92" t="s">
        <v>212</v>
      </c>
      <c r="B2" s="93" t="s">
        <v>213</v>
      </c>
    </row>
    <row r="3" spans="1:2" ht="39" customHeight="1" x14ac:dyDescent="0.35">
      <c r="A3" s="93" t="s">
        <v>214</v>
      </c>
      <c r="B3" s="92" t="s">
        <v>215</v>
      </c>
    </row>
    <row r="4" spans="1:2" ht="69.75" customHeight="1" x14ac:dyDescent="0.35">
      <c r="A4" s="92" t="s">
        <v>216</v>
      </c>
      <c r="B4" s="93" t="s">
        <v>217</v>
      </c>
    </row>
    <row r="5" spans="1:2" ht="43.5" customHeight="1" x14ac:dyDescent="0.35">
      <c r="A5" s="93" t="s">
        <v>218</v>
      </c>
      <c r="B5" s="92" t="s">
        <v>219</v>
      </c>
    </row>
    <row r="6" spans="1:2" ht="68.25" customHeight="1" x14ac:dyDescent="0.35">
      <c r="A6" s="92" t="s">
        <v>220</v>
      </c>
      <c r="B6" s="93" t="s">
        <v>221</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A40" sqref="A40:A47"/>
    </sheetView>
  </sheetViews>
  <sheetFormatPr baseColWidth="10" defaultColWidth="10.7265625" defaultRowHeight="14.5" x14ac:dyDescent="0.35"/>
  <cols>
    <col min="1" max="1" width="9.1796875" customWidth="1"/>
    <col min="2" max="2" width="19.26953125" customWidth="1"/>
    <col min="3" max="3" width="61.7265625" customWidth="1"/>
    <col min="4" max="4" width="60.453125" customWidth="1"/>
    <col min="6" max="6" width="14.453125" customWidth="1"/>
    <col min="7" max="7" width="67.26953125" customWidth="1"/>
    <col min="8" max="8" width="10.7265625" style="39"/>
  </cols>
  <sheetData>
    <row r="1" spans="1:9" ht="15" thickBot="1" x14ac:dyDescent="0.4">
      <c r="A1" s="15" t="s">
        <v>222</v>
      </c>
    </row>
    <row r="2" spans="1:9" ht="15" thickBot="1" x14ac:dyDescent="0.4">
      <c r="A2" s="24" t="s">
        <v>223</v>
      </c>
      <c r="B2" s="25" t="s">
        <v>224</v>
      </c>
      <c r="C2" s="26" t="s">
        <v>225</v>
      </c>
      <c r="D2" s="26" t="s">
        <v>226</v>
      </c>
    </row>
    <row r="3" spans="1:9" ht="40.5" customHeight="1" thickBot="1" x14ac:dyDescent="0.4">
      <c r="A3" s="27">
        <v>1</v>
      </c>
      <c r="B3" s="28" t="s">
        <v>227</v>
      </c>
      <c r="C3" s="29" t="s">
        <v>228</v>
      </c>
      <c r="D3" s="29" t="s">
        <v>229</v>
      </c>
    </row>
    <row r="4" spans="1:9" ht="40.5" customHeight="1" thickBot="1" x14ac:dyDescent="0.4">
      <c r="A4" s="27">
        <v>2</v>
      </c>
      <c r="B4" s="30" t="s">
        <v>230</v>
      </c>
      <c r="C4" s="29" t="s">
        <v>231</v>
      </c>
      <c r="D4" s="29" t="s">
        <v>232</v>
      </c>
    </row>
    <row r="5" spans="1:9" ht="40.5" customHeight="1" thickBot="1" x14ac:dyDescent="0.4">
      <c r="A5" s="27">
        <v>3</v>
      </c>
      <c r="B5" s="31" t="s">
        <v>233</v>
      </c>
      <c r="C5" s="29" t="s">
        <v>231</v>
      </c>
      <c r="D5" s="29" t="s">
        <v>234</v>
      </c>
    </row>
    <row r="6" spans="1:9" ht="40.5" customHeight="1" thickBot="1" x14ac:dyDescent="0.4">
      <c r="A6" s="27">
        <v>4</v>
      </c>
      <c r="B6" s="32" t="s">
        <v>235</v>
      </c>
      <c r="C6" s="29" t="s">
        <v>236</v>
      </c>
      <c r="D6" s="29" t="s">
        <v>237</v>
      </c>
    </row>
    <row r="7" spans="1:9" ht="40.5" customHeight="1" thickBot="1" x14ac:dyDescent="0.4">
      <c r="A7" s="27">
        <v>5</v>
      </c>
      <c r="B7" s="33" t="s">
        <v>238</v>
      </c>
      <c r="C7" s="29" t="s">
        <v>239</v>
      </c>
      <c r="D7" s="29" t="s">
        <v>240</v>
      </c>
    </row>
    <row r="8" spans="1:9" x14ac:dyDescent="0.35">
      <c r="F8" s="15"/>
    </row>
    <row r="9" spans="1:9" ht="15.75" customHeight="1" thickBot="1" x14ac:dyDescent="0.4">
      <c r="A9" s="15" t="s">
        <v>241</v>
      </c>
      <c r="F9" s="15" t="s">
        <v>242</v>
      </c>
    </row>
    <row r="10" spans="1:9" ht="15.75" customHeight="1" thickBot="1" x14ac:dyDescent="0.4">
      <c r="A10" s="24" t="s">
        <v>223</v>
      </c>
      <c r="B10" s="25" t="s">
        <v>224</v>
      </c>
      <c r="C10" s="26" t="s">
        <v>243</v>
      </c>
      <c r="D10" s="26" t="s">
        <v>244</v>
      </c>
      <c r="F10" s="319" t="s">
        <v>245</v>
      </c>
      <c r="G10" s="320"/>
      <c r="H10" s="319" t="s">
        <v>246</v>
      </c>
      <c r="I10" s="320"/>
    </row>
    <row r="11" spans="1:9" ht="18" customHeight="1" x14ac:dyDescent="0.35">
      <c r="A11" s="303">
        <v>1</v>
      </c>
      <c r="B11" s="306" t="s">
        <v>247</v>
      </c>
      <c r="C11" s="34" t="s">
        <v>248</v>
      </c>
      <c r="D11" s="34" t="s">
        <v>249</v>
      </c>
      <c r="F11" s="42" t="s">
        <v>250</v>
      </c>
      <c r="G11" s="41" t="s">
        <v>251</v>
      </c>
      <c r="H11" s="42" t="s">
        <v>252</v>
      </c>
      <c r="I11" s="42" t="s">
        <v>253</v>
      </c>
    </row>
    <row r="12" spans="1:9" ht="18" customHeight="1" x14ac:dyDescent="0.35">
      <c r="A12" s="304"/>
      <c r="B12" s="307"/>
      <c r="C12" s="34" t="s">
        <v>254</v>
      </c>
      <c r="D12" s="34" t="s">
        <v>255</v>
      </c>
      <c r="F12" s="43">
        <v>1</v>
      </c>
      <c r="G12" s="44" t="s">
        <v>256</v>
      </c>
      <c r="H12" s="75">
        <v>1</v>
      </c>
      <c r="I12" s="40"/>
    </row>
    <row r="13" spans="1:9" ht="27" customHeight="1" x14ac:dyDescent="0.35">
      <c r="A13" s="304"/>
      <c r="B13" s="307"/>
      <c r="C13" s="34" t="s">
        <v>257</v>
      </c>
      <c r="D13" s="34" t="s">
        <v>258</v>
      </c>
      <c r="F13" s="43">
        <v>2</v>
      </c>
      <c r="G13" s="44" t="s">
        <v>259</v>
      </c>
      <c r="H13" s="75">
        <v>1</v>
      </c>
      <c r="I13" s="40"/>
    </row>
    <row r="14" spans="1:9" ht="36.75" customHeight="1" x14ac:dyDescent="0.35">
      <c r="A14" s="304"/>
      <c r="B14" s="307"/>
      <c r="C14" s="34" t="s">
        <v>260</v>
      </c>
      <c r="D14" s="34" t="s">
        <v>261</v>
      </c>
      <c r="F14" s="43">
        <v>3</v>
      </c>
      <c r="G14" s="44" t="s">
        <v>262</v>
      </c>
      <c r="H14" s="75">
        <v>1</v>
      </c>
      <c r="I14" s="40"/>
    </row>
    <row r="15" spans="1:9" ht="18" customHeight="1" x14ac:dyDescent="0.35">
      <c r="A15" s="304"/>
      <c r="B15" s="307"/>
      <c r="C15" s="34" t="s">
        <v>263</v>
      </c>
      <c r="D15" s="34" t="s">
        <v>264</v>
      </c>
      <c r="F15" s="43">
        <v>4</v>
      </c>
      <c r="G15" s="44" t="s">
        <v>265</v>
      </c>
      <c r="H15" s="75">
        <v>1</v>
      </c>
      <c r="I15" s="40"/>
    </row>
    <row r="16" spans="1:9" ht="18" customHeight="1" thickBot="1" x14ac:dyDescent="0.4">
      <c r="A16" s="305"/>
      <c r="B16" s="308"/>
      <c r="C16" s="35" t="s">
        <v>266</v>
      </c>
      <c r="D16" s="35" t="s">
        <v>267</v>
      </c>
      <c r="F16" s="43">
        <v>5</v>
      </c>
      <c r="G16" s="44" t="s">
        <v>268</v>
      </c>
      <c r="H16" s="75">
        <v>1</v>
      </c>
      <c r="I16" s="40"/>
    </row>
    <row r="17" spans="1:9" ht="18" customHeight="1" x14ac:dyDescent="0.35">
      <c r="A17" s="309">
        <v>2</v>
      </c>
      <c r="B17" s="310" t="s">
        <v>269</v>
      </c>
      <c r="C17" s="34" t="s">
        <v>270</v>
      </c>
      <c r="D17" s="34" t="s">
        <v>271</v>
      </c>
      <c r="F17" s="43">
        <v>6</v>
      </c>
      <c r="G17" s="44" t="s">
        <v>272</v>
      </c>
      <c r="H17" s="75"/>
      <c r="I17" s="40"/>
    </row>
    <row r="18" spans="1:9" ht="30.75" customHeight="1" x14ac:dyDescent="0.35">
      <c r="A18" s="304"/>
      <c r="B18" s="311"/>
      <c r="C18" s="34" t="s">
        <v>273</v>
      </c>
      <c r="D18" s="34" t="s">
        <v>274</v>
      </c>
      <c r="F18" s="45">
        <v>7</v>
      </c>
      <c r="G18" s="46" t="s">
        <v>275</v>
      </c>
      <c r="H18" s="76">
        <v>1</v>
      </c>
      <c r="I18" s="47"/>
    </row>
    <row r="19" spans="1:9" ht="24.75" customHeight="1" x14ac:dyDescent="0.35">
      <c r="A19" s="304"/>
      <c r="B19" s="311"/>
      <c r="C19" s="34" t="s">
        <v>276</v>
      </c>
      <c r="D19" s="34" t="s">
        <v>277</v>
      </c>
      <c r="F19" s="43">
        <v>8</v>
      </c>
      <c r="G19" s="199" t="s">
        <v>278</v>
      </c>
      <c r="H19" s="43">
        <v>1</v>
      </c>
      <c r="I19" s="43"/>
    </row>
    <row r="20" spans="1:9" ht="42" customHeight="1" x14ac:dyDescent="0.35">
      <c r="A20" s="304"/>
      <c r="B20" s="311"/>
      <c r="C20" s="34" t="s">
        <v>279</v>
      </c>
      <c r="D20" s="34" t="s">
        <v>280</v>
      </c>
      <c r="F20" s="43">
        <v>9</v>
      </c>
      <c r="G20" s="44" t="s">
        <v>281</v>
      </c>
      <c r="H20" s="43"/>
      <c r="I20" s="43"/>
    </row>
    <row r="21" spans="1:9" ht="18" customHeight="1" x14ac:dyDescent="0.35">
      <c r="A21" s="304"/>
      <c r="B21" s="311"/>
      <c r="C21" s="34" t="s">
        <v>282</v>
      </c>
      <c r="D21" s="34" t="s">
        <v>283</v>
      </c>
      <c r="F21" s="43">
        <v>10</v>
      </c>
      <c r="G21" s="44" t="s">
        <v>284</v>
      </c>
      <c r="H21" s="43">
        <v>1</v>
      </c>
      <c r="I21" s="43"/>
    </row>
    <row r="22" spans="1:9" ht="18" customHeight="1" thickBot="1" x14ac:dyDescent="0.4">
      <c r="A22" s="305"/>
      <c r="B22" s="312"/>
      <c r="C22" s="35" t="s">
        <v>266</v>
      </c>
      <c r="D22" s="35" t="s">
        <v>285</v>
      </c>
      <c r="F22" s="43">
        <v>11</v>
      </c>
      <c r="G22" s="44" t="s">
        <v>286</v>
      </c>
      <c r="H22" s="43">
        <v>1</v>
      </c>
      <c r="I22" s="43"/>
    </row>
    <row r="23" spans="1:9" ht="18" customHeight="1" x14ac:dyDescent="0.35">
      <c r="A23" s="309">
        <v>3</v>
      </c>
      <c r="B23" s="314" t="s">
        <v>287</v>
      </c>
      <c r="C23" s="36" t="s">
        <v>288</v>
      </c>
      <c r="D23" s="36" t="s">
        <v>289</v>
      </c>
      <c r="F23" s="43">
        <v>12</v>
      </c>
      <c r="G23" s="44" t="s">
        <v>290</v>
      </c>
      <c r="H23" s="43">
        <v>1</v>
      </c>
      <c r="I23" s="43"/>
    </row>
    <row r="24" spans="1:9" ht="36" customHeight="1" x14ac:dyDescent="0.35">
      <c r="A24" s="304"/>
      <c r="B24" s="315"/>
      <c r="C24" s="34" t="s">
        <v>291</v>
      </c>
      <c r="D24" s="34" t="s">
        <v>292</v>
      </c>
      <c r="F24" s="43">
        <v>13</v>
      </c>
      <c r="G24" s="44" t="s">
        <v>293</v>
      </c>
      <c r="H24" s="43">
        <v>1</v>
      </c>
      <c r="I24" s="43"/>
    </row>
    <row r="25" spans="1:9" ht="26.25" customHeight="1" x14ac:dyDescent="0.35">
      <c r="A25" s="304"/>
      <c r="B25" s="315"/>
      <c r="C25" s="34" t="s">
        <v>294</v>
      </c>
      <c r="D25" s="34" t="s">
        <v>295</v>
      </c>
      <c r="F25" s="43">
        <v>14</v>
      </c>
      <c r="G25" s="44" t="s">
        <v>296</v>
      </c>
      <c r="H25" s="43">
        <v>1</v>
      </c>
      <c r="I25" s="43"/>
    </row>
    <row r="26" spans="1:9" ht="25.5" customHeight="1" x14ac:dyDescent="0.35">
      <c r="A26" s="304"/>
      <c r="B26" s="315"/>
      <c r="C26" s="34" t="s">
        <v>297</v>
      </c>
      <c r="D26" s="34" t="s">
        <v>298</v>
      </c>
      <c r="F26" s="43">
        <v>15</v>
      </c>
      <c r="G26" s="44" t="s">
        <v>299</v>
      </c>
      <c r="H26" s="43"/>
      <c r="I26" s="43"/>
    </row>
    <row r="27" spans="1:9" ht="28.5" customHeight="1" x14ac:dyDescent="0.35">
      <c r="A27" s="304"/>
      <c r="B27" s="315"/>
      <c r="C27" s="34" t="s">
        <v>300</v>
      </c>
      <c r="D27" s="34" t="s">
        <v>301</v>
      </c>
      <c r="F27" s="43">
        <v>16</v>
      </c>
      <c r="G27" s="44" t="s">
        <v>302</v>
      </c>
      <c r="H27" s="43"/>
      <c r="I27" s="43"/>
    </row>
    <row r="28" spans="1:9" ht="24.75" customHeight="1" x14ac:dyDescent="0.35">
      <c r="A28" s="304"/>
      <c r="B28" s="315"/>
      <c r="C28" s="34" t="s">
        <v>303</v>
      </c>
      <c r="D28" s="34" t="s">
        <v>304</v>
      </c>
      <c r="F28" s="43">
        <v>17</v>
      </c>
      <c r="G28" s="44" t="s">
        <v>305</v>
      </c>
      <c r="H28" s="43"/>
      <c r="I28" s="43"/>
    </row>
    <row r="29" spans="1:9" ht="27.75" customHeight="1" x14ac:dyDescent="0.35">
      <c r="A29" s="304"/>
      <c r="B29" s="315"/>
      <c r="C29" s="37"/>
      <c r="D29" s="34" t="s">
        <v>306</v>
      </c>
      <c r="F29" s="43">
        <v>18</v>
      </c>
      <c r="G29" s="44" t="s">
        <v>307</v>
      </c>
      <c r="H29" s="43"/>
      <c r="I29" s="43"/>
    </row>
    <row r="30" spans="1:9" ht="24.75" customHeight="1" x14ac:dyDescent="0.35">
      <c r="A30" s="304"/>
      <c r="B30" s="315"/>
      <c r="C30" s="37"/>
      <c r="D30" s="34" t="s">
        <v>308</v>
      </c>
      <c r="F30" s="43">
        <v>19</v>
      </c>
      <c r="G30" s="44" t="s">
        <v>309</v>
      </c>
      <c r="H30" s="43"/>
      <c r="I30" s="43"/>
    </row>
    <row r="31" spans="1:9" ht="31.5" customHeight="1" thickBot="1" x14ac:dyDescent="0.4">
      <c r="A31" s="313"/>
      <c r="B31" s="316"/>
      <c r="C31" s="38"/>
      <c r="D31" s="35" t="s">
        <v>310</v>
      </c>
      <c r="F31" s="48" t="s">
        <v>311</v>
      </c>
      <c r="G31" s="48"/>
      <c r="H31" s="48">
        <f>SUM(H12:H30)</f>
        <v>12</v>
      </c>
      <c r="I31" s="48"/>
    </row>
    <row r="32" spans="1:9" ht="25" x14ac:dyDescent="0.35">
      <c r="A32" s="303">
        <v>4</v>
      </c>
      <c r="B32" s="321" t="s">
        <v>312</v>
      </c>
      <c r="C32" s="34" t="s">
        <v>313</v>
      </c>
      <c r="D32" s="34" t="s">
        <v>314</v>
      </c>
      <c r="F32" s="317" t="s">
        <v>315</v>
      </c>
      <c r="G32" s="317"/>
      <c r="H32" s="317"/>
      <c r="I32" s="318"/>
    </row>
    <row r="33" spans="1:7" ht="25" x14ac:dyDescent="0.35">
      <c r="A33" s="304"/>
      <c r="B33" s="322"/>
      <c r="C33" s="34" t="s">
        <v>316</v>
      </c>
      <c r="D33" s="34" t="s">
        <v>317</v>
      </c>
    </row>
    <row r="34" spans="1:7" ht="29.25" customHeight="1" x14ac:dyDescent="0.35">
      <c r="A34" s="304"/>
      <c r="B34" s="322"/>
      <c r="C34" s="34" t="s">
        <v>318</v>
      </c>
      <c r="D34" s="34" t="s">
        <v>319</v>
      </c>
    </row>
    <row r="35" spans="1:7" ht="24.75" customHeight="1" x14ac:dyDescent="0.35">
      <c r="A35" s="304"/>
      <c r="B35" s="322"/>
      <c r="C35" s="34" t="s">
        <v>320</v>
      </c>
      <c r="D35" s="34" t="s">
        <v>321</v>
      </c>
      <c r="F35" t="s">
        <v>322</v>
      </c>
    </row>
    <row r="36" spans="1:7" ht="37.5" customHeight="1" x14ac:dyDescent="0.35">
      <c r="A36" s="304"/>
      <c r="B36" s="322"/>
      <c r="C36" s="34" t="s">
        <v>323</v>
      </c>
      <c r="D36" s="34" t="s">
        <v>324</v>
      </c>
      <c r="F36" t="s">
        <v>325</v>
      </c>
    </row>
    <row r="37" spans="1:7" ht="25" x14ac:dyDescent="0.35">
      <c r="A37" s="304"/>
      <c r="B37" s="322"/>
      <c r="C37" s="34" t="s">
        <v>326</v>
      </c>
      <c r="D37" s="34" t="s">
        <v>327</v>
      </c>
      <c r="F37" t="s">
        <v>328</v>
      </c>
    </row>
    <row r="38" spans="1:7" ht="25.5" thickBot="1" x14ac:dyDescent="0.4">
      <c r="A38" s="304"/>
      <c r="B38" s="322"/>
      <c r="C38" s="37"/>
      <c r="D38" s="34" t="s">
        <v>329</v>
      </c>
    </row>
    <row r="39" spans="1:7" ht="25.5" thickBot="1" x14ac:dyDescent="0.4">
      <c r="A39" s="313"/>
      <c r="B39" s="323"/>
      <c r="C39" s="38"/>
      <c r="D39" s="35" t="s">
        <v>330</v>
      </c>
      <c r="F39" s="49" t="s">
        <v>287</v>
      </c>
      <c r="G39" s="54" t="s">
        <v>331</v>
      </c>
    </row>
    <row r="40" spans="1:7" ht="25.5" thickBot="1" x14ac:dyDescent="0.4">
      <c r="A40" s="297">
        <v>5</v>
      </c>
      <c r="B40" s="300" t="s">
        <v>332</v>
      </c>
      <c r="C40" s="36" t="s">
        <v>333</v>
      </c>
      <c r="D40" s="36" t="s">
        <v>334</v>
      </c>
      <c r="F40" s="50" t="s">
        <v>312</v>
      </c>
      <c r="G40" s="55" t="s">
        <v>335</v>
      </c>
    </row>
    <row r="41" spans="1:7" ht="25.5" thickBot="1" x14ac:dyDescent="0.4">
      <c r="A41" s="298"/>
      <c r="B41" s="301"/>
      <c r="C41" s="34" t="s">
        <v>336</v>
      </c>
      <c r="D41" s="34" t="s">
        <v>337</v>
      </c>
      <c r="F41" s="53" t="s">
        <v>332</v>
      </c>
      <c r="G41" s="54" t="s">
        <v>338</v>
      </c>
    </row>
    <row r="42" spans="1:7" ht="25" x14ac:dyDescent="0.35">
      <c r="A42" s="298"/>
      <c r="B42" s="301"/>
      <c r="C42" s="34" t="s">
        <v>339</v>
      </c>
      <c r="D42" s="34" t="s">
        <v>317</v>
      </c>
      <c r="F42" s="51"/>
    </row>
    <row r="43" spans="1:7" ht="37.5" x14ac:dyDescent="0.35">
      <c r="A43" s="298"/>
      <c r="B43" s="301"/>
      <c r="C43" s="34" t="s">
        <v>340</v>
      </c>
      <c r="D43" s="34" t="s">
        <v>341</v>
      </c>
      <c r="F43" s="51"/>
    </row>
    <row r="44" spans="1:7" ht="25" x14ac:dyDescent="0.35">
      <c r="A44" s="298"/>
      <c r="B44" s="301"/>
      <c r="C44" s="34" t="s">
        <v>342</v>
      </c>
      <c r="D44" s="34" t="s">
        <v>343</v>
      </c>
      <c r="F44" s="51"/>
    </row>
    <row r="45" spans="1:7" ht="25" x14ac:dyDescent="0.35">
      <c r="A45" s="298"/>
      <c r="B45" s="301"/>
      <c r="C45" s="34" t="s">
        <v>344</v>
      </c>
      <c r="D45" s="34" t="s">
        <v>345</v>
      </c>
      <c r="F45" s="51"/>
    </row>
    <row r="46" spans="1:7" ht="25" x14ac:dyDescent="0.35">
      <c r="A46" s="298"/>
      <c r="B46" s="301"/>
      <c r="C46" s="37"/>
      <c r="D46" s="34" t="s">
        <v>346</v>
      </c>
      <c r="F46" s="51"/>
    </row>
    <row r="47" spans="1:7" ht="25.5" thickBot="1" x14ac:dyDescent="0.4">
      <c r="A47" s="299"/>
      <c r="B47" s="302"/>
      <c r="C47" s="38"/>
      <c r="D47" s="35" t="s">
        <v>347</v>
      </c>
      <c r="F47" s="51"/>
    </row>
    <row r="48" spans="1:7" x14ac:dyDescent="0.35">
      <c r="F48" s="52"/>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A8" workbookViewId="0">
      <selection activeCell="B7" sqref="B7"/>
    </sheetView>
  </sheetViews>
  <sheetFormatPr baseColWidth="10" defaultColWidth="10.7265625" defaultRowHeight="14.5" x14ac:dyDescent="0.35"/>
  <cols>
    <col min="1" max="1" width="24.1796875" customWidth="1"/>
    <col min="2" max="2" width="90.7265625" customWidth="1"/>
    <col min="3" max="3" width="29.453125" customWidth="1"/>
  </cols>
  <sheetData>
    <row r="1" spans="1:3" ht="53.25" customHeight="1" x14ac:dyDescent="0.35">
      <c r="A1" s="328" t="s">
        <v>348</v>
      </c>
      <c r="B1" s="327"/>
      <c r="C1" s="126"/>
    </row>
    <row r="2" spans="1:3" ht="63" customHeight="1" x14ac:dyDescent="0.35">
      <c r="A2" s="327" t="s">
        <v>349</v>
      </c>
      <c r="B2" s="327"/>
      <c r="C2" s="127"/>
    </row>
    <row r="3" spans="1:3" ht="15.75" customHeight="1" thickBot="1" x14ac:dyDescent="0.4">
      <c r="A3" s="127"/>
      <c r="B3" s="128"/>
      <c r="C3" s="128"/>
    </row>
    <row r="4" spans="1:3" ht="15" thickBot="1" x14ac:dyDescent="0.4">
      <c r="A4" s="129" t="s">
        <v>350</v>
      </c>
      <c r="B4" s="129" t="s">
        <v>351</v>
      </c>
      <c r="C4" s="130"/>
    </row>
    <row r="5" spans="1:3" ht="48.75" customHeight="1" thickBot="1" x14ac:dyDescent="0.4">
      <c r="A5" s="131" t="s">
        <v>352</v>
      </c>
      <c r="B5" s="132" t="s">
        <v>353</v>
      </c>
    </row>
    <row r="6" spans="1:3" ht="35.25" customHeight="1" thickBot="1" x14ac:dyDescent="0.4">
      <c r="A6" s="131" t="s">
        <v>354</v>
      </c>
      <c r="B6" s="132" t="s">
        <v>355</v>
      </c>
    </row>
    <row r="7" spans="1:3" ht="45.75" customHeight="1" thickBot="1" x14ac:dyDescent="0.4">
      <c r="A7" s="131" t="s">
        <v>356</v>
      </c>
      <c r="B7" s="132" t="s">
        <v>357</v>
      </c>
    </row>
    <row r="8" spans="1:3" ht="31.5" customHeight="1" thickBot="1" x14ac:dyDescent="0.4">
      <c r="A8" s="131" t="s">
        <v>358</v>
      </c>
      <c r="B8" s="132" t="s">
        <v>359</v>
      </c>
    </row>
    <row r="10" spans="1:3" ht="15" thickBot="1" x14ac:dyDescent="0.4">
      <c r="A10" s="329" t="s">
        <v>360</v>
      </c>
      <c r="B10" s="329"/>
    </row>
    <row r="11" spans="1:3" ht="28" x14ac:dyDescent="0.35">
      <c r="A11" s="324" t="s">
        <v>361</v>
      </c>
      <c r="B11" s="133" t="s">
        <v>362</v>
      </c>
    </row>
    <row r="12" spans="1:3" ht="42" x14ac:dyDescent="0.35">
      <c r="A12" s="325"/>
      <c r="B12" s="134" t="s">
        <v>363</v>
      </c>
    </row>
    <row r="13" spans="1:3" ht="42.5" thickBot="1" x14ac:dyDescent="0.4">
      <c r="A13" s="326"/>
      <c r="B13" s="135" t="s">
        <v>364</v>
      </c>
    </row>
    <row r="14" spans="1:3" ht="42" x14ac:dyDescent="0.35">
      <c r="A14" s="324" t="s">
        <v>365</v>
      </c>
      <c r="B14" s="136" t="s">
        <v>366</v>
      </c>
    </row>
    <row r="15" spans="1:3" ht="42" x14ac:dyDescent="0.35">
      <c r="A15" s="325"/>
      <c r="B15" s="137" t="s">
        <v>367</v>
      </c>
    </row>
    <row r="16" spans="1:3" ht="42.5" thickBot="1" x14ac:dyDescent="0.4">
      <c r="A16" s="326"/>
      <c r="B16" s="138" t="s">
        <v>368</v>
      </c>
    </row>
    <row r="17" spans="1:2" ht="42" x14ac:dyDescent="0.35">
      <c r="A17" s="324" t="s">
        <v>369</v>
      </c>
      <c r="B17" s="136" t="s">
        <v>370</v>
      </c>
    </row>
    <row r="18" spans="1:2" ht="42" x14ac:dyDescent="0.35">
      <c r="A18" s="325"/>
      <c r="B18" s="137" t="s">
        <v>371</v>
      </c>
    </row>
    <row r="19" spans="1:2" ht="42.5" thickBot="1" x14ac:dyDescent="0.4">
      <c r="A19" s="326"/>
      <c r="B19" s="138" t="s">
        <v>372</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C4" sqref="C4"/>
    </sheetView>
  </sheetViews>
  <sheetFormatPr baseColWidth="10" defaultColWidth="10.7265625" defaultRowHeight="14.5" x14ac:dyDescent="0.35"/>
  <cols>
    <col min="1" max="1" width="28.7265625" customWidth="1"/>
    <col min="2" max="2" width="61.7265625" customWidth="1"/>
    <col min="3" max="3" width="29.453125" customWidth="1"/>
  </cols>
  <sheetData>
    <row r="2" spans="1:3" x14ac:dyDescent="0.35">
      <c r="A2" s="330" t="s">
        <v>373</v>
      </c>
      <c r="B2" s="330"/>
      <c r="C2" s="57" t="s">
        <v>374</v>
      </c>
    </row>
    <row r="3" spans="1:3" ht="59.25" customHeight="1" x14ac:dyDescent="0.35">
      <c r="A3" s="57" t="s">
        <v>375</v>
      </c>
      <c r="B3" s="58" t="s">
        <v>376</v>
      </c>
      <c r="C3" s="58" t="s">
        <v>377</v>
      </c>
    </row>
    <row r="4" spans="1:3" ht="56.5" x14ac:dyDescent="0.35">
      <c r="A4" s="57" t="s">
        <v>378</v>
      </c>
      <c r="B4" s="58" t="s">
        <v>379</v>
      </c>
      <c r="C4" s="58" t="s">
        <v>380</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B5" sqref="B5"/>
    </sheetView>
  </sheetViews>
  <sheetFormatPr baseColWidth="10" defaultColWidth="10.7265625" defaultRowHeight="14.5" x14ac:dyDescent="0.35"/>
  <cols>
    <col min="1" max="1" width="28.7265625" customWidth="1"/>
    <col min="2" max="2" width="61.7265625" customWidth="1"/>
  </cols>
  <sheetData>
    <row r="2" spans="1:2" x14ac:dyDescent="0.35">
      <c r="A2" s="330" t="s">
        <v>381</v>
      </c>
      <c r="B2" s="330"/>
    </row>
    <row r="3" spans="1:2" ht="45.75" customHeight="1" x14ac:dyDescent="0.35">
      <c r="A3" s="57" t="s">
        <v>382</v>
      </c>
      <c r="B3" s="68" t="s">
        <v>383</v>
      </c>
    </row>
    <row r="4" spans="1:2" ht="42" x14ac:dyDescent="0.35">
      <c r="A4" s="69" t="s">
        <v>384</v>
      </c>
      <c r="B4" s="68" t="s">
        <v>385</v>
      </c>
    </row>
    <row r="5" spans="1:2" ht="28" x14ac:dyDescent="0.35">
      <c r="A5" s="57" t="s">
        <v>386</v>
      </c>
      <c r="B5" s="68" t="s">
        <v>387</v>
      </c>
    </row>
    <row r="6" spans="1:2" ht="42" x14ac:dyDescent="0.35">
      <c r="A6" s="57" t="s">
        <v>388</v>
      </c>
      <c r="B6" s="68" t="s">
        <v>389</v>
      </c>
    </row>
    <row r="15" spans="1:2" x14ac:dyDescent="0.35">
      <c r="B15" s="9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0"/>
  <sheetViews>
    <sheetView topLeftCell="Q18" zoomScale="80" zoomScaleNormal="80" workbookViewId="0">
      <selection activeCell="W25" sqref="W25"/>
    </sheetView>
  </sheetViews>
  <sheetFormatPr baseColWidth="10" defaultColWidth="10.7265625" defaultRowHeight="14.5" x14ac:dyDescent="0.35"/>
  <cols>
    <col min="1" max="1" width="19.7265625" customWidth="1"/>
    <col min="2" max="2" width="54.7265625" customWidth="1"/>
    <col min="3" max="3" width="22.453125" customWidth="1"/>
    <col min="4" max="4" width="20.1796875" customWidth="1"/>
    <col min="5" max="5" width="15.7265625" style="39" customWidth="1"/>
    <col min="7" max="7" width="20" customWidth="1"/>
    <col min="8" max="8" width="54.7265625" customWidth="1"/>
    <col min="9" max="9" width="23" customWidth="1"/>
    <col min="10" max="10" width="18.1796875" customWidth="1"/>
    <col min="11" max="11" width="16.453125" style="39" customWidth="1"/>
    <col min="13" max="13" width="18.7265625" customWidth="1"/>
    <col min="14" max="14" width="37.7265625" customWidth="1"/>
    <col min="15" max="15" width="19.26953125" customWidth="1"/>
    <col min="16" max="16" width="18.1796875" customWidth="1"/>
    <col min="17" max="17" width="17" customWidth="1"/>
    <col min="19" max="19" width="25.1796875" customWidth="1"/>
    <col min="20" max="20" width="31.7265625" customWidth="1"/>
    <col min="21" max="21" width="19.7265625" customWidth="1"/>
    <col min="22" max="22" width="22" customWidth="1"/>
    <col min="23" max="23" width="25.1796875" customWidth="1"/>
  </cols>
  <sheetData>
    <row r="1" spans="1:23" x14ac:dyDescent="0.35">
      <c r="A1" s="78" t="s">
        <v>390</v>
      </c>
      <c r="B1" s="78" t="str">
        <f>+'MAPA DE RIESGOS'!D8</f>
        <v xml:space="preserve">Probabilidad de que las actividades programadas dentro del sistema de gestión de calidad no se puedan ejecutar </v>
      </c>
      <c r="C1" s="78"/>
      <c r="D1" s="78"/>
      <c r="E1" s="78"/>
      <c r="F1" s="78"/>
      <c r="G1" s="78"/>
      <c r="H1" s="78"/>
    </row>
    <row r="2" spans="1:23" x14ac:dyDescent="0.35">
      <c r="A2" s="59" t="s">
        <v>391</v>
      </c>
      <c r="B2" s="60" t="str">
        <f>+'MAPA DE RIESGOS'!P8</f>
        <v>Realizar de forma inoportuna o inadecuada la planeación de las actividades del SGC</v>
      </c>
      <c r="G2" s="59" t="s">
        <v>392</v>
      </c>
      <c r="H2" s="60" t="str">
        <f>+'MAPA DE RIESGOS'!P9</f>
        <v>Fallas en el seguimiento a las actividades programadas.</v>
      </c>
      <c r="M2" s="59" t="s">
        <v>393</v>
      </c>
      <c r="N2" s="60" t="str">
        <f>+'MAPA DE RIESGOS'!P11</f>
        <v>Pandemias</v>
      </c>
      <c r="Q2" s="39"/>
      <c r="S2" s="59" t="s">
        <v>393</v>
      </c>
      <c r="T2" s="60" t="str">
        <f>'MAPA DE RIESGOS'!P10</f>
        <v>Ausencia de personal que ejecute las actividades del proceso</v>
      </c>
      <c r="W2" s="39"/>
    </row>
    <row r="3" spans="1:23" x14ac:dyDescent="0.35">
      <c r="A3" s="59" t="s">
        <v>394</v>
      </c>
      <c r="B3" s="60" t="str">
        <f>+'MAPA DE RIESGOS'!T8</f>
        <v>Presentar a tiempo e incluir en el plan de acción del proceso  de calidad los recursos necesarios para la ejecución de las actividades</v>
      </c>
      <c r="G3" s="59" t="s">
        <v>394</v>
      </c>
      <c r="H3" s="60" t="str">
        <f>+'MAPA DE RIESGOS'!T9</f>
        <v>Realizar seguimiento al cumplimiento e incumplimiento de las actividades a través de correo electrónico y de soportes.</v>
      </c>
      <c r="M3" s="59" t="s">
        <v>394</v>
      </c>
      <c r="N3" s="60" t="str">
        <f>+'MAPA DE RIESGOS'!T11</f>
        <v>Programación de actividades haciendo uso de medios digitales.</v>
      </c>
      <c r="Q3" s="39"/>
      <c r="S3" s="59" t="s">
        <v>394</v>
      </c>
      <c r="T3" s="60" t="str">
        <f>'MAPA DE RIESGOS'!T10</f>
        <v>Elaboración y presentación de estudios previos oportunamente</v>
      </c>
      <c r="W3" s="39"/>
    </row>
    <row r="4" spans="1:23" ht="15" thickBot="1" x14ac:dyDescent="0.4">
      <c r="Q4" s="39"/>
      <c r="W4" s="39"/>
    </row>
    <row r="5" spans="1:23" ht="53.25" customHeight="1" thickBot="1" x14ac:dyDescent="0.4">
      <c r="A5" s="63" t="s">
        <v>395</v>
      </c>
      <c r="B5" s="24" t="s">
        <v>396</v>
      </c>
      <c r="C5" s="64" t="s">
        <v>397</v>
      </c>
      <c r="D5" s="24" t="s">
        <v>398</v>
      </c>
      <c r="E5" s="65" t="s">
        <v>399</v>
      </c>
      <c r="G5" s="63" t="s">
        <v>395</v>
      </c>
      <c r="H5" s="24" t="s">
        <v>396</v>
      </c>
      <c r="I5" s="64" t="s">
        <v>397</v>
      </c>
      <c r="J5" s="24" t="s">
        <v>398</v>
      </c>
      <c r="K5" s="65" t="s">
        <v>399</v>
      </c>
      <c r="M5" s="63" t="s">
        <v>395</v>
      </c>
      <c r="N5" s="24" t="s">
        <v>396</v>
      </c>
      <c r="O5" s="64" t="s">
        <v>397</v>
      </c>
      <c r="P5" s="24" t="s">
        <v>398</v>
      </c>
      <c r="Q5" s="65" t="s">
        <v>399</v>
      </c>
      <c r="S5" s="63" t="s">
        <v>395</v>
      </c>
      <c r="T5" s="24" t="s">
        <v>396</v>
      </c>
      <c r="U5" s="64" t="s">
        <v>397</v>
      </c>
      <c r="V5" s="24" t="s">
        <v>398</v>
      </c>
      <c r="W5" s="65" t="s">
        <v>399</v>
      </c>
    </row>
    <row r="6" spans="1:23" x14ac:dyDescent="0.35">
      <c r="A6" s="333" t="s">
        <v>400</v>
      </c>
      <c r="B6" s="334" t="s">
        <v>401</v>
      </c>
      <c r="C6" s="200" t="s">
        <v>402</v>
      </c>
      <c r="D6" s="62">
        <v>15</v>
      </c>
      <c r="E6" s="74">
        <v>15</v>
      </c>
      <c r="G6" s="333" t="s">
        <v>400</v>
      </c>
      <c r="H6" s="334" t="s">
        <v>401</v>
      </c>
      <c r="I6" s="200" t="s">
        <v>402</v>
      </c>
      <c r="J6" s="62">
        <v>15</v>
      </c>
      <c r="K6" s="74">
        <v>15</v>
      </c>
      <c r="M6" s="333" t="s">
        <v>400</v>
      </c>
      <c r="N6" s="334" t="s">
        <v>401</v>
      </c>
      <c r="O6" s="200" t="s">
        <v>402</v>
      </c>
      <c r="P6" s="62">
        <v>15</v>
      </c>
      <c r="Q6" s="74">
        <v>15</v>
      </c>
      <c r="S6" s="333" t="s">
        <v>400</v>
      </c>
      <c r="T6" s="334" t="s">
        <v>401</v>
      </c>
      <c r="U6" s="212" t="s">
        <v>402</v>
      </c>
      <c r="V6" s="62">
        <v>15</v>
      </c>
      <c r="W6" s="74">
        <v>15</v>
      </c>
    </row>
    <row r="7" spans="1:23" ht="21.75" customHeight="1" x14ac:dyDescent="0.35">
      <c r="A7" s="331"/>
      <c r="B7" s="332"/>
      <c r="C7" s="199" t="s">
        <v>403</v>
      </c>
      <c r="D7" s="61">
        <v>0</v>
      </c>
      <c r="E7" s="75"/>
      <c r="G7" s="331"/>
      <c r="H7" s="332"/>
      <c r="I7" s="199" t="s">
        <v>403</v>
      </c>
      <c r="J7" s="61">
        <v>0</v>
      </c>
      <c r="K7" s="75"/>
      <c r="M7" s="331"/>
      <c r="N7" s="332"/>
      <c r="O7" s="199" t="s">
        <v>403</v>
      </c>
      <c r="P7" s="61">
        <v>0</v>
      </c>
      <c r="Q7" s="75"/>
      <c r="S7" s="331"/>
      <c r="T7" s="332"/>
      <c r="U7" s="211" t="s">
        <v>403</v>
      </c>
      <c r="V7" s="61">
        <v>0</v>
      </c>
      <c r="W7" s="75"/>
    </row>
    <row r="8" spans="1:23" x14ac:dyDescent="0.35">
      <c r="A8" s="331"/>
      <c r="B8" s="332" t="s">
        <v>404</v>
      </c>
      <c r="C8" s="199" t="s">
        <v>405</v>
      </c>
      <c r="D8" s="61">
        <v>15</v>
      </c>
      <c r="E8" s="75">
        <v>15</v>
      </c>
      <c r="G8" s="331"/>
      <c r="H8" s="332" t="s">
        <v>404</v>
      </c>
      <c r="I8" s="199" t="s">
        <v>405</v>
      </c>
      <c r="J8" s="61">
        <v>15</v>
      </c>
      <c r="K8" s="75">
        <v>15</v>
      </c>
      <c r="M8" s="331"/>
      <c r="N8" s="332" t="s">
        <v>404</v>
      </c>
      <c r="O8" s="199" t="s">
        <v>405</v>
      </c>
      <c r="P8" s="61">
        <v>15</v>
      </c>
      <c r="Q8" s="75">
        <v>15</v>
      </c>
      <c r="S8" s="331"/>
      <c r="T8" s="332" t="s">
        <v>404</v>
      </c>
      <c r="U8" s="211" t="s">
        <v>405</v>
      </c>
      <c r="V8" s="61">
        <v>15</v>
      </c>
      <c r="W8" s="75">
        <v>15</v>
      </c>
    </row>
    <row r="9" spans="1:23" ht="25.5" customHeight="1" x14ac:dyDescent="0.35">
      <c r="A9" s="331"/>
      <c r="B9" s="332"/>
      <c r="C9" s="199" t="s">
        <v>406</v>
      </c>
      <c r="D9" s="61">
        <v>0</v>
      </c>
      <c r="E9" s="75"/>
      <c r="G9" s="331"/>
      <c r="H9" s="332"/>
      <c r="I9" s="199" t="s">
        <v>406</v>
      </c>
      <c r="J9" s="61">
        <v>0</v>
      </c>
      <c r="K9" s="75"/>
      <c r="M9" s="331"/>
      <c r="N9" s="332"/>
      <c r="O9" s="199" t="s">
        <v>406</v>
      </c>
      <c r="P9" s="61">
        <v>0</v>
      </c>
      <c r="Q9" s="75"/>
      <c r="S9" s="331"/>
      <c r="T9" s="332"/>
      <c r="U9" s="211" t="s">
        <v>406</v>
      </c>
      <c r="V9" s="61">
        <v>0</v>
      </c>
      <c r="W9" s="75"/>
    </row>
    <row r="10" spans="1:23" ht="22.5" customHeight="1" x14ac:dyDescent="0.35">
      <c r="A10" s="331" t="s">
        <v>407</v>
      </c>
      <c r="B10" s="332" t="s">
        <v>408</v>
      </c>
      <c r="C10" s="199" t="s">
        <v>409</v>
      </c>
      <c r="D10" s="61">
        <v>15</v>
      </c>
      <c r="E10" s="75">
        <v>15</v>
      </c>
      <c r="G10" s="331" t="s">
        <v>407</v>
      </c>
      <c r="H10" s="332" t="s">
        <v>408</v>
      </c>
      <c r="I10" s="199" t="s">
        <v>409</v>
      </c>
      <c r="J10" s="61">
        <v>15</v>
      </c>
      <c r="K10" s="75">
        <v>15</v>
      </c>
      <c r="M10" s="331" t="s">
        <v>407</v>
      </c>
      <c r="N10" s="332" t="s">
        <v>408</v>
      </c>
      <c r="O10" s="199" t="s">
        <v>409</v>
      </c>
      <c r="P10" s="61">
        <v>15</v>
      </c>
      <c r="Q10" s="75">
        <v>14</v>
      </c>
      <c r="S10" s="331" t="s">
        <v>407</v>
      </c>
      <c r="T10" s="332" t="s">
        <v>408</v>
      </c>
      <c r="U10" s="211" t="s">
        <v>409</v>
      </c>
      <c r="V10" s="61">
        <v>15</v>
      </c>
      <c r="W10" s="75">
        <v>10</v>
      </c>
    </row>
    <row r="11" spans="1:23" x14ac:dyDescent="0.35">
      <c r="A11" s="331"/>
      <c r="B11" s="332"/>
      <c r="C11" s="199" t="s">
        <v>410</v>
      </c>
      <c r="D11" s="61">
        <v>0</v>
      </c>
      <c r="E11" s="75"/>
      <c r="G11" s="331"/>
      <c r="H11" s="332"/>
      <c r="I11" s="199" t="s">
        <v>410</v>
      </c>
      <c r="J11" s="61">
        <v>0</v>
      </c>
      <c r="K11" s="75"/>
      <c r="M11" s="331"/>
      <c r="N11" s="332"/>
      <c r="O11" s="199" t="s">
        <v>410</v>
      </c>
      <c r="P11" s="61">
        <v>0</v>
      </c>
      <c r="Q11" s="75"/>
      <c r="S11" s="331"/>
      <c r="T11" s="332"/>
      <c r="U11" s="211" t="s">
        <v>410</v>
      </c>
      <c r="V11" s="61">
        <v>0</v>
      </c>
      <c r="W11" s="75"/>
    </row>
    <row r="12" spans="1:23" ht="22.5" customHeight="1" x14ac:dyDescent="0.35">
      <c r="A12" s="331" t="s">
        <v>411</v>
      </c>
      <c r="B12" s="332" t="s">
        <v>412</v>
      </c>
      <c r="C12" s="199" t="s">
        <v>413</v>
      </c>
      <c r="D12" s="61">
        <v>15</v>
      </c>
      <c r="E12" s="75">
        <v>11</v>
      </c>
      <c r="G12" s="331" t="s">
        <v>411</v>
      </c>
      <c r="H12" s="332" t="s">
        <v>412</v>
      </c>
      <c r="I12" s="199" t="s">
        <v>413</v>
      </c>
      <c r="J12" s="61">
        <v>15</v>
      </c>
      <c r="K12" s="75">
        <v>11</v>
      </c>
      <c r="M12" s="331" t="s">
        <v>411</v>
      </c>
      <c r="N12" s="332" t="s">
        <v>412</v>
      </c>
      <c r="O12" s="199" t="s">
        <v>413</v>
      </c>
      <c r="P12" s="61">
        <v>15</v>
      </c>
      <c r="Q12" s="75">
        <v>13</v>
      </c>
      <c r="S12" s="331" t="s">
        <v>411</v>
      </c>
      <c r="T12" s="332" t="s">
        <v>412</v>
      </c>
      <c r="U12" s="211" t="s">
        <v>413</v>
      </c>
      <c r="V12" s="61">
        <v>15</v>
      </c>
      <c r="W12" s="75">
        <v>11</v>
      </c>
    </row>
    <row r="13" spans="1:23" ht="30" customHeight="1" x14ac:dyDescent="0.35">
      <c r="A13" s="331"/>
      <c r="B13" s="332"/>
      <c r="C13" s="199" t="s">
        <v>414</v>
      </c>
      <c r="D13" s="61">
        <v>0</v>
      </c>
      <c r="E13" s="75"/>
      <c r="G13" s="331"/>
      <c r="H13" s="332"/>
      <c r="I13" s="199" t="s">
        <v>414</v>
      </c>
      <c r="J13" s="61">
        <v>0</v>
      </c>
      <c r="K13" s="75"/>
      <c r="M13" s="331"/>
      <c r="N13" s="332"/>
      <c r="O13" s="199" t="s">
        <v>414</v>
      </c>
      <c r="P13" s="61">
        <v>0</v>
      </c>
      <c r="Q13" s="75"/>
      <c r="S13" s="331"/>
      <c r="T13" s="332"/>
      <c r="U13" s="211" t="s">
        <v>414</v>
      </c>
      <c r="V13" s="61">
        <v>0</v>
      </c>
      <c r="W13" s="75"/>
    </row>
    <row r="14" spans="1:23" ht="25.5" customHeight="1" x14ac:dyDescent="0.35">
      <c r="A14" s="331" t="s">
        <v>415</v>
      </c>
      <c r="B14" s="332" t="s">
        <v>416</v>
      </c>
      <c r="C14" s="199" t="s">
        <v>417</v>
      </c>
      <c r="D14" s="61">
        <v>15</v>
      </c>
      <c r="E14" s="75">
        <v>15</v>
      </c>
      <c r="G14" s="331" t="s">
        <v>415</v>
      </c>
      <c r="H14" s="332" t="s">
        <v>416</v>
      </c>
      <c r="I14" s="199" t="s">
        <v>417</v>
      </c>
      <c r="J14" s="61">
        <v>15</v>
      </c>
      <c r="K14" s="75">
        <v>15</v>
      </c>
      <c r="M14" s="331" t="s">
        <v>415</v>
      </c>
      <c r="N14" s="332" t="s">
        <v>416</v>
      </c>
      <c r="O14" s="199" t="s">
        <v>417</v>
      </c>
      <c r="P14" s="61">
        <v>15</v>
      </c>
      <c r="Q14" s="75">
        <v>15</v>
      </c>
      <c r="S14" s="331" t="s">
        <v>415</v>
      </c>
      <c r="T14" s="332" t="s">
        <v>416</v>
      </c>
      <c r="U14" s="211" t="s">
        <v>417</v>
      </c>
      <c r="V14" s="61">
        <v>15</v>
      </c>
      <c r="W14" s="75">
        <v>15</v>
      </c>
    </row>
    <row r="15" spans="1:23" ht="25.5" customHeight="1" x14ac:dyDescent="0.35">
      <c r="A15" s="331"/>
      <c r="B15" s="332"/>
      <c r="C15" s="199" t="s">
        <v>418</v>
      </c>
      <c r="D15" s="61">
        <v>0</v>
      </c>
      <c r="E15" s="75"/>
      <c r="G15" s="331"/>
      <c r="H15" s="332"/>
      <c r="I15" s="199" t="s">
        <v>418</v>
      </c>
      <c r="J15" s="61">
        <v>0</v>
      </c>
      <c r="K15" s="75"/>
      <c r="M15" s="331"/>
      <c r="N15" s="332"/>
      <c r="O15" s="199" t="s">
        <v>418</v>
      </c>
      <c r="P15" s="61">
        <v>0</v>
      </c>
      <c r="Q15" s="75"/>
      <c r="S15" s="331"/>
      <c r="T15" s="332"/>
      <c r="U15" s="211" t="s">
        <v>418</v>
      </c>
      <c r="V15" s="61">
        <v>0</v>
      </c>
      <c r="W15" s="75"/>
    </row>
    <row r="16" spans="1:23" ht="37.5" x14ac:dyDescent="0.35">
      <c r="A16" s="331" t="s">
        <v>419</v>
      </c>
      <c r="B16" s="332" t="s">
        <v>420</v>
      </c>
      <c r="C16" s="199" t="s">
        <v>421</v>
      </c>
      <c r="D16" s="61">
        <v>15</v>
      </c>
      <c r="E16" s="75">
        <v>15</v>
      </c>
      <c r="G16" s="331" t="s">
        <v>419</v>
      </c>
      <c r="H16" s="332" t="s">
        <v>420</v>
      </c>
      <c r="I16" s="199" t="s">
        <v>421</v>
      </c>
      <c r="J16" s="61">
        <v>15</v>
      </c>
      <c r="K16" s="75">
        <v>15</v>
      </c>
      <c r="M16" s="331" t="s">
        <v>419</v>
      </c>
      <c r="N16" s="332" t="s">
        <v>420</v>
      </c>
      <c r="O16" s="199" t="s">
        <v>421</v>
      </c>
      <c r="P16" s="61">
        <v>15</v>
      </c>
      <c r="Q16" s="75">
        <v>15</v>
      </c>
      <c r="S16" s="331" t="s">
        <v>419</v>
      </c>
      <c r="T16" s="332" t="s">
        <v>420</v>
      </c>
      <c r="U16" s="211" t="s">
        <v>421</v>
      </c>
      <c r="V16" s="61">
        <v>15</v>
      </c>
      <c r="W16" s="75">
        <v>10</v>
      </c>
    </row>
    <row r="17" spans="1:23" ht="37.5" x14ac:dyDescent="0.35">
      <c r="A17" s="331"/>
      <c r="B17" s="332"/>
      <c r="C17" s="199" t="s">
        <v>422</v>
      </c>
      <c r="D17" s="61">
        <v>0</v>
      </c>
      <c r="E17" s="75"/>
      <c r="G17" s="331"/>
      <c r="H17" s="332"/>
      <c r="I17" s="199" t="s">
        <v>422</v>
      </c>
      <c r="J17" s="61">
        <v>0</v>
      </c>
      <c r="K17" s="75"/>
      <c r="M17" s="331"/>
      <c r="N17" s="332"/>
      <c r="O17" s="199" t="s">
        <v>422</v>
      </c>
      <c r="P17" s="61">
        <v>0</v>
      </c>
      <c r="Q17" s="75"/>
      <c r="S17" s="331"/>
      <c r="T17" s="332"/>
      <c r="U17" s="211" t="s">
        <v>422</v>
      </c>
      <c r="V17" s="61">
        <v>0</v>
      </c>
      <c r="W17" s="75"/>
    </row>
    <row r="18" spans="1:23" ht="63.75" customHeight="1" x14ac:dyDescent="0.35">
      <c r="A18" s="331" t="s">
        <v>423</v>
      </c>
      <c r="B18" s="332" t="s">
        <v>424</v>
      </c>
      <c r="C18" s="199" t="s">
        <v>425</v>
      </c>
      <c r="D18" s="61">
        <v>10</v>
      </c>
      <c r="E18" s="75">
        <v>10</v>
      </c>
      <c r="G18" s="331" t="s">
        <v>423</v>
      </c>
      <c r="H18" s="332" t="s">
        <v>424</v>
      </c>
      <c r="I18" s="199" t="s">
        <v>425</v>
      </c>
      <c r="J18" s="61">
        <v>10</v>
      </c>
      <c r="K18" s="75">
        <v>10</v>
      </c>
      <c r="M18" s="331" t="s">
        <v>423</v>
      </c>
      <c r="N18" s="332" t="s">
        <v>424</v>
      </c>
      <c r="O18" s="199" t="s">
        <v>425</v>
      </c>
      <c r="P18" s="61">
        <v>10</v>
      </c>
      <c r="Q18" s="75">
        <v>10</v>
      </c>
      <c r="S18" s="331" t="s">
        <v>423</v>
      </c>
      <c r="T18" s="332" t="s">
        <v>424</v>
      </c>
      <c r="U18" s="211" t="s">
        <v>425</v>
      </c>
      <c r="V18" s="61">
        <v>10</v>
      </c>
      <c r="W18" s="75">
        <v>10</v>
      </c>
    </row>
    <row r="19" spans="1:23" ht="63.75" customHeight="1" x14ac:dyDescent="0.35">
      <c r="A19" s="331"/>
      <c r="B19" s="332"/>
      <c r="C19" s="199" t="s">
        <v>426</v>
      </c>
      <c r="D19" s="61">
        <v>5</v>
      </c>
      <c r="E19" s="75"/>
      <c r="G19" s="331"/>
      <c r="H19" s="332"/>
      <c r="I19" s="199" t="s">
        <v>426</v>
      </c>
      <c r="J19" s="61">
        <v>5</v>
      </c>
      <c r="K19" s="75"/>
      <c r="M19" s="331"/>
      <c r="N19" s="332"/>
      <c r="O19" s="199" t="s">
        <v>426</v>
      </c>
      <c r="P19" s="61">
        <v>5</v>
      </c>
      <c r="Q19" s="75"/>
      <c r="S19" s="331"/>
      <c r="T19" s="332"/>
      <c r="U19" s="211" t="s">
        <v>426</v>
      </c>
      <c r="V19" s="61">
        <v>5</v>
      </c>
      <c r="W19" s="75"/>
    </row>
    <row r="20" spans="1:23" ht="15.75" customHeight="1" thickBot="1" x14ac:dyDescent="0.4">
      <c r="A20" s="331"/>
      <c r="B20" s="332"/>
      <c r="C20" s="199" t="s">
        <v>427</v>
      </c>
      <c r="D20" s="66">
        <v>0</v>
      </c>
      <c r="E20" s="76"/>
      <c r="G20" s="331"/>
      <c r="H20" s="332"/>
      <c r="I20" s="199" t="s">
        <v>427</v>
      </c>
      <c r="J20" s="66">
        <v>0</v>
      </c>
      <c r="K20" s="76"/>
      <c r="M20" s="331"/>
      <c r="N20" s="332"/>
      <c r="O20" s="199" t="s">
        <v>427</v>
      </c>
      <c r="P20" s="66">
        <v>0</v>
      </c>
      <c r="Q20" s="76"/>
      <c r="S20" s="331"/>
      <c r="T20" s="332"/>
      <c r="U20" s="211" t="s">
        <v>427</v>
      </c>
      <c r="V20" s="66">
        <v>0</v>
      </c>
      <c r="W20" s="76"/>
    </row>
    <row r="21" spans="1:23" ht="15" thickBot="1" x14ac:dyDescent="0.4">
      <c r="D21" s="67" t="s">
        <v>428</v>
      </c>
      <c r="E21" s="77">
        <f>SUM(E6:E20)</f>
        <v>96</v>
      </c>
      <c r="J21" s="67" t="s">
        <v>428</v>
      </c>
      <c r="K21" s="77">
        <f>SUM(K6:K20)</f>
        <v>96</v>
      </c>
      <c r="P21" s="67" t="s">
        <v>428</v>
      </c>
      <c r="Q21" s="77">
        <f>SUM(Q6:Q20)</f>
        <v>97</v>
      </c>
      <c r="V21" s="67" t="s">
        <v>428</v>
      </c>
      <c r="W21" s="77">
        <f>SUM(W6:W20)</f>
        <v>86</v>
      </c>
    </row>
    <row r="22" spans="1:23" ht="39.5" thickBot="1" x14ac:dyDescent="0.4">
      <c r="A22" s="71" t="s">
        <v>429</v>
      </c>
      <c r="B22" s="203" t="s">
        <v>430</v>
      </c>
      <c r="D22" s="70"/>
      <c r="E22" s="202"/>
      <c r="G22" s="71" t="s">
        <v>429</v>
      </c>
      <c r="H22" s="203" t="s">
        <v>430</v>
      </c>
      <c r="J22" s="70"/>
      <c r="K22" s="202"/>
      <c r="M22" s="71" t="s">
        <v>429</v>
      </c>
      <c r="N22" s="203" t="s">
        <v>430</v>
      </c>
      <c r="P22" s="70"/>
      <c r="Q22" s="202"/>
      <c r="S22" s="71" t="s">
        <v>429</v>
      </c>
      <c r="T22" s="213" t="s">
        <v>430</v>
      </c>
      <c r="V22" s="70"/>
      <c r="W22" s="210"/>
    </row>
    <row r="23" spans="1:23" ht="15" thickBot="1" x14ac:dyDescent="0.4">
      <c r="A23" s="72" t="s">
        <v>60</v>
      </c>
      <c r="B23" s="73" t="s">
        <v>431</v>
      </c>
      <c r="D23" s="70"/>
      <c r="E23" s="202"/>
      <c r="G23" s="72" t="s">
        <v>60</v>
      </c>
      <c r="H23" s="73" t="s">
        <v>431</v>
      </c>
      <c r="J23" s="70"/>
      <c r="K23" s="202"/>
      <c r="M23" s="72" t="s">
        <v>60</v>
      </c>
      <c r="N23" s="73" t="s">
        <v>431</v>
      </c>
      <c r="P23" s="70"/>
      <c r="Q23" s="202"/>
      <c r="S23" s="72" t="s">
        <v>60</v>
      </c>
      <c r="T23" s="73" t="s">
        <v>431</v>
      </c>
      <c r="V23" s="70"/>
      <c r="W23" s="210"/>
    </row>
    <row r="24" spans="1:23" ht="15" thickBot="1" x14ac:dyDescent="0.4">
      <c r="A24" s="72" t="s">
        <v>91</v>
      </c>
      <c r="B24" s="73" t="s">
        <v>432</v>
      </c>
      <c r="D24" s="70"/>
      <c r="E24" s="202"/>
      <c r="G24" s="72" t="s">
        <v>91</v>
      </c>
      <c r="H24" s="73" t="s">
        <v>432</v>
      </c>
      <c r="J24" s="70"/>
      <c r="K24" s="202"/>
      <c r="M24" s="72" t="s">
        <v>91</v>
      </c>
      <c r="N24" s="73" t="s">
        <v>432</v>
      </c>
      <c r="P24" s="70"/>
      <c r="Q24" s="202"/>
      <c r="S24" s="72" t="s">
        <v>91</v>
      </c>
      <c r="T24" s="73" t="s">
        <v>432</v>
      </c>
      <c r="V24" s="70"/>
      <c r="W24" s="210"/>
    </row>
    <row r="25" spans="1:23" ht="15" thickBot="1" x14ac:dyDescent="0.4">
      <c r="A25" s="72" t="s">
        <v>183</v>
      </c>
      <c r="B25" s="73" t="s">
        <v>433</v>
      </c>
      <c r="D25" s="70"/>
      <c r="E25" s="202"/>
      <c r="G25" s="72" t="s">
        <v>183</v>
      </c>
      <c r="H25" s="73" t="s">
        <v>433</v>
      </c>
      <c r="J25" s="70"/>
      <c r="K25" s="202"/>
      <c r="M25" s="72" t="s">
        <v>183</v>
      </c>
      <c r="N25" s="73" t="s">
        <v>433</v>
      </c>
      <c r="P25" s="70"/>
      <c r="Q25" s="202"/>
      <c r="S25" s="72" t="s">
        <v>183</v>
      </c>
      <c r="T25" s="73" t="s">
        <v>433</v>
      </c>
      <c r="V25" s="70"/>
      <c r="W25" s="210"/>
    </row>
    <row r="27" spans="1:23" x14ac:dyDescent="0.35">
      <c r="A27" s="78" t="s">
        <v>434</v>
      </c>
      <c r="B27" s="78" t="str">
        <f>+'MAPA DE RIESGOS'!D12</f>
        <v>Probabilidad de uso de documentos obsoletos (versiones anteriores, las cuales perdieron vigencia)</v>
      </c>
      <c r="C27" s="78"/>
      <c r="D27" s="78"/>
      <c r="E27" s="78"/>
      <c r="F27" s="78"/>
      <c r="G27" s="78"/>
      <c r="H27" s="78"/>
    </row>
    <row r="28" spans="1:23" x14ac:dyDescent="0.35">
      <c r="A28" s="59" t="s">
        <v>391</v>
      </c>
      <c r="B28" s="60" t="str">
        <f>+'MAPA DE RIESGOS'!P12</f>
        <v>No enviar al encargado de publicar en el portal web institucional o al líder del proceso, los documentos que se actualizan en el sistema de gestión de calidad.</v>
      </c>
      <c r="G28" s="59" t="s">
        <v>392</v>
      </c>
      <c r="H28" s="60" t="str">
        <f>+'MAPA DE RIESGOS'!P13</f>
        <v>Falta de verificación de la documentación publicada en el portal web institucional, en la información almacenada de forma digital y/o en la lista de control de documentos.</v>
      </c>
    </row>
    <row r="29" spans="1:23" x14ac:dyDescent="0.35">
      <c r="A29" s="59" t="s">
        <v>394</v>
      </c>
      <c r="B29" s="60" t="str">
        <f>+'MAPA DE RIESGOS'!T12</f>
        <v xml:space="preserve">Una vez se actualice el documento se envía por correo electrónico al encargado del sitio web  para que lo publique y al líder del proceso para que este lo socialice con su equipo de trabajo y demás integrantes de la Institución que deban hacer uso del mismo. </v>
      </c>
      <c r="G29" s="59" t="s">
        <v>394</v>
      </c>
      <c r="H29" s="60" t="str">
        <f>+'MAPA DE RIESGOS'!T13</f>
        <v>Seguimiento semanal de la información publicada en el sitito web institucional</v>
      </c>
    </row>
    <row r="30" spans="1:23" ht="15" thickBot="1" x14ac:dyDescent="0.4"/>
    <row r="31" spans="1:23" ht="53.25" customHeight="1" thickBot="1" x14ac:dyDescent="0.4">
      <c r="A31" s="63" t="s">
        <v>395</v>
      </c>
      <c r="B31" s="24" t="s">
        <v>396</v>
      </c>
      <c r="C31" s="64" t="s">
        <v>397</v>
      </c>
      <c r="D31" s="24" t="s">
        <v>398</v>
      </c>
      <c r="E31" s="65" t="s">
        <v>399</v>
      </c>
      <c r="G31" s="63" t="s">
        <v>395</v>
      </c>
      <c r="H31" s="24" t="s">
        <v>396</v>
      </c>
      <c r="I31" s="64" t="s">
        <v>397</v>
      </c>
      <c r="J31" s="24" t="s">
        <v>398</v>
      </c>
      <c r="K31" s="65" t="s">
        <v>399</v>
      </c>
    </row>
    <row r="32" spans="1:23" x14ac:dyDescent="0.35">
      <c r="A32" s="333" t="s">
        <v>400</v>
      </c>
      <c r="B32" s="334" t="s">
        <v>401</v>
      </c>
      <c r="C32" s="200" t="s">
        <v>402</v>
      </c>
      <c r="D32" s="62">
        <v>15</v>
      </c>
      <c r="E32" s="74">
        <v>15</v>
      </c>
      <c r="G32" s="333" t="s">
        <v>400</v>
      </c>
      <c r="H32" s="334" t="s">
        <v>401</v>
      </c>
      <c r="I32" s="200" t="s">
        <v>402</v>
      </c>
      <c r="J32" s="62">
        <v>15</v>
      </c>
      <c r="K32" s="74">
        <v>15</v>
      </c>
    </row>
    <row r="33" spans="1:11" ht="21.75" customHeight="1" x14ac:dyDescent="0.35">
      <c r="A33" s="331"/>
      <c r="B33" s="332"/>
      <c r="C33" s="199" t="s">
        <v>403</v>
      </c>
      <c r="D33" s="61">
        <v>0</v>
      </c>
      <c r="E33" s="75"/>
      <c r="G33" s="331"/>
      <c r="H33" s="332"/>
      <c r="I33" s="199" t="s">
        <v>403</v>
      </c>
      <c r="J33" s="61">
        <v>0</v>
      </c>
      <c r="K33" s="75"/>
    </row>
    <row r="34" spans="1:11" x14ac:dyDescent="0.35">
      <c r="A34" s="331"/>
      <c r="B34" s="332" t="s">
        <v>404</v>
      </c>
      <c r="C34" s="199" t="s">
        <v>405</v>
      </c>
      <c r="D34" s="61">
        <v>15</v>
      </c>
      <c r="E34" s="75">
        <v>15</v>
      </c>
      <c r="G34" s="331"/>
      <c r="H34" s="332" t="s">
        <v>404</v>
      </c>
      <c r="I34" s="199" t="s">
        <v>405</v>
      </c>
      <c r="J34" s="61">
        <v>15</v>
      </c>
      <c r="K34" s="75">
        <v>15</v>
      </c>
    </row>
    <row r="35" spans="1:11" ht="25.5" customHeight="1" x14ac:dyDescent="0.35">
      <c r="A35" s="331"/>
      <c r="B35" s="332"/>
      <c r="C35" s="199" t="s">
        <v>406</v>
      </c>
      <c r="D35" s="61">
        <v>0</v>
      </c>
      <c r="E35" s="75"/>
      <c r="G35" s="331"/>
      <c r="H35" s="332"/>
      <c r="I35" s="199" t="s">
        <v>406</v>
      </c>
      <c r="J35" s="61">
        <v>0</v>
      </c>
      <c r="K35" s="75"/>
    </row>
    <row r="36" spans="1:11" ht="22.5" customHeight="1" x14ac:dyDescent="0.35">
      <c r="A36" s="331" t="s">
        <v>407</v>
      </c>
      <c r="B36" s="332" t="s">
        <v>408</v>
      </c>
      <c r="C36" s="199" t="s">
        <v>409</v>
      </c>
      <c r="D36" s="61">
        <v>15</v>
      </c>
      <c r="E36" s="75">
        <v>15</v>
      </c>
      <c r="G36" s="331" t="s">
        <v>407</v>
      </c>
      <c r="H36" s="332" t="s">
        <v>408</v>
      </c>
      <c r="I36" s="199" t="s">
        <v>409</v>
      </c>
      <c r="J36" s="61">
        <v>15</v>
      </c>
      <c r="K36" s="75">
        <v>15</v>
      </c>
    </row>
    <row r="37" spans="1:11" x14ac:dyDescent="0.35">
      <c r="A37" s="331"/>
      <c r="B37" s="332"/>
      <c r="C37" s="199" t="s">
        <v>410</v>
      </c>
      <c r="D37" s="61">
        <v>0</v>
      </c>
      <c r="E37" s="75"/>
      <c r="G37" s="331"/>
      <c r="H37" s="332"/>
      <c r="I37" s="199" t="s">
        <v>410</v>
      </c>
      <c r="J37" s="61">
        <v>0</v>
      </c>
      <c r="K37" s="75"/>
    </row>
    <row r="38" spans="1:11" ht="22.5" customHeight="1" x14ac:dyDescent="0.35">
      <c r="A38" s="331" t="s">
        <v>411</v>
      </c>
      <c r="B38" s="332" t="s">
        <v>412</v>
      </c>
      <c r="C38" s="199" t="s">
        <v>413</v>
      </c>
      <c r="D38" s="61">
        <v>15</v>
      </c>
      <c r="E38" s="75">
        <v>11</v>
      </c>
      <c r="G38" s="331" t="s">
        <v>411</v>
      </c>
      <c r="H38" s="332" t="s">
        <v>412</v>
      </c>
      <c r="I38" s="199" t="s">
        <v>413</v>
      </c>
      <c r="J38" s="61">
        <v>15</v>
      </c>
      <c r="K38" s="75">
        <v>15</v>
      </c>
    </row>
    <row r="39" spans="1:11" ht="30" customHeight="1" x14ac:dyDescent="0.35">
      <c r="A39" s="331"/>
      <c r="B39" s="332"/>
      <c r="C39" s="199" t="s">
        <v>414</v>
      </c>
      <c r="D39" s="61">
        <v>0</v>
      </c>
      <c r="E39" s="75"/>
      <c r="G39" s="331"/>
      <c r="H39" s="332"/>
      <c r="I39" s="199" t="s">
        <v>414</v>
      </c>
      <c r="J39" s="61">
        <v>0</v>
      </c>
      <c r="K39" s="75"/>
    </row>
    <row r="40" spans="1:11" ht="25.5" customHeight="1" x14ac:dyDescent="0.35">
      <c r="A40" s="331" t="s">
        <v>415</v>
      </c>
      <c r="B40" s="332" t="s">
        <v>416</v>
      </c>
      <c r="C40" s="199" t="s">
        <v>417</v>
      </c>
      <c r="D40" s="61">
        <v>15</v>
      </c>
      <c r="E40" s="75">
        <v>15</v>
      </c>
      <c r="G40" s="331" t="s">
        <v>415</v>
      </c>
      <c r="H40" s="332" t="s">
        <v>416</v>
      </c>
      <c r="I40" s="199" t="s">
        <v>417</v>
      </c>
      <c r="J40" s="61">
        <v>15</v>
      </c>
      <c r="K40" s="75">
        <v>15</v>
      </c>
    </row>
    <row r="41" spans="1:11" ht="25.5" customHeight="1" x14ac:dyDescent="0.35">
      <c r="A41" s="331"/>
      <c r="B41" s="332"/>
      <c r="C41" s="199" t="s">
        <v>418</v>
      </c>
      <c r="D41" s="61">
        <v>0</v>
      </c>
      <c r="E41" s="75"/>
      <c r="G41" s="331"/>
      <c r="H41" s="332"/>
      <c r="I41" s="199" t="s">
        <v>418</v>
      </c>
      <c r="J41" s="61">
        <v>0</v>
      </c>
      <c r="K41" s="75"/>
    </row>
    <row r="42" spans="1:11" ht="25" x14ac:dyDescent="0.35">
      <c r="A42" s="331" t="s">
        <v>419</v>
      </c>
      <c r="B42" s="332" t="s">
        <v>420</v>
      </c>
      <c r="C42" s="199" t="s">
        <v>421</v>
      </c>
      <c r="D42" s="61">
        <v>15</v>
      </c>
      <c r="E42" s="75">
        <v>15</v>
      </c>
      <c r="G42" s="331" t="s">
        <v>419</v>
      </c>
      <c r="H42" s="332" t="s">
        <v>420</v>
      </c>
      <c r="I42" s="199" t="s">
        <v>421</v>
      </c>
      <c r="J42" s="61">
        <v>15</v>
      </c>
      <c r="K42" s="75">
        <v>14</v>
      </c>
    </row>
    <row r="43" spans="1:11" ht="25" x14ac:dyDescent="0.35">
      <c r="A43" s="331"/>
      <c r="B43" s="332"/>
      <c r="C43" s="199" t="s">
        <v>422</v>
      </c>
      <c r="D43" s="61">
        <v>0</v>
      </c>
      <c r="E43" s="75"/>
      <c r="G43" s="331"/>
      <c r="H43" s="332"/>
      <c r="I43" s="199" t="s">
        <v>422</v>
      </c>
      <c r="J43" s="61">
        <v>0</v>
      </c>
      <c r="K43" s="75"/>
    </row>
    <row r="44" spans="1:11" ht="63.75" customHeight="1" x14ac:dyDescent="0.35">
      <c r="A44" s="331" t="s">
        <v>423</v>
      </c>
      <c r="B44" s="332" t="s">
        <v>424</v>
      </c>
      <c r="C44" s="199" t="s">
        <v>425</v>
      </c>
      <c r="D44" s="61">
        <v>10</v>
      </c>
      <c r="E44" s="75">
        <v>10</v>
      </c>
      <c r="G44" s="331" t="s">
        <v>423</v>
      </c>
      <c r="H44" s="332" t="s">
        <v>424</v>
      </c>
      <c r="I44" s="199" t="s">
        <v>425</v>
      </c>
      <c r="J44" s="61">
        <v>10</v>
      </c>
      <c r="K44" s="75">
        <v>10</v>
      </c>
    </row>
    <row r="45" spans="1:11" ht="63.75" customHeight="1" x14ac:dyDescent="0.35">
      <c r="A45" s="331"/>
      <c r="B45" s="332"/>
      <c r="C45" s="199" t="s">
        <v>426</v>
      </c>
      <c r="D45" s="61">
        <v>5</v>
      </c>
      <c r="E45" s="75"/>
      <c r="G45" s="331"/>
      <c r="H45" s="332"/>
      <c r="I45" s="199" t="s">
        <v>426</v>
      </c>
      <c r="J45" s="61">
        <v>5</v>
      </c>
      <c r="K45" s="75"/>
    </row>
    <row r="46" spans="1:11" ht="15.75" customHeight="1" thickBot="1" x14ac:dyDescent="0.4">
      <c r="A46" s="331"/>
      <c r="B46" s="332"/>
      <c r="C46" s="199" t="s">
        <v>427</v>
      </c>
      <c r="D46" s="66">
        <v>0</v>
      </c>
      <c r="E46" s="76"/>
      <c r="G46" s="331"/>
      <c r="H46" s="332"/>
      <c r="I46" s="199" t="s">
        <v>427</v>
      </c>
      <c r="J46" s="66">
        <v>0</v>
      </c>
      <c r="K46" s="76"/>
    </row>
    <row r="47" spans="1:11" ht="15" thickBot="1" x14ac:dyDescent="0.4">
      <c r="D47" s="67" t="s">
        <v>428</v>
      </c>
      <c r="E47" s="77">
        <f>SUM(E32:E46)</f>
        <v>96</v>
      </c>
      <c r="J47" s="67" t="s">
        <v>428</v>
      </c>
      <c r="K47" s="77">
        <f>SUM(K32:K46)</f>
        <v>99</v>
      </c>
    </row>
    <row r="48" spans="1:11" ht="39.5" thickBot="1" x14ac:dyDescent="0.4">
      <c r="A48" s="71" t="s">
        <v>429</v>
      </c>
      <c r="B48" s="203" t="s">
        <v>430</v>
      </c>
      <c r="D48" s="70"/>
      <c r="E48" s="202"/>
      <c r="G48" s="71" t="s">
        <v>429</v>
      </c>
      <c r="H48" s="203" t="s">
        <v>430</v>
      </c>
      <c r="J48" s="70"/>
      <c r="K48" s="202"/>
    </row>
    <row r="49" spans="1:11" ht="15" thickBot="1" x14ac:dyDescent="0.4">
      <c r="A49" s="72" t="s">
        <v>60</v>
      </c>
      <c r="B49" s="73" t="s">
        <v>431</v>
      </c>
      <c r="D49" s="70"/>
      <c r="E49" s="202"/>
      <c r="G49" s="72" t="s">
        <v>60</v>
      </c>
      <c r="H49" s="73" t="s">
        <v>431</v>
      </c>
      <c r="J49" s="70"/>
      <c r="K49" s="202"/>
    </row>
    <row r="50" spans="1:11" ht="15" thickBot="1" x14ac:dyDescent="0.4">
      <c r="A50" s="72" t="s">
        <v>91</v>
      </c>
      <c r="B50" s="73" t="s">
        <v>432</v>
      </c>
      <c r="D50" s="70"/>
      <c r="E50" s="202"/>
      <c r="G50" s="72" t="s">
        <v>91</v>
      </c>
      <c r="H50" s="73" t="s">
        <v>432</v>
      </c>
      <c r="J50" s="70"/>
      <c r="K50" s="202"/>
    </row>
    <row r="51" spans="1:11" ht="15" thickBot="1" x14ac:dyDescent="0.4">
      <c r="A51" s="72" t="s">
        <v>183</v>
      </c>
      <c r="B51" s="73" t="s">
        <v>433</v>
      </c>
      <c r="D51" s="70"/>
      <c r="E51" s="202"/>
      <c r="G51" s="72" t="s">
        <v>183</v>
      </c>
      <c r="H51" s="73" t="s">
        <v>433</v>
      </c>
      <c r="J51" s="70"/>
      <c r="K51" s="202"/>
    </row>
    <row r="53" spans="1:11" x14ac:dyDescent="0.35">
      <c r="A53" s="78" t="s">
        <v>435</v>
      </c>
      <c r="B53" s="60" t="str">
        <f>+'MAPA DE RIESGOS'!D14</f>
        <v>Posibilidad de realizar auditorías internas poco objetivas.</v>
      </c>
      <c r="C53" s="78"/>
      <c r="D53" s="78"/>
      <c r="E53" s="78"/>
      <c r="F53" s="78"/>
      <c r="G53" s="78"/>
      <c r="H53" s="78"/>
    </row>
    <row r="54" spans="1:11" x14ac:dyDescent="0.35">
      <c r="A54" s="59" t="s">
        <v>391</v>
      </c>
      <c r="B54" s="60" t="str">
        <f>+'MAPA DE RIESGOS'!P14</f>
        <v>Auditores internos no competentes o desactualizados</v>
      </c>
      <c r="G54" s="59"/>
      <c r="H54" s="60"/>
    </row>
    <row r="55" spans="1:11" x14ac:dyDescent="0.35">
      <c r="A55" s="59" t="s">
        <v>394</v>
      </c>
      <c r="B55" s="60" t="str">
        <f>+'MAPA DE RIESGOS'!T14</f>
        <v>Capacitación a los auditores internos y líderes de proceso en NTC-Proceso-Estadistico-PE-1000-2020 y NTC 6047-2013 Accesabilidad al medio físico, espacios de servicio al ciudadao en la adminstración pública</v>
      </c>
      <c r="G55" s="59" t="s">
        <v>436</v>
      </c>
      <c r="H55" s="60" t="str">
        <f>+'MAPA DE RIESGOS'!T15</f>
        <v xml:space="preserve">Aplicación de evaluación a los auditores internos </v>
      </c>
    </row>
    <row r="56" spans="1:11" ht="15" thickBot="1" x14ac:dyDescent="0.4"/>
    <row r="57" spans="1:11" ht="53.25" customHeight="1" thickBot="1" x14ac:dyDescent="0.4">
      <c r="A57" s="63" t="s">
        <v>395</v>
      </c>
      <c r="B57" s="24" t="s">
        <v>396</v>
      </c>
      <c r="C57" s="64" t="s">
        <v>397</v>
      </c>
      <c r="D57" s="24" t="s">
        <v>398</v>
      </c>
      <c r="E57" s="65" t="s">
        <v>399</v>
      </c>
      <c r="G57" s="63" t="s">
        <v>395</v>
      </c>
      <c r="H57" s="24" t="s">
        <v>396</v>
      </c>
      <c r="I57" s="64" t="s">
        <v>397</v>
      </c>
      <c r="J57" s="24" t="s">
        <v>398</v>
      </c>
      <c r="K57" s="65" t="s">
        <v>399</v>
      </c>
    </row>
    <row r="58" spans="1:11" x14ac:dyDescent="0.35">
      <c r="A58" s="333" t="s">
        <v>400</v>
      </c>
      <c r="B58" s="334" t="s">
        <v>401</v>
      </c>
      <c r="C58" s="200" t="s">
        <v>402</v>
      </c>
      <c r="D58" s="62">
        <v>15</v>
      </c>
      <c r="E58" s="74">
        <v>15</v>
      </c>
      <c r="G58" s="333" t="s">
        <v>400</v>
      </c>
      <c r="H58" s="334" t="s">
        <v>401</v>
      </c>
      <c r="I58" s="200" t="s">
        <v>402</v>
      </c>
      <c r="J58" s="62">
        <v>15</v>
      </c>
      <c r="K58" s="74">
        <v>15</v>
      </c>
    </row>
    <row r="59" spans="1:11" ht="21.75" customHeight="1" x14ac:dyDescent="0.35">
      <c r="A59" s="331"/>
      <c r="B59" s="332"/>
      <c r="C59" s="199" t="s">
        <v>403</v>
      </c>
      <c r="D59" s="61">
        <v>0</v>
      </c>
      <c r="E59" s="75"/>
      <c r="G59" s="331"/>
      <c r="H59" s="332"/>
      <c r="I59" s="199" t="s">
        <v>403</v>
      </c>
      <c r="J59" s="61">
        <v>0</v>
      </c>
      <c r="K59" s="75"/>
    </row>
    <row r="60" spans="1:11" x14ac:dyDescent="0.35">
      <c r="A60" s="331"/>
      <c r="B60" s="332" t="s">
        <v>404</v>
      </c>
      <c r="C60" s="199" t="s">
        <v>405</v>
      </c>
      <c r="D60" s="61">
        <v>15</v>
      </c>
      <c r="E60" s="75">
        <v>15</v>
      </c>
      <c r="G60" s="331"/>
      <c r="H60" s="332" t="s">
        <v>404</v>
      </c>
      <c r="I60" s="199" t="s">
        <v>405</v>
      </c>
      <c r="J60" s="61">
        <v>15</v>
      </c>
      <c r="K60" s="75">
        <v>15</v>
      </c>
    </row>
    <row r="61" spans="1:11" ht="25.5" customHeight="1" x14ac:dyDescent="0.35">
      <c r="A61" s="331"/>
      <c r="B61" s="332"/>
      <c r="C61" s="199" t="s">
        <v>406</v>
      </c>
      <c r="D61" s="61">
        <v>0</v>
      </c>
      <c r="E61" s="75"/>
      <c r="G61" s="331"/>
      <c r="H61" s="332"/>
      <c r="I61" s="199" t="s">
        <v>406</v>
      </c>
      <c r="J61" s="61">
        <v>0</v>
      </c>
      <c r="K61" s="75"/>
    </row>
    <row r="62" spans="1:11" ht="22.5" customHeight="1" x14ac:dyDescent="0.35">
      <c r="A62" s="331" t="s">
        <v>407</v>
      </c>
      <c r="B62" s="332" t="s">
        <v>408</v>
      </c>
      <c r="C62" s="199" t="s">
        <v>409</v>
      </c>
      <c r="D62" s="61">
        <v>15</v>
      </c>
      <c r="E62" s="75">
        <v>15</v>
      </c>
      <c r="G62" s="331" t="s">
        <v>407</v>
      </c>
      <c r="H62" s="332" t="s">
        <v>408</v>
      </c>
      <c r="I62" s="199" t="s">
        <v>409</v>
      </c>
      <c r="J62" s="61">
        <v>15</v>
      </c>
      <c r="K62" s="75">
        <v>15</v>
      </c>
    </row>
    <row r="63" spans="1:11" x14ac:dyDescent="0.35">
      <c r="A63" s="331"/>
      <c r="B63" s="332"/>
      <c r="C63" s="199" t="s">
        <v>410</v>
      </c>
      <c r="D63" s="61">
        <v>0</v>
      </c>
      <c r="E63" s="75"/>
      <c r="G63" s="331"/>
      <c r="H63" s="332"/>
      <c r="I63" s="199" t="s">
        <v>410</v>
      </c>
      <c r="J63" s="61">
        <v>0</v>
      </c>
      <c r="K63" s="75"/>
    </row>
    <row r="64" spans="1:11" ht="22.5" customHeight="1" x14ac:dyDescent="0.35">
      <c r="A64" s="331" t="s">
        <v>411</v>
      </c>
      <c r="B64" s="332" t="s">
        <v>412</v>
      </c>
      <c r="C64" s="199" t="s">
        <v>413</v>
      </c>
      <c r="D64" s="61">
        <v>15</v>
      </c>
      <c r="E64" s="75">
        <v>11</v>
      </c>
      <c r="G64" s="331" t="s">
        <v>411</v>
      </c>
      <c r="H64" s="332" t="s">
        <v>412</v>
      </c>
      <c r="I64" s="199" t="s">
        <v>413</v>
      </c>
      <c r="J64" s="61">
        <v>15</v>
      </c>
      <c r="K64" s="75">
        <v>15</v>
      </c>
    </row>
    <row r="65" spans="1:11" ht="30" customHeight="1" x14ac:dyDescent="0.35">
      <c r="A65" s="331"/>
      <c r="B65" s="332"/>
      <c r="C65" s="199" t="s">
        <v>414</v>
      </c>
      <c r="D65" s="61">
        <v>0</v>
      </c>
      <c r="E65" s="75"/>
      <c r="G65" s="331"/>
      <c r="H65" s="332"/>
      <c r="I65" s="199" t="s">
        <v>414</v>
      </c>
      <c r="J65" s="61">
        <v>0</v>
      </c>
      <c r="K65" s="75"/>
    </row>
    <row r="66" spans="1:11" ht="25.5" customHeight="1" x14ac:dyDescent="0.35">
      <c r="A66" s="331" t="s">
        <v>415</v>
      </c>
      <c r="B66" s="332" t="s">
        <v>416</v>
      </c>
      <c r="C66" s="199" t="s">
        <v>417</v>
      </c>
      <c r="D66" s="61">
        <v>15</v>
      </c>
      <c r="E66" s="75">
        <v>15</v>
      </c>
      <c r="G66" s="331" t="s">
        <v>415</v>
      </c>
      <c r="H66" s="332" t="s">
        <v>416</v>
      </c>
      <c r="I66" s="199" t="s">
        <v>417</v>
      </c>
      <c r="J66" s="61">
        <v>15</v>
      </c>
      <c r="K66" s="75">
        <v>15</v>
      </c>
    </row>
    <row r="67" spans="1:11" ht="25.5" customHeight="1" x14ac:dyDescent="0.35">
      <c r="A67" s="331"/>
      <c r="B67" s="332"/>
      <c r="C67" s="199" t="s">
        <v>418</v>
      </c>
      <c r="D67" s="61">
        <v>0</v>
      </c>
      <c r="E67" s="75"/>
      <c r="G67" s="331"/>
      <c r="H67" s="332"/>
      <c r="I67" s="199" t="s">
        <v>418</v>
      </c>
      <c r="J67" s="61">
        <v>0</v>
      </c>
      <c r="K67" s="75"/>
    </row>
    <row r="68" spans="1:11" ht="25" x14ac:dyDescent="0.35">
      <c r="A68" s="331" t="s">
        <v>419</v>
      </c>
      <c r="B68" s="332" t="s">
        <v>420</v>
      </c>
      <c r="C68" s="199" t="s">
        <v>421</v>
      </c>
      <c r="D68" s="61">
        <v>15</v>
      </c>
      <c r="E68" s="75">
        <v>15</v>
      </c>
      <c r="G68" s="331" t="s">
        <v>419</v>
      </c>
      <c r="H68" s="332" t="s">
        <v>420</v>
      </c>
      <c r="I68" s="199" t="s">
        <v>421</v>
      </c>
      <c r="J68" s="61">
        <v>15</v>
      </c>
      <c r="K68" s="75">
        <v>15</v>
      </c>
    </row>
    <row r="69" spans="1:11" ht="25" x14ac:dyDescent="0.35">
      <c r="A69" s="331"/>
      <c r="B69" s="332"/>
      <c r="C69" s="199" t="s">
        <v>422</v>
      </c>
      <c r="D69" s="61">
        <v>0</v>
      </c>
      <c r="E69" s="75"/>
      <c r="G69" s="331"/>
      <c r="H69" s="332"/>
      <c r="I69" s="199" t="s">
        <v>422</v>
      </c>
      <c r="J69" s="61">
        <v>0</v>
      </c>
      <c r="K69" s="75"/>
    </row>
    <row r="70" spans="1:11" ht="63.75" customHeight="1" x14ac:dyDescent="0.35">
      <c r="A70" s="331" t="s">
        <v>423</v>
      </c>
      <c r="B70" s="332" t="s">
        <v>424</v>
      </c>
      <c r="C70" s="199" t="s">
        <v>425</v>
      </c>
      <c r="D70" s="61">
        <v>10</v>
      </c>
      <c r="E70" s="75">
        <v>10</v>
      </c>
      <c r="G70" s="331" t="s">
        <v>423</v>
      </c>
      <c r="H70" s="332" t="s">
        <v>424</v>
      </c>
      <c r="I70" s="199" t="s">
        <v>425</v>
      </c>
      <c r="J70" s="61">
        <v>10</v>
      </c>
      <c r="K70" s="75">
        <v>10</v>
      </c>
    </row>
    <row r="71" spans="1:11" ht="63.75" customHeight="1" x14ac:dyDescent="0.35">
      <c r="A71" s="331"/>
      <c r="B71" s="332"/>
      <c r="C71" s="199" t="s">
        <v>426</v>
      </c>
      <c r="D71" s="61">
        <v>5</v>
      </c>
      <c r="E71" s="75"/>
      <c r="G71" s="331"/>
      <c r="H71" s="332"/>
      <c r="I71" s="199" t="s">
        <v>426</v>
      </c>
      <c r="J71" s="61">
        <v>5</v>
      </c>
      <c r="K71" s="75"/>
    </row>
    <row r="72" spans="1:11" ht="15.75" customHeight="1" thickBot="1" x14ac:dyDescent="0.4">
      <c r="A72" s="331"/>
      <c r="B72" s="332"/>
      <c r="C72" s="199" t="s">
        <v>427</v>
      </c>
      <c r="D72" s="66">
        <v>0</v>
      </c>
      <c r="E72" s="76"/>
      <c r="G72" s="331"/>
      <c r="H72" s="332"/>
      <c r="I72" s="199" t="s">
        <v>427</v>
      </c>
      <c r="J72" s="66">
        <v>0</v>
      </c>
      <c r="K72" s="76"/>
    </row>
    <row r="73" spans="1:11" ht="15" thickBot="1" x14ac:dyDescent="0.4">
      <c r="D73" s="67" t="s">
        <v>428</v>
      </c>
      <c r="E73" s="77">
        <f>SUM(E58:E72)</f>
        <v>96</v>
      </c>
      <c r="J73" s="67" t="s">
        <v>428</v>
      </c>
      <c r="K73" s="77">
        <f>SUM(K58:K72)</f>
        <v>100</v>
      </c>
    </row>
    <row r="74" spans="1:11" ht="39.5" thickBot="1" x14ac:dyDescent="0.4">
      <c r="A74" s="71" t="s">
        <v>429</v>
      </c>
      <c r="B74" s="203" t="s">
        <v>430</v>
      </c>
      <c r="D74" s="70"/>
      <c r="E74" s="202"/>
      <c r="G74" s="71" t="s">
        <v>429</v>
      </c>
      <c r="H74" s="203" t="s">
        <v>430</v>
      </c>
      <c r="J74" s="70"/>
      <c r="K74" s="202"/>
    </row>
    <row r="75" spans="1:11" ht="15" thickBot="1" x14ac:dyDescent="0.4">
      <c r="A75" s="72" t="s">
        <v>60</v>
      </c>
      <c r="B75" s="73" t="s">
        <v>431</v>
      </c>
      <c r="D75" s="70"/>
      <c r="E75" s="202"/>
      <c r="G75" s="72" t="s">
        <v>60</v>
      </c>
      <c r="H75" s="73" t="s">
        <v>431</v>
      </c>
      <c r="J75" s="70"/>
      <c r="K75" s="202"/>
    </row>
    <row r="76" spans="1:11" ht="15" thickBot="1" x14ac:dyDescent="0.4">
      <c r="A76" s="72" t="s">
        <v>91</v>
      </c>
      <c r="B76" s="73" t="s">
        <v>432</v>
      </c>
      <c r="D76" s="70"/>
      <c r="E76" s="202"/>
      <c r="G76" s="72" t="s">
        <v>91</v>
      </c>
      <c r="H76" s="73" t="s">
        <v>432</v>
      </c>
      <c r="J76" s="70"/>
      <c r="K76" s="202"/>
    </row>
    <row r="77" spans="1:11" ht="15" thickBot="1" x14ac:dyDescent="0.4">
      <c r="A77" s="72" t="s">
        <v>183</v>
      </c>
      <c r="B77" s="73" t="s">
        <v>433</v>
      </c>
      <c r="D77" s="70"/>
      <c r="E77" s="202"/>
      <c r="G77" s="72" t="s">
        <v>183</v>
      </c>
      <c r="H77" s="73" t="s">
        <v>433</v>
      </c>
      <c r="J77" s="70"/>
      <c r="K77" s="202"/>
    </row>
    <row r="79" spans="1:11" x14ac:dyDescent="0.35">
      <c r="A79" s="78" t="s">
        <v>437</v>
      </c>
      <c r="B79" s="78" t="str">
        <f>+'MAPA DE RIESGOS'!D16</f>
        <v>Posiblidad de manejar y disponer inadecuadamente los residuos.</v>
      </c>
      <c r="C79" s="78"/>
      <c r="D79" s="78"/>
      <c r="E79" s="78"/>
      <c r="F79" s="78"/>
      <c r="G79" s="78"/>
      <c r="H79" s="78"/>
    </row>
    <row r="80" spans="1:11" x14ac:dyDescent="0.35">
      <c r="A80" s="59" t="s">
        <v>391</v>
      </c>
      <c r="B80" s="60" t="str">
        <f>+'MAPA DE RIESGOS'!P16</f>
        <v xml:space="preserve">Falta de conocimiento del personal del área sobre la correcta separación en la fuente de residuos y su adecuada gestión.                                                                                                                                                     </v>
      </c>
      <c r="G80" s="59"/>
      <c r="H80" s="126"/>
    </row>
    <row r="81" spans="1:11" x14ac:dyDescent="0.35">
      <c r="A81" s="59" t="s">
        <v>394</v>
      </c>
      <c r="B81" s="60" t="str">
        <f>+'MAPA DE RIESGOS'!T16</f>
        <v>Participar en los talleres, jornadas y/o estrategias de sensibilización en la cultura de la separación en la fuente y gestión de residuos de todo tipo.</v>
      </c>
      <c r="G81" s="70"/>
      <c r="H81" s="126"/>
      <c r="I81" s="126"/>
      <c r="J81" s="126"/>
      <c r="K81" s="202"/>
    </row>
    <row r="82" spans="1:11" ht="15" thickBot="1" x14ac:dyDescent="0.4">
      <c r="G82" s="126"/>
      <c r="H82" s="126"/>
      <c r="I82" s="126"/>
      <c r="J82" s="126"/>
      <c r="K82" s="202"/>
    </row>
    <row r="83" spans="1:11" ht="53.25" customHeight="1" thickBot="1" x14ac:dyDescent="0.4">
      <c r="A83" s="63" t="s">
        <v>395</v>
      </c>
      <c r="B83" s="24" t="s">
        <v>396</v>
      </c>
      <c r="C83" s="64" t="s">
        <v>397</v>
      </c>
      <c r="D83" s="24" t="s">
        <v>398</v>
      </c>
      <c r="E83" s="65" t="s">
        <v>399</v>
      </c>
      <c r="G83" s="149"/>
      <c r="H83" s="149"/>
      <c r="I83" s="149"/>
      <c r="J83" s="149"/>
      <c r="K83" s="150"/>
    </row>
    <row r="84" spans="1:11" x14ac:dyDescent="0.35">
      <c r="A84" s="333" t="s">
        <v>400</v>
      </c>
      <c r="B84" s="334" t="s">
        <v>401</v>
      </c>
      <c r="C84" s="200" t="s">
        <v>402</v>
      </c>
      <c r="D84" s="62">
        <v>15</v>
      </c>
      <c r="E84" s="74">
        <v>15</v>
      </c>
      <c r="G84" s="335"/>
      <c r="H84" s="336"/>
      <c r="I84" s="201"/>
      <c r="J84" s="151"/>
      <c r="K84" s="202"/>
    </row>
    <row r="85" spans="1:11" ht="21.75" customHeight="1" x14ac:dyDescent="0.35">
      <c r="A85" s="331"/>
      <c r="B85" s="332"/>
      <c r="C85" s="199" t="s">
        <v>403</v>
      </c>
      <c r="D85" s="61">
        <v>0</v>
      </c>
      <c r="E85" s="75"/>
      <c r="G85" s="335"/>
      <c r="H85" s="336"/>
      <c r="I85" s="201"/>
      <c r="J85" s="151"/>
      <c r="K85" s="202"/>
    </row>
    <row r="86" spans="1:11" x14ac:dyDescent="0.35">
      <c r="A86" s="331"/>
      <c r="B86" s="332" t="s">
        <v>404</v>
      </c>
      <c r="C86" s="199" t="s">
        <v>405</v>
      </c>
      <c r="D86" s="61">
        <v>15</v>
      </c>
      <c r="E86" s="75">
        <v>15</v>
      </c>
      <c r="G86" s="335"/>
      <c r="H86" s="336"/>
      <c r="I86" s="201"/>
      <c r="J86" s="151"/>
      <c r="K86" s="202"/>
    </row>
    <row r="87" spans="1:11" ht="25.5" customHeight="1" x14ac:dyDescent="0.35">
      <c r="A87" s="331"/>
      <c r="B87" s="332"/>
      <c r="C87" s="199" t="s">
        <v>406</v>
      </c>
      <c r="D87" s="61">
        <v>0</v>
      </c>
      <c r="E87" s="75"/>
      <c r="G87" s="335"/>
      <c r="H87" s="336"/>
      <c r="I87" s="201"/>
      <c r="J87" s="151"/>
      <c r="K87" s="202"/>
    </row>
    <row r="88" spans="1:11" ht="22.5" customHeight="1" x14ac:dyDescent="0.35">
      <c r="A88" s="331" t="s">
        <v>407</v>
      </c>
      <c r="B88" s="332" t="s">
        <v>408</v>
      </c>
      <c r="C88" s="199" t="s">
        <v>409</v>
      </c>
      <c r="D88" s="61">
        <v>15</v>
      </c>
      <c r="E88" s="75">
        <v>15</v>
      </c>
      <c r="G88" s="335"/>
      <c r="H88" s="336"/>
      <c r="I88" s="201"/>
      <c r="J88" s="151"/>
      <c r="K88" s="202"/>
    </row>
    <row r="89" spans="1:11" x14ac:dyDescent="0.35">
      <c r="A89" s="331"/>
      <c r="B89" s="332"/>
      <c r="C89" s="199" t="s">
        <v>410</v>
      </c>
      <c r="D89" s="61">
        <v>0</v>
      </c>
      <c r="E89" s="75"/>
      <c r="G89" s="335"/>
      <c r="H89" s="336"/>
      <c r="I89" s="201"/>
      <c r="J89" s="151"/>
      <c r="K89" s="202"/>
    </row>
    <row r="90" spans="1:11" ht="22.5" customHeight="1" x14ac:dyDescent="0.35">
      <c r="A90" s="331" t="s">
        <v>411</v>
      </c>
      <c r="B90" s="332" t="s">
        <v>412</v>
      </c>
      <c r="C90" s="199" t="s">
        <v>413</v>
      </c>
      <c r="D90" s="61">
        <v>15</v>
      </c>
      <c r="E90" s="75">
        <v>15</v>
      </c>
      <c r="G90" s="335"/>
      <c r="H90" s="336"/>
      <c r="I90" s="201"/>
      <c r="J90" s="151"/>
      <c r="K90" s="202"/>
    </row>
    <row r="91" spans="1:11" ht="30" customHeight="1" x14ac:dyDescent="0.35">
      <c r="A91" s="331"/>
      <c r="B91" s="332"/>
      <c r="C91" s="199" t="s">
        <v>414</v>
      </c>
      <c r="D91" s="61">
        <v>0</v>
      </c>
      <c r="E91" s="75"/>
      <c r="G91" s="335"/>
      <c r="H91" s="336"/>
      <c r="I91" s="201"/>
      <c r="J91" s="151"/>
      <c r="K91" s="202"/>
    </row>
    <row r="92" spans="1:11" ht="25.5" customHeight="1" x14ac:dyDescent="0.35">
      <c r="A92" s="331" t="s">
        <v>415</v>
      </c>
      <c r="B92" s="332" t="s">
        <v>416</v>
      </c>
      <c r="C92" s="199" t="s">
        <v>417</v>
      </c>
      <c r="D92" s="61">
        <v>15</v>
      </c>
      <c r="E92" s="75">
        <v>13</v>
      </c>
      <c r="G92" s="335"/>
      <c r="H92" s="336"/>
      <c r="I92" s="201"/>
      <c r="J92" s="151"/>
      <c r="K92" s="202"/>
    </row>
    <row r="93" spans="1:11" ht="25.5" customHeight="1" x14ac:dyDescent="0.35">
      <c r="A93" s="331"/>
      <c r="B93" s="332"/>
      <c r="C93" s="199" t="s">
        <v>418</v>
      </c>
      <c r="D93" s="61">
        <v>0</v>
      </c>
      <c r="E93" s="75"/>
      <c r="G93" s="335"/>
      <c r="H93" s="336"/>
      <c r="I93" s="201"/>
      <c r="J93" s="151"/>
      <c r="K93" s="202"/>
    </row>
    <row r="94" spans="1:11" ht="25" x14ac:dyDescent="0.35">
      <c r="A94" s="331" t="s">
        <v>419</v>
      </c>
      <c r="B94" s="332" t="s">
        <v>420</v>
      </c>
      <c r="C94" s="199" t="s">
        <v>421</v>
      </c>
      <c r="D94" s="61">
        <v>15</v>
      </c>
      <c r="E94" s="75">
        <v>10</v>
      </c>
      <c r="G94" s="335"/>
      <c r="H94" s="336"/>
      <c r="I94" s="201"/>
      <c r="J94" s="151"/>
      <c r="K94" s="202"/>
    </row>
    <row r="95" spans="1:11" ht="25" x14ac:dyDescent="0.35">
      <c r="A95" s="331"/>
      <c r="B95" s="332"/>
      <c r="C95" s="199" t="s">
        <v>422</v>
      </c>
      <c r="D95" s="61">
        <v>0</v>
      </c>
      <c r="E95" s="75"/>
      <c r="G95" s="335"/>
      <c r="H95" s="336"/>
      <c r="I95" s="201"/>
      <c r="J95" s="151"/>
      <c r="K95" s="202"/>
    </row>
    <row r="96" spans="1:11" ht="63.75" customHeight="1" x14ac:dyDescent="0.35">
      <c r="A96" s="331" t="s">
        <v>423</v>
      </c>
      <c r="B96" s="332" t="s">
        <v>424</v>
      </c>
      <c r="C96" s="199" t="s">
        <v>425</v>
      </c>
      <c r="D96" s="61">
        <v>10</v>
      </c>
      <c r="E96" s="75">
        <v>8</v>
      </c>
      <c r="G96" s="335"/>
      <c r="H96" s="336"/>
      <c r="I96" s="201"/>
      <c r="J96" s="151"/>
      <c r="K96" s="202"/>
    </row>
    <row r="97" spans="1:17" ht="63.75" customHeight="1" x14ac:dyDescent="0.35">
      <c r="A97" s="331"/>
      <c r="B97" s="332"/>
      <c r="C97" s="199" t="s">
        <v>426</v>
      </c>
      <c r="D97" s="61">
        <v>5</v>
      </c>
      <c r="E97" s="75"/>
      <c r="G97" s="335"/>
      <c r="H97" s="336"/>
      <c r="I97" s="201"/>
      <c r="J97" s="151"/>
      <c r="K97" s="202"/>
    </row>
    <row r="98" spans="1:17" ht="15.75" customHeight="1" thickBot="1" x14ac:dyDescent="0.4">
      <c r="A98" s="331"/>
      <c r="B98" s="332"/>
      <c r="C98" s="199" t="s">
        <v>427</v>
      </c>
      <c r="D98" s="66">
        <v>0</v>
      </c>
      <c r="E98" s="76"/>
      <c r="G98" s="335"/>
      <c r="H98" s="336"/>
      <c r="I98" s="201"/>
      <c r="J98" s="151"/>
      <c r="K98" s="202"/>
    </row>
    <row r="99" spans="1:17" ht="15" thickBot="1" x14ac:dyDescent="0.4">
      <c r="D99" s="67" t="s">
        <v>428</v>
      </c>
      <c r="E99" s="77">
        <f>SUM(E84:E98)</f>
        <v>91</v>
      </c>
      <c r="G99" s="126"/>
      <c r="H99" s="126"/>
      <c r="I99" s="126"/>
      <c r="J99" s="70"/>
      <c r="K99" s="202"/>
    </row>
    <row r="100" spans="1:17" ht="39.5" thickBot="1" x14ac:dyDescent="0.4">
      <c r="A100" s="71" t="s">
        <v>429</v>
      </c>
      <c r="B100" s="203" t="s">
        <v>430</v>
      </c>
      <c r="D100" s="70"/>
      <c r="E100" s="202"/>
      <c r="G100" s="103"/>
      <c r="H100" s="103"/>
      <c r="I100" s="126"/>
      <c r="J100" s="70"/>
      <c r="K100" s="202"/>
    </row>
    <row r="101" spans="1:17" ht="15" thickBot="1" x14ac:dyDescent="0.4">
      <c r="A101" s="72" t="s">
        <v>60</v>
      </c>
      <c r="B101" s="73" t="s">
        <v>431</v>
      </c>
      <c r="D101" s="70"/>
      <c r="E101" s="202"/>
      <c r="G101" s="152"/>
      <c r="H101" s="152"/>
      <c r="I101" s="126"/>
      <c r="J101" s="70"/>
      <c r="K101" s="202"/>
    </row>
    <row r="102" spans="1:17" ht="15" thickBot="1" x14ac:dyDescent="0.4">
      <c r="A102" s="72" t="s">
        <v>91</v>
      </c>
      <c r="B102" s="73" t="s">
        <v>432</v>
      </c>
      <c r="D102" s="70"/>
      <c r="E102" s="202"/>
      <c r="G102" s="152"/>
      <c r="H102" s="152"/>
      <c r="I102" s="126"/>
      <c r="J102" s="70"/>
      <c r="K102" s="202"/>
    </row>
    <row r="103" spans="1:17" ht="15" thickBot="1" x14ac:dyDescent="0.4">
      <c r="A103" s="72" t="s">
        <v>183</v>
      </c>
      <c r="B103" s="73" t="s">
        <v>433</v>
      </c>
      <c r="D103" s="70"/>
      <c r="E103" s="202"/>
      <c r="G103" s="152"/>
      <c r="H103" s="152"/>
      <c r="I103" s="126"/>
      <c r="J103" s="70"/>
      <c r="K103" s="202"/>
    </row>
    <row r="104" spans="1:17" x14ac:dyDescent="0.35">
      <c r="G104" s="126"/>
      <c r="H104" s="126"/>
      <c r="I104" s="126"/>
      <c r="J104" s="126"/>
      <c r="K104" s="202"/>
    </row>
    <row r="105" spans="1:17" x14ac:dyDescent="0.35">
      <c r="A105" s="78" t="s">
        <v>438</v>
      </c>
      <c r="B105" s="78" t="str">
        <f>+'MAPA DE RIESGOS'!D17</f>
        <v>Posibilidad de consumir inadecuadamente los recursos hídricos y energéticos.</v>
      </c>
      <c r="C105" s="78"/>
      <c r="D105" s="78"/>
      <c r="E105" s="78"/>
      <c r="F105" s="78"/>
      <c r="G105" s="78"/>
      <c r="H105" s="78"/>
      <c r="M105" s="78"/>
      <c r="N105" s="78"/>
      <c r="O105" s="78"/>
      <c r="P105" s="78"/>
      <c r="Q105" s="78"/>
    </row>
    <row r="106" spans="1:17" x14ac:dyDescent="0.35">
      <c r="A106" s="59" t="s">
        <v>391</v>
      </c>
      <c r="B106" s="60" t="str">
        <f>+'MAPA DE RIESGOS'!P17</f>
        <v xml:space="preserve">Falta de sensibilización ambiental en temas como la cultura, el uso eficiente y el ahorro de energía y agua.            </v>
      </c>
      <c r="G106" s="59" t="s">
        <v>392</v>
      </c>
      <c r="H106" s="60" t="e">
        <f>+'MAPA DE RIESGOS'!#REF!</f>
        <v>#REF!</v>
      </c>
      <c r="M106" s="59" t="s">
        <v>393</v>
      </c>
      <c r="N106" s="60" t="e">
        <f>+'MAPA DE RIESGOS'!#REF!</f>
        <v>#REF!</v>
      </c>
      <c r="Q106" s="39"/>
    </row>
    <row r="107" spans="1:17" x14ac:dyDescent="0.35">
      <c r="A107" s="59" t="s">
        <v>394</v>
      </c>
      <c r="B107" s="60" t="str">
        <f>+'MAPA DE RIESGOS'!T17</f>
        <v>Participar activamente en actividades de sensibilización en programas por el proceso de gestión ambiental en temas de uso eficiente de energía y agua.</v>
      </c>
      <c r="G107" s="59" t="s">
        <v>394</v>
      </c>
      <c r="H107" s="60" t="e">
        <f>+'MAPA DE RIESGOS'!#REF!</f>
        <v>#REF!</v>
      </c>
      <c r="M107" s="59" t="s">
        <v>394</v>
      </c>
      <c r="N107" s="60" t="e">
        <f>+'MAPA DE RIESGOS'!#REF!</f>
        <v>#REF!</v>
      </c>
      <c r="Q107" s="39"/>
    </row>
    <row r="108" spans="1:17" ht="15" thickBot="1" x14ac:dyDescent="0.4">
      <c r="Q108" s="39"/>
    </row>
    <row r="109" spans="1:17" ht="53.25" customHeight="1" thickBot="1" x14ac:dyDescent="0.4">
      <c r="A109" s="63" t="s">
        <v>395</v>
      </c>
      <c r="B109" s="24" t="s">
        <v>396</v>
      </c>
      <c r="C109" s="64" t="s">
        <v>397</v>
      </c>
      <c r="D109" s="24" t="s">
        <v>398</v>
      </c>
      <c r="E109" s="65" t="s">
        <v>399</v>
      </c>
      <c r="G109" s="63" t="s">
        <v>395</v>
      </c>
      <c r="H109" s="24" t="s">
        <v>396</v>
      </c>
      <c r="I109" s="64" t="s">
        <v>397</v>
      </c>
      <c r="J109" s="24" t="s">
        <v>398</v>
      </c>
      <c r="K109" s="65" t="s">
        <v>399</v>
      </c>
      <c r="M109" s="63" t="s">
        <v>395</v>
      </c>
      <c r="N109" s="24" t="s">
        <v>396</v>
      </c>
      <c r="O109" s="64" t="s">
        <v>397</v>
      </c>
      <c r="P109" s="24" t="s">
        <v>398</v>
      </c>
      <c r="Q109" s="65" t="s">
        <v>399</v>
      </c>
    </row>
    <row r="110" spans="1:17" x14ac:dyDescent="0.35">
      <c r="A110" s="333" t="s">
        <v>400</v>
      </c>
      <c r="B110" s="334" t="s">
        <v>401</v>
      </c>
      <c r="C110" s="200" t="s">
        <v>402</v>
      </c>
      <c r="D110" s="62">
        <v>15</v>
      </c>
      <c r="E110" s="74">
        <v>15</v>
      </c>
      <c r="G110" s="333" t="s">
        <v>400</v>
      </c>
      <c r="H110" s="334" t="s">
        <v>401</v>
      </c>
      <c r="I110" s="200" t="s">
        <v>402</v>
      </c>
      <c r="J110" s="62">
        <v>15</v>
      </c>
      <c r="K110" s="74"/>
      <c r="M110" s="333" t="s">
        <v>400</v>
      </c>
      <c r="N110" s="334" t="s">
        <v>401</v>
      </c>
      <c r="O110" s="200" t="s">
        <v>402</v>
      </c>
      <c r="P110" s="62">
        <v>15</v>
      </c>
      <c r="Q110" s="74"/>
    </row>
    <row r="111" spans="1:17" ht="21.75" customHeight="1" x14ac:dyDescent="0.35">
      <c r="A111" s="331"/>
      <c r="B111" s="332"/>
      <c r="C111" s="199" t="s">
        <v>403</v>
      </c>
      <c r="D111" s="61">
        <v>0</v>
      </c>
      <c r="E111" s="75"/>
      <c r="G111" s="331"/>
      <c r="H111" s="332"/>
      <c r="I111" s="199" t="s">
        <v>403</v>
      </c>
      <c r="J111" s="61">
        <v>0</v>
      </c>
      <c r="K111" s="75"/>
      <c r="M111" s="331"/>
      <c r="N111" s="332"/>
      <c r="O111" s="199" t="s">
        <v>403</v>
      </c>
      <c r="P111" s="61">
        <v>0</v>
      </c>
      <c r="Q111" s="75"/>
    </row>
    <row r="112" spans="1:17" x14ac:dyDescent="0.35">
      <c r="A112" s="331"/>
      <c r="B112" s="332" t="s">
        <v>404</v>
      </c>
      <c r="C112" s="199" t="s">
        <v>405</v>
      </c>
      <c r="D112" s="61">
        <v>15</v>
      </c>
      <c r="E112" s="75">
        <v>15</v>
      </c>
      <c r="G112" s="331"/>
      <c r="H112" s="332" t="s">
        <v>404</v>
      </c>
      <c r="I112" s="199" t="s">
        <v>405</v>
      </c>
      <c r="J112" s="61">
        <v>15</v>
      </c>
      <c r="K112" s="75"/>
      <c r="M112" s="331"/>
      <c r="N112" s="332" t="s">
        <v>404</v>
      </c>
      <c r="O112" s="199" t="s">
        <v>405</v>
      </c>
      <c r="P112" s="61">
        <v>15</v>
      </c>
      <c r="Q112" s="75"/>
    </row>
    <row r="113" spans="1:17" ht="25.5" customHeight="1" x14ac:dyDescent="0.35">
      <c r="A113" s="331"/>
      <c r="B113" s="332"/>
      <c r="C113" s="199" t="s">
        <v>406</v>
      </c>
      <c r="D113" s="61">
        <v>0</v>
      </c>
      <c r="E113" s="75"/>
      <c r="G113" s="331"/>
      <c r="H113" s="332"/>
      <c r="I113" s="199" t="s">
        <v>406</v>
      </c>
      <c r="J113" s="61">
        <v>0</v>
      </c>
      <c r="K113" s="75"/>
      <c r="M113" s="331"/>
      <c r="N113" s="332"/>
      <c r="O113" s="199" t="s">
        <v>406</v>
      </c>
      <c r="P113" s="61">
        <v>0</v>
      </c>
      <c r="Q113" s="75"/>
    </row>
    <row r="114" spans="1:17" ht="22.5" customHeight="1" x14ac:dyDescent="0.35">
      <c r="A114" s="331" t="s">
        <v>407</v>
      </c>
      <c r="B114" s="332" t="s">
        <v>408</v>
      </c>
      <c r="C114" s="199" t="s">
        <v>409</v>
      </c>
      <c r="D114" s="61">
        <v>15</v>
      </c>
      <c r="E114" s="75">
        <v>13</v>
      </c>
      <c r="G114" s="331" t="s">
        <v>407</v>
      </c>
      <c r="H114" s="332" t="s">
        <v>408</v>
      </c>
      <c r="I114" s="199" t="s">
        <v>409</v>
      </c>
      <c r="J114" s="61">
        <v>15</v>
      </c>
      <c r="K114" s="75"/>
      <c r="M114" s="331" t="s">
        <v>407</v>
      </c>
      <c r="N114" s="332" t="s">
        <v>408</v>
      </c>
      <c r="O114" s="199" t="s">
        <v>409</v>
      </c>
      <c r="P114" s="61">
        <v>15</v>
      </c>
      <c r="Q114" s="75"/>
    </row>
    <row r="115" spans="1:17" ht="24.75" customHeight="1" x14ac:dyDescent="0.35">
      <c r="A115" s="331"/>
      <c r="B115" s="332"/>
      <c r="C115" s="199" t="s">
        <v>410</v>
      </c>
      <c r="D115" s="61">
        <v>0</v>
      </c>
      <c r="E115" s="75"/>
      <c r="G115" s="331"/>
      <c r="H115" s="332"/>
      <c r="I115" s="199" t="s">
        <v>410</v>
      </c>
      <c r="J115" s="61">
        <v>0</v>
      </c>
      <c r="K115" s="75"/>
      <c r="M115" s="331"/>
      <c r="N115" s="332"/>
      <c r="O115" s="199" t="s">
        <v>410</v>
      </c>
      <c r="P115" s="61">
        <v>0</v>
      </c>
      <c r="Q115" s="75"/>
    </row>
    <row r="116" spans="1:17" ht="22.5" customHeight="1" x14ac:dyDescent="0.35">
      <c r="A116" s="331" t="s">
        <v>411</v>
      </c>
      <c r="B116" s="332" t="s">
        <v>412</v>
      </c>
      <c r="C116" s="199" t="s">
        <v>413</v>
      </c>
      <c r="D116" s="61">
        <v>15</v>
      </c>
      <c r="E116" s="75">
        <v>15</v>
      </c>
      <c r="G116" s="331" t="s">
        <v>411</v>
      </c>
      <c r="H116" s="332" t="s">
        <v>412</v>
      </c>
      <c r="I116" s="199" t="s">
        <v>413</v>
      </c>
      <c r="J116" s="61">
        <v>15</v>
      </c>
      <c r="K116" s="75"/>
      <c r="M116" s="331" t="s">
        <v>411</v>
      </c>
      <c r="N116" s="332" t="s">
        <v>412</v>
      </c>
      <c r="O116" s="199" t="s">
        <v>413</v>
      </c>
      <c r="P116" s="61">
        <v>15</v>
      </c>
      <c r="Q116" s="75"/>
    </row>
    <row r="117" spans="1:17" ht="34.5" customHeight="1" x14ac:dyDescent="0.35">
      <c r="A117" s="331"/>
      <c r="B117" s="332"/>
      <c r="C117" s="199" t="s">
        <v>414</v>
      </c>
      <c r="D117" s="61">
        <v>0</v>
      </c>
      <c r="E117" s="75"/>
      <c r="G117" s="331"/>
      <c r="H117" s="332"/>
      <c r="I117" s="199" t="s">
        <v>414</v>
      </c>
      <c r="J117" s="61">
        <v>0</v>
      </c>
      <c r="K117" s="75"/>
      <c r="M117" s="331"/>
      <c r="N117" s="332"/>
      <c r="O117" s="199" t="s">
        <v>414</v>
      </c>
      <c r="P117" s="61">
        <v>0</v>
      </c>
      <c r="Q117" s="75"/>
    </row>
    <row r="118" spans="1:17" ht="25.5" customHeight="1" x14ac:dyDescent="0.35">
      <c r="A118" s="331" t="s">
        <v>415</v>
      </c>
      <c r="B118" s="332" t="s">
        <v>416</v>
      </c>
      <c r="C118" s="199" t="s">
        <v>417</v>
      </c>
      <c r="D118" s="61">
        <v>15</v>
      </c>
      <c r="E118" s="75">
        <v>15</v>
      </c>
      <c r="G118" s="331" t="s">
        <v>415</v>
      </c>
      <c r="H118" s="332" t="s">
        <v>416</v>
      </c>
      <c r="I118" s="199" t="s">
        <v>417</v>
      </c>
      <c r="J118" s="61">
        <v>15</v>
      </c>
      <c r="K118" s="75"/>
      <c r="M118" s="331" t="s">
        <v>415</v>
      </c>
      <c r="N118" s="332" t="s">
        <v>416</v>
      </c>
      <c r="O118" s="199" t="s">
        <v>417</v>
      </c>
      <c r="P118" s="61">
        <v>15</v>
      </c>
      <c r="Q118" s="75"/>
    </row>
    <row r="119" spans="1:17" ht="25.5" customHeight="1" x14ac:dyDescent="0.35">
      <c r="A119" s="331"/>
      <c r="B119" s="332"/>
      <c r="C119" s="199" t="s">
        <v>418</v>
      </c>
      <c r="D119" s="61">
        <v>0</v>
      </c>
      <c r="E119" s="75"/>
      <c r="G119" s="331"/>
      <c r="H119" s="332"/>
      <c r="I119" s="199" t="s">
        <v>418</v>
      </c>
      <c r="J119" s="61">
        <v>0</v>
      </c>
      <c r="K119" s="75"/>
      <c r="M119" s="331"/>
      <c r="N119" s="332"/>
      <c r="O119" s="199" t="s">
        <v>418</v>
      </c>
      <c r="P119" s="61">
        <v>0</v>
      </c>
      <c r="Q119" s="75"/>
    </row>
    <row r="120" spans="1:17" ht="37.5" x14ac:dyDescent="0.35">
      <c r="A120" s="331" t="s">
        <v>419</v>
      </c>
      <c r="B120" s="332" t="s">
        <v>420</v>
      </c>
      <c r="C120" s="199" t="s">
        <v>421</v>
      </c>
      <c r="D120" s="61">
        <v>15</v>
      </c>
      <c r="E120" s="75">
        <v>13</v>
      </c>
      <c r="G120" s="331" t="s">
        <v>419</v>
      </c>
      <c r="H120" s="332" t="s">
        <v>420</v>
      </c>
      <c r="I120" s="199" t="s">
        <v>421</v>
      </c>
      <c r="J120" s="61">
        <v>15</v>
      </c>
      <c r="K120" s="75"/>
      <c r="M120" s="331" t="s">
        <v>419</v>
      </c>
      <c r="N120" s="332" t="s">
        <v>420</v>
      </c>
      <c r="O120" s="199" t="s">
        <v>421</v>
      </c>
      <c r="P120" s="61">
        <v>15</v>
      </c>
      <c r="Q120" s="75"/>
    </row>
    <row r="121" spans="1:17" ht="63.75" customHeight="1" x14ac:dyDescent="0.35">
      <c r="A121" s="331"/>
      <c r="B121" s="332"/>
      <c r="C121" s="199" t="s">
        <v>422</v>
      </c>
      <c r="D121" s="61">
        <v>0</v>
      </c>
      <c r="E121" s="75"/>
      <c r="G121" s="331"/>
      <c r="H121" s="332"/>
      <c r="I121" s="199" t="s">
        <v>422</v>
      </c>
      <c r="J121" s="61">
        <v>0</v>
      </c>
      <c r="K121" s="75"/>
      <c r="M121" s="331"/>
      <c r="N121" s="332"/>
      <c r="O121" s="199" t="s">
        <v>422</v>
      </c>
      <c r="P121" s="61">
        <v>0</v>
      </c>
      <c r="Q121" s="75"/>
    </row>
    <row r="122" spans="1:17" ht="63.75" customHeight="1" x14ac:dyDescent="0.35">
      <c r="A122" s="331" t="s">
        <v>423</v>
      </c>
      <c r="B122" s="332" t="s">
        <v>424</v>
      </c>
      <c r="C122" s="199" t="s">
        <v>425</v>
      </c>
      <c r="D122" s="61">
        <v>10</v>
      </c>
      <c r="E122" s="75">
        <v>10</v>
      </c>
      <c r="G122" s="331" t="s">
        <v>423</v>
      </c>
      <c r="H122" s="332" t="s">
        <v>424</v>
      </c>
      <c r="I122" s="199" t="s">
        <v>425</v>
      </c>
      <c r="J122" s="61">
        <v>10</v>
      </c>
      <c r="K122" s="75"/>
      <c r="M122" s="331" t="s">
        <v>423</v>
      </c>
      <c r="N122" s="332" t="s">
        <v>424</v>
      </c>
      <c r="O122" s="199" t="s">
        <v>425</v>
      </c>
      <c r="P122" s="61">
        <v>10</v>
      </c>
      <c r="Q122" s="75"/>
    </row>
    <row r="123" spans="1:17" ht="63.75" customHeight="1" x14ac:dyDescent="0.35">
      <c r="A123" s="331"/>
      <c r="B123" s="332"/>
      <c r="C123" s="199" t="s">
        <v>426</v>
      </c>
      <c r="D123" s="61">
        <v>5</v>
      </c>
      <c r="E123" s="75"/>
      <c r="G123" s="331"/>
      <c r="H123" s="332"/>
      <c r="I123" s="199" t="s">
        <v>426</v>
      </c>
      <c r="J123" s="61">
        <v>5</v>
      </c>
      <c r="K123" s="75"/>
      <c r="M123" s="331"/>
      <c r="N123" s="332"/>
      <c r="O123" s="199" t="s">
        <v>426</v>
      </c>
      <c r="P123" s="61">
        <v>5</v>
      </c>
      <c r="Q123" s="75"/>
    </row>
    <row r="124" spans="1:17" ht="15.75" customHeight="1" thickBot="1" x14ac:dyDescent="0.4">
      <c r="A124" s="331"/>
      <c r="B124" s="332"/>
      <c r="C124" s="199" t="s">
        <v>427</v>
      </c>
      <c r="D124" s="66">
        <v>0</v>
      </c>
      <c r="E124" s="76"/>
      <c r="G124" s="331"/>
      <c r="H124" s="332"/>
      <c r="I124" s="199" t="s">
        <v>427</v>
      </c>
      <c r="J124" s="66">
        <v>0</v>
      </c>
      <c r="K124" s="76"/>
      <c r="M124" s="331"/>
      <c r="N124" s="332"/>
      <c r="O124" s="199" t="s">
        <v>427</v>
      </c>
      <c r="P124" s="66">
        <v>0</v>
      </c>
      <c r="Q124" s="76"/>
    </row>
    <row r="125" spans="1:17" ht="15" thickBot="1" x14ac:dyDescent="0.4">
      <c r="D125" s="67" t="s">
        <v>428</v>
      </c>
      <c r="E125" s="77">
        <f>SUM(E110:E124)</f>
        <v>96</v>
      </c>
      <c r="J125" s="67" t="s">
        <v>428</v>
      </c>
      <c r="K125" s="77">
        <f>SUM(K110:K124)</f>
        <v>0</v>
      </c>
      <c r="P125" s="67" t="s">
        <v>428</v>
      </c>
      <c r="Q125" s="77">
        <f>SUM(Q110:Q124)</f>
        <v>0</v>
      </c>
    </row>
    <row r="126" spans="1:17" ht="39.5" thickBot="1" x14ac:dyDescent="0.4">
      <c r="A126" s="71" t="s">
        <v>429</v>
      </c>
      <c r="B126" s="203" t="s">
        <v>430</v>
      </c>
      <c r="D126" s="70"/>
      <c r="E126" s="202"/>
      <c r="G126" s="71" t="s">
        <v>429</v>
      </c>
      <c r="H126" s="203" t="s">
        <v>430</v>
      </c>
      <c r="J126" s="70"/>
      <c r="K126" s="202"/>
      <c r="M126" s="71" t="s">
        <v>429</v>
      </c>
      <c r="N126" s="203" t="s">
        <v>430</v>
      </c>
      <c r="P126" s="70"/>
      <c r="Q126" s="202"/>
    </row>
    <row r="127" spans="1:17" ht="15" thickBot="1" x14ac:dyDescent="0.4">
      <c r="A127" s="72" t="s">
        <v>60</v>
      </c>
      <c r="B127" s="73" t="s">
        <v>431</v>
      </c>
      <c r="D127" s="70"/>
      <c r="E127" s="202"/>
      <c r="G127" s="72" t="s">
        <v>60</v>
      </c>
      <c r="H127" s="73" t="s">
        <v>431</v>
      </c>
      <c r="J127" s="70"/>
      <c r="K127" s="202"/>
      <c r="M127" s="72" t="s">
        <v>60</v>
      </c>
      <c r="N127" s="73" t="s">
        <v>431</v>
      </c>
      <c r="P127" s="70"/>
      <c r="Q127" s="202"/>
    </row>
    <row r="128" spans="1:17" ht="15" thickBot="1" x14ac:dyDescent="0.4">
      <c r="A128" s="72" t="s">
        <v>91</v>
      </c>
      <c r="B128" s="73" t="s">
        <v>432</v>
      </c>
      <c r="D128" s="70"/>
      <c r="E128" s="202"/>
      <c r="G128" s="72" t="s">
        <v>91</v>
      </c>
      <c r="H128" s="73" t="s">
        <v>432</v>
      </c>
      <c r="J128" s="70"/>
      <c r="K128" s="202"/>
      <c r="M128" s="72" t="s">
        <v>91</v>
      </c>
      <c r="N128" s="73" t="s">
        <v>432</v>
      </c>
      <c r="P128" s="70"/>
      <c r="Q128" s="202"/>
    </row>
    <row r="129" spans="1:18" ht="15" thickBot="1" x14ac:dyDescent="0.4">
      <c r="A129" s="72" t="s">
        <v>183</v>
      </c>
      <c r="B129" s="73" t="s">
        <v>433</v>
      </c>
      <c r="D129" s="70"/>
      <c r="E129" s="202"/>
      <c r="G129" s="72" t="s">
        <v>183</v>
      </c>
      <c r="H129" s="73" t="s">
        <v>433</v>
      </c>
      <c r="J129" s="70"/>
      <c r="K129" s="202"/>
      <c r="M129" s="72" t="s">
        <v>183</v>
      </c>
      <c r="N129" s="73" t="s">
        <v>433</v>
      </c>
      <c r="P129" s="70"/>
      <c r="Q129" s="202"/>
    </row>
    <row r="131" spans="1:18" ht="18.75" customHeight="1" x14ac:dyDescent="0.35">
      <c r="A131" s="78" t="s">
        <v>439</v>
      </c>
      <c r="B131" s="78" t="str">
        <f>+'MAPA DE RIESGOS'!D18</f>
        <v>Probabilidad de presentar enfermedades laborales</v>
      </c>
      <c r="C131" s="78"/>
      <c r="D131" s="78"/>
      <c r="E131" s="78"/>
      <c r="F131" s="78"/>
      <c r="G131" s="78"/>
      <c r="H131" s="78"/>
      <c r="M131" s="78"/>
      <c r="N131" s="78"/>
      <c r="O131" s="78"/>
      <c r="P131" s="78"/>
      <c r="Q131" s="78"/>
    </row>
    <row r="132" spans="1:18" ht="18" customHeight="1" x14ac:dyDescent="0.35">
      <c r="A132" s="59" t="s">
        <v>391</v>
      </c>
      <c r="B132" s="60" t="str">
        <f>+'MAPA DE RIESGOS'!P18</f>
        <v>Inadecuada higiene postural</v>
      </c>
      <c r="G132" s="59" t="s">
        <v>392</v>
      </c>
      <c r="H132" s="60" t="e">
        <f>+'MAPA DE RIESGOS'!#REF!</f>
        <v>#REF!</v>
      </c>
      <c r="M132" s="70"/>
      <c r="N132" s="126"/>
      <c r="O132" s="126"/>
      <c r="P132" s="126"/>
      <c r="Q132" s="202"/>
      <c r="R132" s="126"/>
    </row>
    <row r="133" spans="1:18" ht="20.25" customHeight="1" x14ac:dyDescent="0.35">
      <c r="A133" s="124" t="s">
        <v>394</v>
      </c>
      <c r="B133" s="123" t="str">
        <f>+'MAPA DE RIESGOS'!T18</f>
        <v>Asistir a las capacitaciones y actividades que se programen sobre el tema.</v>
      </c>
      <c r="G133" s="124" t="s">
        <v>394</v>
      </c>
      <c r="H133" s="147" t="e">
        <f>+'MAPA DE RIESGOS'!#REF!</f>
        <v>#REF!</v>
      </c>
      <c r="M133" s="148"/>
      <c r="N133" s="337"/>
      <c r="O133" s="337"/>
      <c r="P133" s="337"/>
      <c r="Q133" s="202"/>
      <c r="R133" s="126"/>
    </row>
    <row r="134" spans="1:18" ht="12" customHeight="1" thickBot="1" x14ac:dyDescent="0.4">
      <c r="M134" s="126"/>
      <c r="N134" s="126"/>
      <c r="O134" s="126"/>
      <c r="P134" s="126"/>
      <c r="Q134" s="202"/>
      <c r="R134" s="126"/>
    </row>
    <row r="135" spans="1:18" ht="53.25" customHeight="1" thickBot="1" x14ac:dyDescent="0.4">
      <c r="A135" s="63" t="s">
        <v>395</v>
      </c>
      <c r="B135" s="24" t="s">
        <v>396</v>
      </c>
      <c r="C135" s="64" t="s">
        <v>397</v>
      </c>
      <c r="D135" s="24" t="s">
        <v>398</v>
      </c>
      <c r="E135" s="65" t="s">
        <v>399</v>
      </c>
      <c r="G135" s="63" t="s">
        <v>395</v>
      </c>
      <c r="H135" s="24" t="s">
        <v>396</v>
      </c>
      <c r="I135" s="64" t="s">
        <v>397</v>
      </c>
      <c r="J135" s="24" t="s">
        <v>398</v>
      </c>
      <c r="K135" s="65" t="s">
        <v>399</v>
      </c>
      <c r="M135" s="149"/>
      <c r="N135" s="149"/>
      <c r="O135" s="149"/>
      <c r="P135" s="149"/>
      <c r="Q135" s="150"/>
      <c r="R135" s="126"/>
    </row>
    <row r="136" spans="1:18" x14ac:dyDescent="0.35">
      <c r="A136" s="333" t="s">
        <v>400</v>
      </c>
      <c r="B136" s="334" t="s">
        <v>401</v>
      </c>
      <c r="C136" s="200" t="s">
        <v>402</v>
      </c>
      <c r="D136" s="62">
        <v>15</v>
      </c>
      <c r="E136" s="74">
        <v>15</v>
      </c>
      <c r="G136" s="333" t="s">
        <v>400</v>
      </c>
      <c r="H136" s="334" t="s">
        <v>401</v>
      </c>
      <c r="I136" s="200" t="s">
        <v>402</v>
      </c>
      <c r="J136" s="62">
        <v>15</v>
      </c>
      <c r="K136" s="74"/>
      <c r="M136" s="335"/>
      <c r="N136" s="336"/>
      <c r="O136" s="201"/>
      <c r="P136" s="151"/>
      <c r="Q136" s="202"/>
      <c r="R136" s="126"/>
    </row>
    <row r="137" spans="1:18" ht="21.75" customHeight="1" x14ac:dyDescent="0.35">
      <c r="A137" s="331"/>
      <c r="B137" s="332"/>
      <c r="C137" s="199" t="s">
        <v>403</v>
      </c>
      <c r="D137" s="61">
        <v>0</v>
      </c>
      <c r="E137" s="75"/>
      <c r="G137" s="331"/>
      <c r="H137" s="332"/>
      <c r="I137" s="199" t="s">
        <v>403</v>
      </c>
      <c r="J137" s="61">
        <v>0</v>
      </c>
      <c r="K137" s="75"/>
      <c r="M137" s="335"/>
      <c r="N137" s="336"/>
      <c r="O137" s="201"/>
      <c r="P137" s="151"/>
      <c r="Q137" s="202"/>
      <c r="R137" s="126"/>
    </row>
    <row r="138" spans="1:18" x14ac:dyDescent="0.35">
      <c r="A138" s="331"/>
      <c r="B138" s="332" t="s">
        <v>404</v>
      </c>
      <c r="C138" s="199" t="s">
        <v>405</v>
      </c>
      <c r="D138" s="61">
        <v>15</v>
      </c>
      <c r="E138" s="75">
        <v>15</v>
      </c>
      <c r="G138" s="331"/>
      <c r="H138" s="332" t="s">
        <v>404</v>
      </c>
      <c r="I138" s="199" t="s">
        <v>405</v>
      </c>
      <c r="J138" s="61">
        <v>15</v>
      </c>
      <c r="K138" s="75"/>
      <c r="M138" s="335"/>
      <c r="N138" s="336"/>
      <c r="O138" s="201"/>
      <c r="P138" s="151"/>
      <c r="Q138" s="202"/>
      <c r="R138" s="126"/>
    </row>
    <row r="139" spans="1:18" ht="25.5" customHeight="1" x14ac:dyDescent="0.35">
      <c r="A139" s="331"/>
      <c r="B139" s="332"/>
      <c r="C139" s="199" t="s">
        <v>406</v>
      </c>
      <c r="D139" s="61">
        <v>0</v>
      </c>
      <c r="E139" s="75"/>
      <c r="G139" s="331"/>
      <c r="H139" s="332"/>
      <c r="I139" s="199" t="s">
        <v>406</v>
      </c>
      <c r="J139" s="61">
        <v>0</v>
      </c>
      <c r="K139" s="75"/>
      <c r="M139" s="335"/>
      <c r="N139" s="336"/>
      <c r="O139" s="201"/>
      <c r="P139" s="151"/>
      <c r="Q139" s="202"/>
      <c r="R139" s="126"/>
    </row>
    <row r="140" spans="1:18" ht="22.5" customHeight="1" x14ac:dyDescent="0.35">
      <c r="A140" s="331" t="s">
        <v>407</v>
      </c>
      <c r="B140" s="332" t="s">
        <v>408</v>
      </c>
      <c r="C140" s="199" t="s">
        <v>409</v>
      </c>
      <c r="D140" s="61">
        <v>15</v>
      </c>
      <c r="E140" s="75">
        <v>14</v>
      </c>
      <c r="G140" s="331" t="s">
        <v>407</v>
      </c>
      <c r="H140" s="332" t="s">
        <v>408</v>
      </c>
      <c r="I140" s="199" t="s">
        <v>409</v>
      </c>
      <c r="J140" s="61">
        <v>15</v>
      </c>
      <c r="K140" s="75"/>
      <c r="M140" s="335"/>
      <c r="N140" s="336"/>
      <c r="O140" s="201"/>
      <c r="P140" s="151"/>
      <c r="Q140" s="202"/>
      <c r="R140" s="126"/>
    </row>
    <row r="141" spans="1:18" ht="15" customHeight="1" x14ac:dyDescent="0.35">
      <c r="A141" s="331"/>
      <c r="B141" s="332"/>
      <c r="C141" s="199" t="s">
        <v>410</v>
      </c>
      <c r="D141" s="61">
        <v>0</v>
      </c>
      <c r="E141" s="75"/>
      <c r="G141" s="331"/>
      <c r="H141" s="332"/>
      <c r="I141" s="199" t="s">
        <v>410</v>
      </c>
      <c r="J141" s="61">
        <v>0</v>
      </c>
      <c r="K141" s="75"/>
      <c r="M141" s="335"/>
      <c r="N141" s="336"/>
      <c r="O141" s="201"/>
      <c r="P141" s="151"/>
      <c r="Q141" s="202"/>
      <c r="R141" s="126"/>
    </row>
    <row r="142" spans="1:18" ht="22.5" customHeight="1" x14ac:dyDescent="0.35">
      <c r="A142" s="331" t="s">
        <v>411</v>
      </c>
      <c r="B142" s="332" t="s">
        <v>412</v>
      </c>
      <c r="C142" s="199" t="s">
        <v>413</v>
      </c>
      <c r="D142" s="61">
        <v>15</v>
      </c>
      <c r="E142" s="75">
        <v>15</v>
      </c>
      <c r="G142" s="331" t="s">
        <v>411</v>
      </c>
      <c r="H142" s="332" t="s">
        <v>412</v>
      </c>
      <c r="I142" s="199" t="s">
        <v>413</v>
      </c>
      <c r="J142" s="61">
        <v>15</v>
      </c>
      <c r="K142" s="75"/>
      <c r="M142" s="335"/>
      <c r="N142" s="336"/>
      <c r="O142" s="201"/>
      <c r="P142" s="151"/>
      <c r="Q142" s="202"/>
      <c r="R142" s="126"/>
    </row>
    <row r="143" spans="1:18" ht="42" customHeight="1" x14ac:dyDescent="0.35">
      <c r="A143" s="331"/>
      <c r="B143" s="332"/>
      <c r="C143" s="199" t="s">
        <v>414</v>
      </c>
      <c r="D143" s="61">
        <v>0</v>
      </c>
      <c r="E143" s="75"/>
      <c r="G143" s="331"/>
      <c r="H143" s="332"/>
      <c r="I143" s="199" t="s">
        <v>414</v>
      </c>
      <c r="J143" s="61">
        <v>0</v>
      </c>
      <c r="K143" s="75"/>
      <c r="M143" s="335"/>
      <c r="N143" s="336"/>
      <c r="O143" s="201"/>
      <c r="P143" s="151"/>
      <c r="Q143" s="202"/>
      <c r="R143" s="126"/>
    </row>
    <row r="144" spans="1:18" ht="25.5" customHeight="1" x14ac:dyDescent="0.35">
      <c r="A144" s="331" t="s">
        <v>415</v>
      </c>
      <c r="B144" s="332" t="s">
        <v>416</v>
      </c>
      <c r="C144" s="199" t="s">
        <v>417</v>
      </c>
      <c r="D144" s="61">
        <v>15</v>
      </c>
      <c r="E144" s="75">
        <v>15</v>
      </c>
      <c r="G144" s="331" t="s">
        <v>415</v>
      </c>
      <c r="H144" s="332" t="s">
        <v>416</v>
      </c>
      <c r="I144" s="199" t="s">
        <v>417</v>
      </c>
      <c r="J144" s="61">
        <v>15</v>
      </c>
      <c r="K144" s="75"/>
      <c r="M144" s="335"/>
      <c r="N144" s="336"/>
      <c r="O144" s="201"/>
      <c r="P144" s="151"/>
      <c r="Q144" s="202"/>
      <c r="R144" s="126"/>
    </row>
    <row r="145" spans="1:18" ht="25.5" customHeight="1" x14ac:dyDescent="0.35">
      <c r="A145" s="331"/>
      <c r="B145" s="332"/>
      <c r="C145" s="199" t="s">
        <v>418</v>
      </c>
      <c r="D145" s="61">
        <v>0</v>
      </c>
      <c r="E145" s="75"/>
      <c r="G145" s="331"/>
      <c r="H145" s="332"/>
      <c r="I145" s="199" t="s">
        <v>418</v>
      </c>
      <c r="J145" s="61">
        <v>0</v>
      </c>
      <c r="K145" s="75"/>
      <c r="M145" s="335"/>
      <c r="N145" s="336"/>
      <c r="O145" s="201"/>
      <c r="P145" s="151"/>
      <c r="Q145" s="202"/>
      <c r="R145" s="126"/>
    </row>
    <row r="146" spans="1:18" ht="25" x14ac:dyDescent="0.35">
      <c r="A146" s="331" t="s">
        <v>419</v>
      </c>
      <c r="B146" s="332" t="s">
        <v>420</v>
      </c>
      <c r="C146" s="199" t="s">
        <v>421</v>
      </c>
      <c r="D146" s="61">
        <v>15</v>
      </c>
      <c r="E146" s="75">
        <v>12</v>
      </c>
      <c r="G146" s="331" t="s">
        <v>419</v>
      </c>
      <c r="H146" s="332" t="s">
        <v>420</v>
      </c>
      <c r="I146" s="199" t="s">
        <v>421</v>
      </c>
      <c r="J146" s="61">
        <v>15</v>
      </c>
      <c r="K146" s="75"/>
      <c r="M146" s="335"/>
      <c r="N146" s="336"/>
      <c r="O146" s="201"/>
      <c r="P146" s="151"/>
      <c r="Q146" s="202"/>
      <c r="R146" s="126"/>
    </row>
    <row r="147" spans="1:18" ht="63.75" customHeight="1" x14ac:dyDescent="0.35">
      <c r="A147" s="331"/>
      <c r="B147" s="332"/>
      <c r="C147" s="199" t="s">
        <v>422</v>
      </c>
      <c r="D147" s="61">
        <v>0</v>
      </c>
      <c r="E147" s="75"/>
      <c r="G147" s="331"/>
      <c r="H147" s="332"/>
      <c r="I147" s="199" t="s">
        <v>422</v>
      </c>
      <c r="J147" s="61">
        <v>0</v>
      </c>
      <c r="K147" s="75"/>
      <c r="M147" s="335"/>
      <c r="N147" s="336"/>
      <c r="O147" s="201"/>
      <c r="P147" s="151"/>
      <c r="Q147" s="202"/>
      <c r="R147" s="126"/>
    </row>
    <row r="148" spans="1:18" ht="63.75" customHeight="1" x14ac:dyDescent="0.35">
      <c r="A148" s="331" t="s">
        <v>423</v>
      </c>
      <c r="B148" s="332" t="s">
        <v>424</v>
      </c>
      <c r="C148" s="199" t="s">
        <v>425</v>
      </c>
      <c r="D148" s="61">
        <v>10</v>
      </c>
      <c r="E148" s="75">
        <v>10</v>
      </c>
      <c r="G148" s="331" t="s">
        <v>423</v>
      </c>
      <c r="H148" s="332" t="s">
        <v>424</v>
      </c>
      <c r="I148" s="199" t="s">
        <v>425</v>
      </c>
      <c r="J148" s="61">
        <v>10</v>
      </c>
      <c r="K148" s="75"/>
      <c r="M148" s="335"/>
      <c r="N148" s="336"/>
      <c r="O148" s="201"/>
      <c r="P148" s="151"/>
      <c r="Q148" s="202"/>
      <c r="R148" s="126"/>
    </row>
    <row r="149" spans="1:18" ht="63.75" customHeight="1" x14ac:dyDescent="0.35">
      <c r="A149" s="331"/>
      <c r="B149" s="332"/>
      <c r="C149" s="199" t="s">
        <v>426</v>
      </c>
      <c r="D149" s="61">
        <v>5</v>
      </c>
      <c r="E149" s="75"/>
      <c r="G149" s="331"/>
      <c r="H149" s="332"/>
      <c r="I149" s="199" t="s">
        <v>426</v>
      </c>
      <c r="J149" s="61">
        <v>5</v>
      </c>
      <c r="K149" s="75"/>
      <c r="M149" s="335"/>
      <c r="N149" s="336"/>
      <c r="O149" s="201"/>
      <c r="P149" s="151"/>
      <c r="Q149" s="202"/>
      <c r="R149" s="126"/>
    </row>
    <row r="150" spans="1:18" ht="15.75" customHeight="1" thickBot="1" x14ac:dyDescent="0.4">
      <c r="A150" s="331"/>
      <c r="B150" s="332"/>
      <c r="C150" s="199" t="s">
        <v>427</v>
      </c>
      <c r="D150" s="66">
        <v>0</v>
      </c>
      <c r="E150" s="76"/>
      <c r="G150" s="331"/>
      <c r="H150" s="332"/>
      <c r="I150" s="199" t="s">
        <v>427</v>
      </c>
      <c r="J150" s="66">
        <v>0</v>
      </c>
      <c r="K150" s="76"/>
      <c r="M150" s="335"/>
      <c r="N150" s="336"/>
      <c r="O150" s="201"/>
      <c r="P150" s="151"/>
      <c r="Q150" s="202"/>
      <c r="R150" s="126"/>
    </row>
    <row r="151" spans="1:18" ht="15" thickBot="1" x14ac:dyDescent="0.4">
      <c r="D151" s="67" t="s">
        <v>428</v>
      </c>
      <c r="E151" s="77">
        <f>SUM(E136:E150)</f>
        <v>96</v>
      </c>
      <c r="J151" s="67" t="s">
        <v>428</v>
      </c>
      <c r="K151" s="77">
        <f>SUM(K136:K150)</f>
        <v>0</v>
      </c>
      <c r="M151" s="126"/>
      <c r="N151" s="126"/>
      <c r="O151" s="126"/>
      <c r="P151" s="70"/>
      <c r="Q151" s="202"/>
      <c r="R151" s="126"/>
    </row>
    <row r="152" spans="1:18" ht="39.5" thickBot="1" x14ac:dyDescent="0.4">
      <c r="A152" s="71" t="s">
        <v>429</v>
      </c>
      <c r="B152" s="203" t="s">
        <v>430</v>
      </c>
      <c r="D152" s="70"/>
      <c r="E152" s="202"/>
      <c r="G152" s="71" t="s">
        <v>429</v>
      </c>
      <c r="H152" s="203" t="s">
        <v>430</v>
      </c>
      <c r="J152" s="70"/>
      <c r="K152" s="202"/>
      <c r="M152" s="103"/>
      <c r="N152" s="103"/>
      <c r="O152" s="126"/>
      <c r="P152" s="70"/>
      <c r="Q152" s="202"/>
      <c r="R152" s="126"/>
    </row>
    <row r="153" spans="1:18" ht="15" thickBot="1" x14ac:dyDescent="0.4">
      <c r="A153" s="72" t="s">
        <v>60</v>
      </c>
      <c r="B153" s="73" t="s">
        <v>431</v>
      </c>
      <c r="D153" s="70"/>
      <c r="E153" s="202"/>
      <c r="G153" s="72" t="s">
        <v>60</v>
      </c>
      <c r="H153" s="73" t="s">
        <v>431</v>
      </c>
      <c r="J153" s="70"/>
      <c r="K153" s="202"/>
      <c r="M153" s="152"/>
      <c r="N153" s="152"/>
      <c r="O153" s="126"/>
      <c r="P153" s="70"/>
      <c r="Q153" s="202"/>
      <c r="R153" s="126"/>
    </row>
    <row r="154" spans="1:18" ht="15" thickBot="1" x14ac:dyDescent="0.4">
      <c r="A154" s="72" t="s">
        <v>91</v>
      </c>
      <c r="B154" s="73" t="s">
        <v>432</v>
      </c>
      <c r="D154" s="70"/>
      <c r="E154" s="202"/>
      <c r="G154" s="72" t="s">
        <v>91</v>
      </c>
      <c r="H154" s="73" t="s">
        <v>432</v>
      </c>
      <c r="J154" s="70"/>
      <c r="K154" s="202"/>
      <c r="M154" s="152"/>
      <c r="N154" s="152"/>
      <c r="O154" s="126"/>
      <c r="P154" s="70"/>
      <c r="Q154" s="202"/>
      <c r="R154" s="126"/>
    </row>
    <row r="155" spans="1:18" ht="15" thickBot="1" x14ac:dyDescent="0.4">
      <c r="A155" s="72" t="s">
        <v>183</v>
      </c>
      <c r="B155" s="73" t="s">
        <v>433</v>
      </c>
      <c r="D155" s="70"/>
      <c r="E155" s="202"/>
      <c r="G155" s="72" t="s">
        <v>183</v>
      </c>
      <c r="H155" s="73" t="s">
        <v>433</v>
      </c>
      <c r="J155" s="70"/>
      <c r="K155" s="202"/>
      <c r="M155" s="152"/>
      <c r="N155" s="152"/>
      <c r="O155" s="126"/>
      <c r="P155" s="70"/>
      <c r="Q155" s="202"/>
      <c r="R155" s="126"/>
    </row>
    <row r="156" spans="1:18" x14ac:dyDescent="0.35">
      <c r="M156" s="126"/>
      <c r="N156" s="126"/>
      <c r="O156" s="126"/>
      <c r="P156" s="126"/>
      <c r="Q156" s="126"/>
      <c r="R156" s="126"/>
    </row>
    <row r="157" spans="1:18" x14ac:dyDescent="0.35">
      <c r="A157" s="78" t="s">
        <v>440</v>
      </c>
      <c r="B157" s="78" t="str">
        <f>+'MAPA DE RIESGOS'!D19</f>
        <v>Posibilidad de afectar la confidencialidad,  integridad o disponibilidad de la información</v>
      </c>
      <c r="C157" s="78"/>
      <c r="D157" s="78"/>
      <c r="E157" s="78"/>
      <c r="F157" s="78"/>
      <c r="G157" s="78"/>
      <c r="H157" s="78"/>
      <c r="M157" s="126"/>
      <c r="N157" s="126"/>
      <c r="O157" s="126"/>
      <c r="P157" s="126"/>
      <c r="Q157" s="126"/>
      <c r="R157" s="126"/>
    </row>
    <row r="158" spans="1:18" x14ac:dyDescent="0.35">
      <c r="A158" s="59" t="s">
        <v>391</v>
      </c>
      <c r="B158" s="60" t="str">
        <f>+'MAPA DE RIESGOS'!P19</f>
        <v>Conversar la información generada en medios y/o equipos inseguros</v>
      </c>
      <c r="G158" s="59" t="s">
        <v>392</v>
      </c>
      <c r="H158" s="60" t="e">
        <f>+'MAPA DE RIESGOS'!#REF!</f>
        <v>#REF!</v>
      </c>
      <c r="M158" s="126"/>
      <c r="N158" s="126"/>
      <c r="O158" s="126"/>
      <c r="P158" s="126"/>
      <c r="Q158" s="126"/>
      <c r="R158" s="126"/>
    </row>
    <row r="159" spans="1:18" x14ac:dyDescent="0.35">
      <c r="A159" s="59" t="s">
        <v>394</v>
      </c>
      <c r="B159" s="60" t="str">
        <f>+'MAPA DE RIESGOS'!T19</f>
        <v>Conservar la información generada en el proceso en el onedrive institucional.</v>
      </c>
      <c r="G159" s="59" t="s">
        <v>394</v>
      </c>
      <c r="H159" s="60" t="e">
        <f>+'MAPA DE RIESGOS'!#REF!</f>
        <v>#REF!</v>
      </c>
      <c r="M159" s="126"/>
      <c r="N159" s="126"/>
      <c r="O159" s="126"/>
      <c r="P159" s="126"/>
      <c r="Q159" s="126"/>
      <c r="R159" s="126"/>
    </row>
    <row r="160" spans="1:18" ht="15" thickBot="1" x14ac:dyDescent="0.4">
      <c r="M160" s="126"/>
      <c r="N160" s="126"/>
      <c r="O160" s="126"/>
      <c r="P160" s="126"/>
      <c r="Q160" s="126"/>
      <c r="R160" s="126"/>
    </row>
    <row r="161" spans="1:18" ht="53.25" customHeight="1" thickBot="1" x14ac:dyDescent="0.4">
      <c r="A161" s="63" t="s">
        <v>395</v>
      </c>
      <c r="B161" s="24" t="s">
        <v>396</v>
      </c>
      <c r="C161" s="64" t="s">
        <v>397</v>
      </c>
      <c r="D161" s="24" t="s">
        <v>398</v>
      </c>
      <c r="E161" s="65" t="s">
        <v>399</v>
      </c>
      <c r="G161" s="63" t="s">
        <v>395</v>
      </c>
      <c r="H161" s="24" t="s">
        <v>396</v>
      </c>
      <c r="I161" s="64" t="s">
        <v>397</v>
      </c>
      <c r="J161" s="24" t="s">
        <v>398</v>
      </c>
      <c r="K161" s="65" t="s">
        <v>399</v>
      </c>
      <c r="M161" s="126"/>
      <c r="N161" s="126"/>
      <c r="O161" s="126"/>
      <c r="P161" s="126"/>
      <c r="Q161" s="126"/>
      <c r="R161" s="126"/>
    </row>
    <row r="162" spans="1:18" x14ac:dyDescent="0.35">
      <c r="A162" s="333" t="s">
        <v>400</v>
      </c>
      <c r="B162" s="334" t="s">
        <v>401</v>
      </c>
      <c r="C162" s="200" t="s">
        <v>402</v>
      </c>
      <c r="D162" s="62">
        <v>15</v>
      </c>
      <c r="E162" s="74">
        <v>15</v>
      </c>
      <c r="G162" s="333" t="s">
        <v>400</v>
      </c>
      <c r="H162" s="334" t="s">
        <v>401</v>
      </c>
      <c r="I162" s="200" t="s">
        <v>402</v>
      </c>
      <c r="J162" s="62">
        <v>15</v>
      </c>
      <c r="K162" s="74"/>
      <c r="M162" s="126"/>
      <c r="N162" s="126"/>
      <c r="O162" s="126"/>
      <c r="P162" s="126"/>
      <c r="Q162" s="126"/>
      <c r="R162" s="126"/>
    </row>
    <row r="163" spans="1:18" ht="21.75" customHeight="1" x14ac:dyDescent="0.35">
      <c r="A163" s="331"/>
      <c r="B163" s="332"/>
      <c r="C163" s="199" t="s">
        <v>403</v>
      </c>
      <c r="D163" s="61">
        <v>0</v>
      </c>
      <c r="E163" s="75"/>
      <c r="G163" s="331"/>
      <c r="H163" s="332"/>
      <c r="I163" s="199" t="s">
        <v>403</v>
      </c>
      <c r="J163" s="61">
        <v>0</v>
      </c>
      <c r="K163" s="75"/>
      <c r="M163" s="126"/>
      <c r="N163" s="126"/>
      <c r="O163" s="126"/>
      <c r="P163" s="126"/>
      <c r="Q163" s="126"/>
      <c r="R163" s="126"/>
    </row>
    <row r="164" spans="1:18" x14ac:dyDescent="0.35">
      <c r="A164" s="331"/>
      <c r="B164" s="332" t="s">
        <v>404</v>
      </c>
      <c r="C164" s="199" t="s">
        <v>405</v>
      </c>
      <c r="D164" s="61">
        <v>15</v>
      </c>
      <c r="E164" s="75">
        <v>15</v>
      </c>
      <c r="G164" s="331"/>
      <c r="H164" s="332" t="s">
        <v>404</v>
      </c>
      <c r="I164" s="199" t="s">
        <v>405</v>
      </c>
      <c r="J164" s="61">
        <v>15</v>
      </c>
      <c r="K164" s="75"/>
      <c r="M164" s="126"/>
      <c r="N164" s="126"/>
      <c r="O164" s="126"/>
      <c r="P164" s="126"/>
      <c r="Q164" s="126"/>
      <c r="R164" s="126"/>
    </row>
    <row r="165" spans="1:18" ht="25.5" customHeight="1" x14ac:dyDescent="0.35">
      <c r="A165" s="331"/>
      <c r="B165" s="332"/>
      <c r="C165" s="199" t="s">
        <v>406</v>
      </c>
      <c r="D165" s="61">
        <v>0</v>
      </c>
      <c r="E165" s="75"/>
      <c r="G165" s="331"/>
      <c r="H165" s="332"/>
      <c r="I165" s="199" t="s">
        <v>406</v>
      </c>
      <c r="J165" s="61">
        <v>0</v>
      </c>
      <c r="K165" s="75"/>
      <c r="M165" s="126"/>
      <c r="N165" s="126"/>
      <c r="O165" s="126"/>
      <c r="P165" s="126"/>
      <c r="Q165" s="126"/>
      <c r="R165" s="126"/>
    </row>
    <row r="166" spans="1:18" ht="22.5" customHeight="1" x14ac:dyDescent="0.35">
      <c r="A166" s="331" t="s">
        <v>407</v>
      </c>
      <c r="B166" s="332" t="s">
        <v>408</v>
      </c>
      <c r="C166" s="199" t="s">
        <v>409</v>
      </c>
      <c r="D166" s="61">
        <v>15</v>
      </c>
      <c r="E166" s="75">
        <v>15</v>
      </c>
      <c r="G166" s="331" t="s">
        <v>407</v>
      </c>
      <c r="H166" s="332" t="s">
        <v>408</v>
      </c>
      <c r="I166" s="199" t="s">
        <v>409</v>
      </c>
      <c r="J166" s="61">
        <v>15</v>
      </c>
      <c r="K166" s="75"/>
      <c r="M166" s="126"/>
      <c r="N166" s="126"/>
      <c r="O166" s="126"/>
      <c r="P166" s="126"/>
      <c r="Q166" s="126"/>
      <c r="R166" s="126"/>
    </row>
    <row r="167" spans="1:18" x14ac:dyDescent="0.35">
      <c r="A167" s="331"/>
      <c r="B167" s="332"/>
      <c r="C167" s="199" t="s">
        <v>410</v>
      </c>
      <c r="D167" s="61">
        <v>0</v>
      </c>
      <c r="E167" s="75"/>
      <c r="G167" s="331"/>
      <c r="H167" s="332"/>
      <c r="I167" s="199" t="s">
        <v>410</v>
      </c>
      <c r="J167" s="61">
        <v>0</v>
      </c>
      <c r="K167" s="75"/>
      <c r="M167" s="126"/>
      <c r="N167" s="126"/>
      <c r="O167" s="126"/>
      <c r="P167" s="126"/>
      <c r="Q167" s="126"/>
      <c r="R167" s="126"/>
    </row>
    <row r="168" spans="1:18" ht="22.5" customHeight="1" x14ac:dyDescent="0.35">
      <c r="A168" s="331" t="s">
        <v>411</v>
      </c>
      <c r="B168" s="332" t="s">
        <v>412</v>
      </c>
      <c r="C168" s="199" t="s">
        <v>413</v>
      </c>
      <c r="D168" s="61">
        <v>15</v>
      </c>
      <c r="E168" s="75">
        <v>13</v>
      </c>
      <c r="G168" s="331" t="s">
        <v>411</v>
      </c>
      <c r="H168" s="332" t="s">
        <v>412</v>
      </c>
      <c r="I168" s="199" t="s">
        <v>413</v>
      </c>
      <c r="J168" s="61">
        <v>15</v>
      </c>
      <c r="K168" s="75"/>
      <c r="M168" s="126"/>
      <c r="N168" s="126"/>
      <c r="O168" s="126"/>
      <c r="P168" s="126"/>
      <c r="Q168" s="126"/>
      <c r="R168" s="126"/>
    </row>
    <row r="169" spans="1:18" ht="30" customHeight="1" x14ac:dyDescent="0.35">
      <c r="A169" s="331"/>
      <c r="B169" s="332"/>
      <c r="C169" s="199" t="s">
        <v>414</v>
      </c>
      <c r="D169" s="61">
        <v>0</v>
      </c>
      <c r="E169" s="75"/>
      <c r="G169" s="331"/>
      <c r="H169" s="332"/>
      <c r="I169" s="199" t="s">
        <v>414</v>
      </c>
      <c r="J169" s="61">
        <v>0</v>
      </c>
      <c r="K169" s="75"/>
      <c r="M169" s="126"/>
      <c r="N169" s="126"/>
      <c r="O169" s="126"/>
      <c r="P169" s="126"/>
      <c r="Q169" s="126"/>
      <c r="R169" s="126"/>
    </row>
    <row r="170" spans="1:18" ht="25.5" customHeight="1" x14ac:dyDescent="0.35">
      <c r="A170" s="331" t="s">
        <v>415</v>
      </c>
      <c r="B170" s="332" t="s">
        <v>416</v>
      </c>
      <c r="C170" s="199" t="s">
        <v>417</v>
      </c>
      <c r="D170" s="61">
        <v>15</v>
      </c>
      <c r="E170" s="75">
        <v>15</v>
      </c>
      <c r="G170" s="331" t="s">
        <v>415</v>
      </c>
      <c r="H170" s="332" t="s">
        <v>416</v>
      </c>
      <c r="I170" s="199" t="s">
        <v>417</v>
      </c>
      <c r="J170" s="61">
        <v>15</v>
      </c>
      <c r="K170" s="75"/>
      <c r="M170" s="126"/>
      <c r="N170" s="126"/>
      <c r="O170" s="126"/>
      <c r="P170" s="126"/>
      <c r="Q170" s="126"/>
      <c r="R170" s="126"/>
    </row>
    <row r="171" spans="1:18" ht="25.5" customHeight="1" x14ac:dyDescent="0.35">
      <c r="A171" s="331"/>
      <c r="B171" s="332"/>
      <c r="C171" s="199" t="s">
        <v>418</v>
      </c>
      <c r="D171" s="61">
        <v>0</v>
      </c>
      <c r="E171" s="75"/>
      <c r="G171" s="331"/>
      <c r="H171" s="332"/>
      <c r="I171" s="199" t="s">
        <v>418</v>
      </c>
      <c r="J171" s="61">
        <v>0</v>
      </c>
      <c r="K171" s="75"/>
      <c r="M171" s="126"/>
      <c r="N171" s="126"/>
      <c r="O171" s="126"/>
      <c r="P171" s="126"/>
      <c r="Q171" s="126"/>
      <c r="R171" s="126"/>
    </row>
    <row r="172" spans="1:18" ht="25" x14ac:dyDescent="0.35">
      <c r="A172" s="331" t="s">
        <v>419</v>
      </c>
      <c r="B172" s="332" t="s">
        <v>420</v>
      </c>
      <c r="C172" s="199" t="s">
        <v>421</v>
      </c>
      <c r="D172" s="61">
        <v>15</v>
      </c>
      <c r="E172" s="75">
        <v>15</v>
      </c>
      <c r="G172" s="331" t="s">
        <v>419</v>
      </c>
      <c r="H172" s="332" t="s">
        <v>420</v>
      </c>
      <c r="I172" s="199" t="s">
        <v>421</v>
      </c>
      <c r="J172" s="61">
        <v>15</v>
      </c>
      <c r="K172" s="75"/>
      <c r="M172" s="126"/>
      <c r="N172" s="126"/>
      <c r="O172" s="126"/>
      <c r="P172" s="126"/>
      <c r="Q172" s="126"/>
      <c r="R172" s="126"/>
    </row>
    <row r="173" spans="1:18" ht="25" x14ac:dyDescent="0.35">
      <c r="A173" s="331"/>
      <c r="B173" s="332"/>
      <c r="C173" s="199" t="s">
        <v>422</v>
      </c>
      <c r="D173" s="61">
        <v>0</v>
      </c>
      <c r="E173" s="75"/>
      <c r="G173" s="331"/>
      <c r="H173" s="332"/>
      <c r="I173" s="199" t="s">
        <v>422</v>
      </c>
      <c r="J173" s="61">
        <v>0</v>
      </c>
      <c r="K173" s="75"/>
      <c r="M173" s="126"/>
      <c r="N173" s="126"/>
      <c r="O173" s="126"/>
      <c r="P173" s="126"/>
      <c r="Q173" s="126"/>
      <c r="R173" s="126"/>
    </row>
    <row r="174" spans="1:18" ht="63.75" customHeight="1" x14ac:dyDescent="0.35">
      <c r="A174" s="331" t="s">
        <v>423</v>
      </c>
      <c r="B174" s="332" t="s">
        <v>424</v>
      </c>
      <c r="C174" s="199" t="s">
        <v>425</v>
      </c>
      <c r="D174" s="61">
        <v>10</v>
      </c>
      <c r="E174" s="75">
        <v>10</v>
      </c>
      <c r="G174" s="331" t="s">
        <v>423</v>
      </c>
      <c r="H174" s="332" t="s">
        <v>424</v>
      </c>
      <c r="I174" s="199" t="s">
        <v>425</v>
      </c>
      <c r="J174" s="61">
        <v>10</v>
      </c>
      <c r="K174" s="75"/>
      <c r="M174" s="126"/>
      <c r="N174" s="126"/>
      <c r="O174" s="126"/>
      <c r="P174" s="126"/>
      <c r="Q174" s="126"/>
      <c r="R174" s="126"/>
    </row>
    <row r="175" spans="1:18" ht="63.75" customHeight="1" x14ac:dyDescent="0.35">
      <c r="A175" s="331"/>
      <c r="B175" s="332"/>
      <c r="C175" s="199" t="s">
        <v>426</v>
      </c>
      <c r="D175" s="61">
        <v>5</v>
      </c>
      <c r="E175" s="75"/>
      <c r="G175" s="331"/>
      <c r="H175" s="332"/>
      <c r="I175" s="199" t="s">
        <v>426</v>
      </c>
      <c r="J175" s="61">
        <v>5</v>
      </c>
      <c r="K175" s="75"/>
      <c r="M175" s="126"/>
      <c r="N175" s="126"/>
      <c r="O175" s="126"/>
      <c r="P175" s="126"/>
      <c r="Q175" s="126"/>
      <c r="R175" s="126"/>
    </row>
    <row r="176" spans="1:18" ht="15.75" customHeight="1" thickBot="1" x14ac:dyDescent="0.4">
      <c r="A176" s="331"/>
      <c r="B176" s="332"/>
      <c r="C176" s="199" t="s">
        <v>427</v>
      </c>
      <c r="D176" s="66">
        <v>0</v>
      </c>
      <c r="E176" s="76"/>
      <c r="G176" s="331"/>
      <c r="H176" s="332"/>
      <c r="I176" s="199" t="s">
        <v>427</v>
      </c>
      <c r="J176" s="66">
        <v>0</v>
      </c>
      <c r="K176" s="76"/>
      <c r="M176" s="126"/>
      <c r="N176" s="126"/>
      <c r="O176" s="126"/>
      <c r="P176" s="126"/>
      <c r="Q176" s="126"/>
      <c r="R176" s="126"/>
    </row>
    <row r="177" spans="1:18" ht="15" thickBot="1" x14ac:dyDescent="0.4">
      <c r="D177" s="67" t="s">
        <v>428</v>
      </c>
      <c r="E177" s="77">
        <f>SUM(E162:E176)</f>
        <v>98</v>
      </c>
      <c r="J177" s="67" t="s">
        <v>428</v>
      </c>
      <c r="K177" s="77">
        <f>SUM(K162:K176)</f>
        <v>0</v>
      </c>
      <c r="M177" s="126"/>
      <c r="N177" s="126"/>
      <c r="O177" s="126"/>
      <c r="P177" s="126"/>
      <c r="Q177" s="126"/>
      <c r="R177" s="126"/>
    </row>
    <row r="178" spans="1:18" ht="39.5" thickBot="1" x14ac:dyDescent="0.4">
      <c r="A178" s="71" t="s">
        <v>429</v>
      </c>
      <c r="B178" s="203" t="s">
        <v>430</v>
      </c>
      <c r="D178" s="70"/>
      <c r="E178" s="202"/>
      <c r="G178" s="71" t="s">
        <v>429</v>
      </c>
      <c r="H178" s="203" t="s">
        <v>430</v>
      </c>
      <c r="J178" s="70"/>
      <c r="K178" s="202"/>
      <c r="M178" s="126"/>
      <c r="N178" s="126"/>
      <c r="O178" s="126"/>
      <c r="P178" s="126"/>
      <c r="Q178" s="126"/>
      <c r="R178" s="126"/>
    </row>
    <row r="179" spans="1:18" ht="15" thickBot="1" x14ac:dyDescent="0.4">
      <c r="A179" s="72" t="s">
        <v>60</v>
      </c>
      <c r="B179" s="73" t="s">
        <v>431</v>
      </c>
      <c r="D179" s="70"/>
      <c r="E179" s="202"/>
      <c r="G179" s="72" t="s">
        <v>60</v>
      </c>
      <c r="H179" s="73" t="s">
        <v>431</v>
      </c>
      <c r="J179" s="70"/>
      <c r="K179" s="202"/>
      <c r="M179" s="126"/>
      <c r="N179" s="126"/>
      <c r="O179" s="126"/>
      <c r="P179" s="126"/>
      <c r="Q179" s="126"/>
      <c r="R179" s="126"/>
    </row>
    <row r="180" spans="1:18" ht="15" thickBot="1" x14ac:dyDescent="0.4">
      <c r="A180" s="72" t="s">
        <v>91</v>
      </c>
      <c r="B180" s="73" t="s">
        <v>432</v>
      </c>
      <c r="D180" s="70"/>
      <c r="E180" s="202"/>
      <c r="G180" s="72" t="s">
        <v>91</v>
      </c>
      <c r="H180" s="73" t="s">
        <v>432</v>
      </c>
      <c r="J180" s="70"/>
      <c r="K180" s="202"/>
      <c r="M180" s="126"/>
      <c r="N180" s="126"/>
      <c r="O180" s="126"/>
      <c r="P180" s="126"/>
      <c r="Q180" s="126"/>
      <c r="R180" s="126"/>
    </row>
    <row r="181" spans="1:18" ht="15" thickBot="1" x14ac:dyDescent="0.4">
      <c r="A181" s="72" t="s">
        <v>183</v>
      </c>
      <c r="B181" s="73" t="s">
        <v>433</v>
      </c>
      <c r="D181" s="70"/>
      <c r="E181" s="202"/>
      <c r="G181" s="72" t="s">
        <v>183</v>
      </c>
      <c r="H181" s="73" t="s">
        <v>433</v>
      </c>
      <c r="J181" s="70"/>
      <c r="K181" s="202"/>
      <c r="M181" s="126"/>
      <c r="N181" s="126"/>
      <c r="O181" s="126"/>
      <c r="P181" s="126"/>
      <c r="Q181" s="126"/>
      <c r="R181" s="126"/>
    </row>
    <row r="182" spans="1:18" x14ac:dyDescent="0.35">
      <c r="M182" s="126"/>
      <c r="N182" s="126"/>
      <c r="O182" s="126"/>
      <c r="P182" s="126"/>
      <c r="Q182" s="126"/>
      <c r="R182" s="126"/>
    </row>
    <row r="183" spans="1:18" x14ac:dyDescent="0.35">
      <c r="M183" s="126"/>
      <c r="N183" s="126"/>
      <c r="O183" s="126"/>
      <c r="P183" s="126"/>
      <c r="Q183" s="126"/>
      <c r="R183" s="126"/>
    </row>
    <row r="184" spans="1:18" x14ac:dyDescent="0.35">
      <c r="M184" s="126"/>
      <c r="N184" s="126"/>
      <c r="O184" s="126"/>
      <c r="P184" s="126"/>
      <c r="Q184" s="126"/>
      <c r="R184" s="126"/>
    </row>
    <row r="185" spans="1:18" x14ac:dyDescent="0.35">
      <c r="M185" s="126"/>
      <c r="N185" s="126"/>
      <c r="O185" s="126"/>
      <c r="P185" s="126"/>
      <c r="Q185" s="126"/>
      <c r="R185" s="126"/>
    </row>
    <row r="186" spans="1:18" x14ac:dyDescent="0.35">
      <c r="M186" s="126"/>
      <c r="N186" s="126"/>
      <c r="O186" s="126"/>
      <c r="P186" s="126"/>
      <c r="Q186" s="126"/>
      <c r="R186" s="126"/>
    </row>
    <row r="187" spans="1:18" x14ac:dyDescent="0.35">
      <c r="M187" s="126"/>
      <c r="N187" s="126"/>
      <c r="O187" s="126"/>
      <c r="P187" s="126"/>
      <c r="Q187" s="126"/>
      <c r="R187" s="126"/>
    </row>
    <row r="188" spans="1:18" x14ac:dyDescent="0.35">
      <c r="M188" s="126"/>
      <c r="N188" s="126"/>
      <c r="O188" s="126"/>
      <c r="P188" s="126"/>
      <c r="Q188" s="126"/>
      <c r="R188" s="126"/>
    </row>
    <row r="189" spans="1:18" x14ac:dyDescent="0.35">
      <c r="M189" s="126"/>
      <c r="N189" s="126"/>
      <c r="O189" s="126"/>
      <c r="P189" s="126"/>
      <c r="Q189" s="126"/>
      <c r="R189" s="126"/>
    </row>
    <row r="190" spans="1:18" x14ac:dyDescent="0.35">
      <c r="M190" s="126"/>
      <c r="N190" s="126"/>
      <c r="O190" s="126"/>
      <c r="P190" s="126"/>
      <c r="Q190" s="126"/>
      <c r="R190" s="126"/>
    </row>
    <row r="191" spans="1:18" x14ac:dyDescent="0.35">
      <c r="M191" s="126"/>
      <c r="N191" s="126"/>
      <c r="O191" s="126"/>
      <c r="P191" s="126"/>
      <c r="Q191" s="126"/>
      <c r="R191" s="126"/>
    </row>
    <row r="192" spans="1:18" x14ac:dyDescent="0.35">
      <c r="M192" s="126"/>
      <c r="N192" s="126"/>
      <c r="O192" s="126"/>
      <c r="P192" s="126"/>
      <c r="Q192" s="126"/>
      <c r="R192" s="126"/>
    </row>
    <row r="193" spans="13:18" x14ac:dyDescent="0.35">
      <c r="M193" s="126"/>
      <c r="N193" s="126"/>
      <c r="O193" s="126"/>
      <c r="P193" s="126"/>
      <c r="Q193" s="126"/>
      <c r="R193" s="126"/>
    </row>
    <row r="194" spans="13:18" x14ac:dyDescent="0.35">
      <c r="M194" s="126"/>
      <c r="N194" s="126"/>
      <c r="O194" s="126"/>
      <c r="P194" s="126"/>
      <c r="Q194" s="126"/>
      <c r="R194" s="126"/>
    </row>
    <row r="195" spans="13:18" x14ac:dyDescent="0.35">
      <c r="M195" s="126"/>
      <c r="N195" s="126"/>
      <c r="O195" s="126"/>
      <c r="P195" s="126"/>
      <c r="Q195" s="126"/>
      <c r="R195" s="126"/>
    </row>
    <row r="196" spans="13:18" x14ac:dyDescent="0.35">
      <c r="M196" s="126"/>
      <c r="N196" s="126"/>
      <c r="O196" s="126"/>
      <c r="P196" s="126"/>
      <c r="Q196" s="126"/>
      <c r="R196" s="126"/>
    </row>
    <row r="197" spans="13:18" x14ac:dyDescent="0.35">
      <c r="M197" s="126"/>
      <c r="N197" s="126"/>
      <c r="O197" s="126"/>
      <c r="P197" s="126"/>
      <c r="Q197" s="126"/>
      <c r="R197" s="126"/>
    </row>
    <row r="198" spans="13:18" x14ac:dyDescent="0.35">
      <c r="M198" s="126"/>
      <c r="N198" s="126"/>
      <c r="O198" s="126"/>
      <c r="P198" s="126"/>
      <c r="Q198" s="126"/>
      <c r="R198" s="126"/>
    </row>
    <row r="199" spans="13:18" x14ac:dyDescent="0.35">
      <c r="M199" s="126"/>
      <c r="N199" s="126"/>
      <c r="O199" s="126"/>
      <c r="P199" s="126"/>
      <c r="Q199" s="126"/>
      <c r="R199" s="126"/>
    </row>
    <row r="200" spans="13:18" x14ac:dyDescent="0.35">
      <c r="M200" s="126"/>
      <c r="N200" s="126"/>
      <c r="O200" s="126"/>
      <c r="P200" s="126"/>
      <c r="Q200" s="126"/>
      <c r="R200" s="126"/>
    </row>
    <row r="201" spans="13:18" x14ac:dyDescent="0.35">
      <c r="M201" s="126"/>
      <c r="N201" s="126"/>
      <c r="O201" s="126"/>
      <c r="P201" s="126"/>
      <c r="Q201" s="126"/>
      <c r="R201" s="126"/>
    </row>
    <row r="202" spans="13:18" x14ac:dyDescent="0.35">
      <c r="M202" s="126"/>
      <c r="N202" s="126"/>
      <c r="O202" s="126"/>
      <c r="P202" s="126"/>
      <c r="Q202" s="126"/>
      <c r="R202" s="126"/>
    </row>
    <row r="203" spans="13:18" x14ac:dyDescent="0.35">
      <c r="M203" s="126"/>
      <c r="N203" s="126"/>
      <c r="O203" s="126"/>
      <c r="P203" s="126"/>
      <c r="Q203" s="126"/>
      <c r="R203" s="126"/>
    </row>
    <row r="204" spans="13:18" x14ac:dyDescent="0.35">
      <c r="M204" s="126"/>
      <c r="N204" s="126"/>
      <c r="O204" s="126"/>
      <c r="P204" s="126"/>
      <c r="Q204" s="126"/>
      <c r="R204" s="126"/>
    </row>
    <row r="205" spans="13:18" x14ac:dyDescent="0.35">
      <c r="M205" s="126"/>
      <c r="N205" s="126"/>
      <c r="O205" s="126"/>
      <c r="P205" s="126"/>
      <c r="Q205" s="126"/>
      <c r="R205" s="126"/>
    </row>
    <row r="206" spans="13:18" x14ac:dyDescent="0.35">
      <c r="M206" s="126"/>
      <c r="N206" s="126"/>
      <c r="O206" s="126"/>
      <c r="P206" s="126"/>
      <c r="Q206" s="126"/>
      <c r="R206" s="126"/>
    </row>
    <row r="207" spans="13:18" x14ac:dyDescent="0.35">
      <c r="M207" s="126"/>
      <c r="N207" s="126"/>
      <c r="O207" s="126"/>
      <c r="P207" s="126"/>
      <c r="Q207" s="126"/>
      <c r="R207" s="126"/>
    </row>
    <row r="208" spans="13:18" x14ac:dyDescent="0.35">
      <c r="M208" s="126"/>
      <c r="N208" s="126"/>
      <c r="O208" s="126"/>
      <c r="P208" s="126"/>
      <c r="Q208" s="126"/>
      <c r="R208" s="126"/>
    </row>
    <row r="209" spans="13:18" x14ac:dyDescent="0.35">
      <c r="M209" s="126"/>
      <c r="N209" s="126"/>
      <c r="O209" s="126"/>
      <c r="P209" s="126"/>
      <c r="Q209" s="126"/>
      <c r="R209" s="126"/>
    </row>
    <row r="210" spans="13:18" x14ac:dyDescent="0.35">
      <c r="M210" s="126"/>
      <c r="N210" s="126"/>
      <c r="O210" s="126"/>
      <c r="P210" s="126"/>
      <c r="Q210" s="126"/>
      <c r="R210" s="126"/>
    </row>
    <row r="211" spans="13:18" x14ac:dyDescent="0.35">
      <c r="M211" s="126"/>
      <c r="N211" s="126"/>
      <c r="O211" s="126"/>
      <c r="P211" s="126"/>
      <c r="Q211" s="126"/>
      <c r="R211" s="126"/>
    </row>
    <row r="212" spans="13:18" x14ac:dyDescent="0.35">
      <c r="M212" s="126"/>
      <c r="N212" s="126"/>
      <c r="O212" s="126"/>
      <c r="P212" s="126"/>
      <c r="Q212" s="126"/>
      <c r="R212" s="126"/>
    </row>
    <row r="213" spans="13:18" x14ac:dyDescent="0.35">
      <c r="M213" s="126"/>
      <c r="N213" s="126"/>
      <c r="O213" s="126"/>
      <c r="P213" s="126"/>
      <c r="Q213" s="126"/>
      <c r="R213" s="126"/>
    </row>
    <row r="214" spans="13:18" x14ac:dyDescent="0.35">
      <c r="M214" s="126"/>
      <c r="N214" s="126"/>
      <c r="O214" s="126"/>
      <c r="P214" s="126"/>
      <c r="Q214" s="126"/>
      <c r="R214" s="126"/>
    </row>
    <row r="215" spans="13:18" x14ac:dyDescent="0.35">
      <c r="M215" s="126"/>
      <c r="N215" s="126"/>
      <c r="O215" s="126"/>
      <c r="P215" s="126"/>
      <c r="Q215" s="126"/>
      <c r="R215" s="126"/>
    </row>
    <row r="216" spans="13:18" x14ac:dyDescent="0.35">
      <c r="M216" s="126"/>
      <c r="N216" s="126"/>
      <c r="O216" s="126"/>
      <c r="P216" s="126"/>
      <c r="Q216" s="126"/>
      <c r="R216" s="126"/>
    </row>
    <row r="217" spans="13:18" x14ac:dyDescent="0.35">
      <c r="M217" s="126"/>
      <c r="N217" s="126"/>
      <c r="O217" s="126"/>
      <c r="P217" s="126"/>
      <c r="Q217" s="126"/>
      <c r="R217" s="126"/>
    </row>
    <row r="218" spans="13:18" x14ac:dyDescent="0.35">
      <c r="M218" s="126"/>
      <c r="N218" s="126"/>
      <c r="O218" s="126"/>
      <c r="P218" s="126"/>
      <c r="Q218" s="126"/>
      <c r="R218" s="126"/>
    </row>
    <row r="219" spans="13:18" x14ac:dyDescent="0.35">
      <c r="M219" s="126"/>
      <c r="N219" s="126"/>
      <c r="O219" s="126"/>
      <c r="P219" s="126"/>
      <c r="Q219" s="126"/>
      <c r="R219" s="126"/>
    </row>
    <row r="220" spans="13:18" x14ac:dyDescent="0.35">
      <c r="M220" s="126"/>
      <c r="N220" s="126"/>
      <c r="O220" s="126"/>
      <c r="P220" s="126"/>
      <c r="Q220" s="126"/>
      <c r="R220" s="126"/>
    </row>
    <row r="221" spans="13:18" x14ac:dyDescent="0.35">
      <c r="M221" s="126"/>
      <c r="N221" s="126"/>
      <c r="O221" s="126"/>
      <c r="P221" s="126"/>
      <c r="Q221" s="126"/>
      <c r="R221" s="126"/>
    </row>
    <row r="222" spans="13:18" x14ac:dyDescent="0.35">
      <c r="M222" s="126"/>
      <c r="N222" s="126"/>
      <c r="O222" s="126"/>
      <c r="P222" s="126"/>
      <c r="Q222" s="126"/>
      <c r="R222" s="126"/>
    </row>
    <row r="223" spans="13:18" x14ac:dyDescent="0.35">
      <c r="M223" s="126"/>
      <c r="N223" s="126"/>
      <c r="O223" s="126"/>
      <c r="P223" s="126"/>
      <c r="Q223" s="126"/>
      <c r="R223" s="126"/>
    </row>
    <row r="224" spans="13:18" x14ac:dyDescent="0.35">
      <c r="M224" s="126"/>
      <c r="N224" s="126"/>
      <c r="O224" s="126"/>
      <c r="P224" s="126"/>
      <c r="Q224" s="126"/>
      <c r="R224" s="126"/>
    </row>
    <row r="225" spans="13:18" x14ac:dyDescent="0.35">
      <c r="M225" s="126"/>
      <c r="N225" s="126"/>
      <c r="O225" s="126"/>
      <c r="P225" s="126"/>
      <c r="Q225" s="126"/>
      <c r="R225" s="126"/>
    </row>
    <row r="226" spans="13:18" x14ac:dyDescent="0.35">
      <c r="M226" s="126"/>
      <c r="N226" s="126"/>
      <c r="O226" s="126"/>
      <c r="P226" s="126"/>
      <c r="Q226" s="126"/>
      <c r="R226" s="126"/>
    </row>
    <row r="227" spans="13:18" x14ac:dyDescent="0.35">
      <c r="M227" s="126"/>
      <c r="N227" s="126"/>
      <c r="O227" s="126"/>
      <c r="P227" s="126"/>
      <c r="Q227" s="126"/>
      <c r="R227" s="126"/>
    </row>
    <row r="228" spans="13:18" x14ac:dyDescent="0.35">
      <c r="M228" s="126"/>
      <c r="N228" s="126"/>
      <c r="O228" s="126"/>
      <c r="P228" s="126"/>
      <c r="Q228" s="126"/>
      <c r="R228" s="126"/>
    </row>
    <row r="229" spans="13:18" x14ac:dyDescent="0.35">
      <c r="M229" s="126"/>
      <c r="N229" s="126"/>
      <c r="O229" s="126"/>
      <c r="P229" s="126"/>
      <c r="Q229" s="126"/>
      <c r="R229" s="126"/>
    </row>
    <row r="230" spans="13:18" x14ac:dyDescent="0.35">
      <c r="M230" s="126"/>
      <c r="N230" s="126"/>
      <c r="O230" s="126"/>
      <c r="P230" s="126"/>
      <c r="Q230" s="126"/>
      <c r="R230" s="126"/>
    </row>
    <row r="231" spans="13:18" x14ac:dyDescent="0.35">
      <c r="M231" s="126"/>
      <c r="N231" s="126"/>
      <c r="O231" s="126"/>
      <c r="P231" s="126"/>
      <c r="Q231" s="126"/>
      <c r="R231" s="126"/>
    </row>
    <row r="232" spans="13:18" x14ac:dyDescent="0.35">
      <c r="M232" s="126"/>
      <c r="N232" s="126"/>
      <c r="O232" s="126"/>
      <c r="P232" s="126"/>
      <c r="Q232" s="126"/>
      <c r="R232" s="126"/>
    </row>
    <row r="233" spans="13:18" x14ac:dyDescent="0.35">
      <c r="M233" s="126"/>
      <c r="N233" s="126"/>
      <c r="O233" s="126"/>
      <c r="P233" s="126"/>
      <c r="Q233" s="126"/>
      <c r="R233" s="126"/>
    </row>
    <row r="234" spans="13:18" x14ac:dyDescent="0.35">
      <c r="M234" s="126"/>
      <c r="N234" s="126"/>
      <c r="O234" s="126"/>
      <c r="P234" s="126"/>
      <c r="Q234" s="126"/>
      <c r="R234" s="126"/>
    </row>
    <row r="235" spans="13:18" x14ac:dyDescent="0.35">
      <c r="M235" s="126"/>
      <c r="N235" s="126"/>
      <c r="O235" s="126"/>
      <c r="P235" s="126"/>
      <c r="Q235" s="126"/>
      <c r="R235" s="126"/>
    </row>
    <row r="236" spans="13:18" x14ac:dyDescent="0.35">
      <c r="M236" s="126"/>
      <c r="N236" s="126"/>
      <c r="O236" s="126"/>
      <c r="P236" s="126"/>
      <c r="Q236" s="126"/>
      <c r="R236" s="126"/>
    </row>
    <row r="237" spans="13:18" x14ac:dyDescent="0.35">
      <c r="M237" s="126"/>
      <c r="N237" s="126"/>
      <c r="O237" s="126"/>
      <c r="P237" s="126"/>
      <c r="Q237" s="126"/>
      <c r="R237" s="126"/>
    </row>
    <row r="238" spans="13:18" x14ac:dyDescent="0.35">
      <c r="M238" s="126"/>
      <c r="N238" s="126"/>
      <c r="O238" s="126"/>
      <c r="P238" s="126"/>
      <c r="Q238" s="126"/>
      <c r="R238" s="126"/>
    </row>
    <row r="239" spans="13:18" x14ac:dyDescent="0.35">
      <c r="M239" s="126"/>
      <c r="N239" s="126"/>
      <c r="O239" s="126"/>
      <c r="P239" s="126"/>
      <c r="Q239" s="126"/>
      <c r="R239" s="126"/>
    </row>
    <row r="240" spans="13:18" x14ac:dyDescent="0.35">
      <c r="M240" s="126"/>
      <c r="N240" s="126"/>
      <c r="O240" s="126"/>
      <c r="P240" s="126"/>
      <c r="Q240" s="126"/>
      <c r="R240" s="126"/>
    </row>
    <row r="241" spans="13:18" x14ac:dyDescent="0.35">
      <c r="M241" s="126"/>
      <c r="N241" s="126"/>
      <c r="O241" s="126"/>
      <c r="P241" s="126"/>
      <c r="Q241" s="126"/>
      <c r="R241" s="126"/>
    </row>
    <row r="242" spans="13:18" x14ac:dyDescent="0.35">
      <c r="M242" s="126"/>
      <c r="N242" s="126"/>
      <c r="O242" s="126"/>
      <c r="P242" s="126"/>
      <c r="Q242" s="126"/>
      <c r="R242" s="126"/>
    </row>
    <row r="243" spans="13:18" x14ac:dyDescent="0.35">
      <c r="M243" s="126"/>
      <c r="N243" s="126"/>
      <c r="O243" s="126"/>
      <c r="P243" s="126"/>
      <c r="Q243" s="126"/>
      <c r="R243" s="126"/>
    </row>
    <row r="244" spans="13:18" x14ac:dyDescent="0.35">
      <c r="M244" s="126"/>
      <c r="N244" s="126"/>
      <c r="O244" s="126"/>
      <c r="P244" s="126"/>
      <c r="Q244" s="126"/>
      <c r="R244" s="126"/>
    </row>
    <row r="245" spans="13:18" x14ac:dyDescent="0.35">
      <c r="M245" s="126"/>
      <c r="N245" s="126"/>
      <c r="O245" s="126"/>
      <c r="P245" s="126"/>
      <c r="Q245" s="126"/>
      <c r="R245" s="126"/>
    </row>
    <row r="246" spans="13:18" x14ac:dyDescent="0.35">
      <c r="M246" s="126"/>
      <c r="N246" s="126"/>
      <c r="O246" s="126"/>
      <c r="P246" s="126"/>
      <c r="Q246" s="126"/>
      <c r="R246" s="126"/>
    </row>
    <row r="247" spans="13:18" x14ac:dyDescent="0.35">
      <c r="M247" s="126"/>
      <c r="N247" s="126"/>
      <c r="O247" s="126"/>
      <c r="P247" s="126"/>
      <c r="Q247" s="126"/>
      <c r="R247" s="126"/>
    </row>
    <row r="248" spans="13:18" x14ac:dyDescent="0.35">
      <c r="M248" s="126"/>
      <c r="N248" s="126"/>
      <c r="O248" s="126"/>
      <c r="P248" s="126"/>
      <c r="Q248" s="126"/>
      <c r="R248" s="126"/>
    </row>
    <row r="249" spans="13:18" x14ac:dyDescent="0.35">
      <c r="M249" s="126"/>
      <c r="N249" s="126"/>
      <c r="O249" s="126"/>
      <c r="P249" s="126"/>
      <c r="Q249" s="126"/>
      <c r="R249" s="126"/>
    </row>
    <row r="250" spans="13:18" x14ac:dyDescent="0.35">
      <c r="M250" s="126"/>
      <c r="N250" s="126"/>
      <c r="O250" s="126"/>
      <c r="P250" s="126"/>
      <c r="Q250" s="126"/>
      <c r="R250" s="126"/>
    </row>
    <row r="251" spans="13:18" x14ac:dyDescent="0.35">
      <c r="M251" s="126"/>
      <c r="N251" s="126"/>
      <c r="O251" s="126"/>
      <c r="P251" s="126"/>
      <c r="Q251" s="126"/>
      <c r="R251" s="126"/>
    </row>
    <row r="252" spans="13:18" x14ac:dyDescent="0.35">
      <c r="M252" s="126"/>
      <c r="N252" s="126"/>
      <c r="O252" s="126"/>
      <c r="P252" s="126"/>
      <c r="Q252" s="126"/>
      <c r="R252" s="126"/>
    </row>
    <row r="253" spans="13:18" x14ac:dyDescent="0.35">
      <c r="M253" s="126"/>
      <c r="N253" s="126"/>
      <c r="O253" s="126"/>
      <c r="P253" s="126"/>
      <c r="Q253" s="126"/>
      <c r="R253" s="126"/>
    </row>
    <row r="254" spans="13:18" x14ac:dyDescent="0.35">
      <c r="M254" s="126"/>
      <c r="N254" s="126"/>
      <c r="O254" s="126"/>
      <c r="P254" s="126"/>
      <c r="Q254" s="126"/>
      <c r="R254" s="126"/>
    </row>
    <row r="255" spans="13:18" x14ac:dyDescent="0.35">
      <c r="M255" s="126"/>
      <c r="N255" s="126"/>
      <c r="O255" s="126"/>
      <c r="P255" s="126"/>
      <c r="Q255" s="126"/>
      <c r="R255" s="126"/>
    </row>
    <row r="256" spans="13:18" x14ac:dyDescent="0.35">
      <c r="M256" s="126"/>
      <c r="N256" s="126"/>
      <c r="O256" s="126"/>
      <c r="P256" s="126"/>
      <c r="Q256" s="126"/>
      <c r="R256" s="126"/>
    </row>
    <row r="257" spans="13:18" x14ac:dyDescent="0.35">
      <c r="M257" s="126"/>
      <c r="N257" s="126"/>
      <c r="O257" s="126"/>
      <c r="P257" s="126"/>
      <c r="Q257" s="126"/>
      <c r="R257" s="126"/>
    </row>
    <row r="258" spans="13:18" x14ac:dyDescent="0.35">
      <c r="M258" s="126"/>
      <c r="N258" s="126"/>
      <c r="O258" s="126"/>
      <c r="P258" s="126"/>
      <c r="Q258" s="126"/>
      <c r="R258" s="126"/>
    </row>
    <row r="259" spans="13:18" x14ac:dyDescent="0.35">
      <c r="M259" s="126"/>
      <c r="N259" s="126"/>
      <c r="O259" s="126"/>
      <c r="P259" s="126"/>
      <c r="Q259" s="126"/>
      <c r="R259" s="126"/>
    </row>
    <row r="260" spans="13:18" x14ac:dyDescent="0.35">
      <c r="M260" s="126"/>
      <c r="N260" s="126"/>
      <c r="O260" s="126"/>
      <c r="P260" s="126"/>
      <c r="Q260" s="126"/>
      <c r="R260" s="126"/>
    </row>
    <row r="261" spans="13:18" x14ac:dyDescent="0.35">
      <c r="M261" s="126"/>
      <c r="N261" s="126"/>
      <c r="O261" s="126"/>
      <c r="P261" s="126"/>
      <c r="Q261" s="126"/>
      <c r="R261" s="126"/>
    </row>
    <row r="262" spans="13:18" x14ac:dyDescent="0.35">
      <c r="M262" s="126"/>
      <c r="N262" s="126"/>
      <c r="O262" s="126"/>
      <c r="P262" s="126"/>
      <c r="Q262" s="126"/>
      <c r="R262" s="126"/>
    </row>
    <row r="263" spans="13:18" x14ac:dyDescent="0.35">
      <c r="M263" s="126"/>
      <c r="N263" s="126"/>
      <c r="O263" s="126"/>
      <c r="P263" s="126"/>
      <c r="Q263" s="126"/>
      <c r="R263" s="126"/>
    </row>
    <row r="264" spans="13:18" x14ac:dyDescent="0.35">
      <c r="M264" s="126"/>
      <c r="N264" s="126"/>
      <c r="O264" s="126"/>
      <c r="P264" s="126"/>
      <c r="Q264" s="126"/>
      <c r="R264" s="126"/>
    </row>
    <row r="265" spans="13:18" x14ac:dyDescent="0.35">
      <c r="M265" s="126"/>
      <c r="N265" s="126"/>
      <c r="O265" s="126"/>
      <c r="P265" s="126"/>
      <c r="Q265" s="126"/>
      <c r="R265" s="126"/>
    </row>
    <row r="266" spans="13:18" x14ac:dyDescent="0.35">
      <c r="M266" s="126"/>
      <c r="N266" s="126"/>
      <c r="O266" s="126"/>
      <c r="P266" s="126"/>
      <c r="Q266" s="126"/>
      <c r="R266" s="126"/>
    </row>
    <row r="267" spans="13:18" x14ac:dyDescent="0.35">
      <c r="M267" s="126"/>
      <c r="N267" s="126"/>
      <c r="O267" s="126"/>
      <c r="P267" s="126"/>
      <c r="Q267" s="126"/>
      <c r="R267" s="126"/>
    </row>
    <row r="268" spans="13:18" x14ac:dyDescent="0.35">
      <c r="M268" s="126"/>
      <c r="N268" s="126"/>
      <c r="O268" s="126"/>
      <c r="P268" s="126"/>
      <c r="Q268" s="126"/>
      <c r="R268" s="126"/>
    </row>
    <row r="269" spans="13:18" x14ac:dyDescent="0.35">
      <c r="M269" s="126"/>
      <c r="N269" s="126"/>
      <c r="O269" s="126"/>
      <c r="P269" s="126"/>
      <c r="Q269" s="126"/>
      <c r="R269" s="126"/>
    </row>
    <row r="270" spans="13:18" x14ac:dyDescent="0.35">
      <c r="M270" s="126"/>
      <c r="N270" s="126"/>
      <c r="O270" s="126"/>
      <c r="P270" s="126"/>
      <c r="Q270" s="126"/>
      <c r="R270" s="126"/>
    </row>
    <row r="271" spans="13:18" x14ac:dyDescent="0.35">
      <c r="M271" s="126"/>
      <c r="N271" s="126"/>
      <c r="O271" s="126"/>
      <c r="P271" s="126"/>
      <c r="Q271" s="126"/>
      <c r="R271" s="126"/>
    </row>
    <row r="272" spans="13:18" x14ac:dyDescent="0.35">
      <c r="M272" s="126"/>
      <c r="N272" s="126"/>
      <c r="O272" s="126"/>
      <c r="P272" s="126"/>
      <c r="Q272" s="126"/>
      <c r="R272" s="126"/>
    </row>
    <row r="273" spans="13:18" x14ac:dyDescent="0.35">
      <c r="M273" s="126"/>
      <c r="N273" s="126"/>
      <c r="O273" s="126"/>
      <c r="P273" s="126"/>
      <c r="Q273" s="126"/>
      <c r="R273" s="126"/>
    </row>
    <row r="274" spans="13:18" x14ac:dyDescent="0.35">
      <c r="M274" s="126"/>
      <c r="N274" s="126"/>
      <c r="O274" s="126"/>
      <c r="P274" s="126"/>
      <c r="Q274" s="126"/>
      <c r="R274" s="126"/>
    </row>
    <row r="275" spans="13:18" x14ac:dyDescent="0.35">
      <c r="M275" s="126"/>
      <c r="N275" s="126"/>
      <c r="O275" s="126"/>
      <c r="P275" s="126"/>
      <c r="Q275" s="126"/>
      <c r="R275" s="126"/>
    </row>
    <row r="276" spans="13:18" x14ac:dyDescent="0.35">
      <c r="M276" s="126"/>
      <c r="N276" s="126"/>
      <c r="O276" s="126"/>
      <c r="P276" s="126"/>
      <c r="Q276" s="126"/>
      <c r="R276" s="126"/>
    </row>
    <row r="277" spans="13:18" x14ac:dyDescent="0.35">
      <c r="M277" s="126"/>
      <c r="N277" s="126"/>
      <c r="O277" s="126"/>
      <c r="P277" s="126"/>
      <c r="Q277" s="126"/>
      <c r="R277" s="126"/>
    </row>
    <row r="278" spans="13:18" x14ac:dyDescent="0.35">
      <c r="M278" s="126"/>
      <c r="N278" s="126"/>
      <c r="O278" s="126"/>
      <c r="P278" s="126"/>
      <c r="Q278" s="126"/>
      <c r="R278" s="126"/>
    </row>
    <row r="279" spans="13:18" x14ac:dyDescent="0.35">
      <c r="M279" s="126"/>
      <c r="N279" s="126"/>
      <c r="O279" s="126"/>
      <c r="P279" s="126"/>
      <c r="Q279" s="126"/>
      <c r="R279" s="126"/>
    </row>
    <row r="280" spans="13:18" x14ac:dyDescent="0.35">
      <c r="M280" s="126"/>
      <c r="N280" s="126"/>
      <c r="O280" s="126"/>
      <c r="P280" s="126"/>
      <c r="Q280" s="126"/>
      <c r="R280" s="126"/>
    </row>
    <row r="281" spans="13:18" x14ac:dyDescent="0.35">
      <c r="M281" s="126"/>
      <c r="N281" s="126"/>
      <c r="O281" s="126"/>
      <c r="P281" s="126"/>
      <c r="Q281" s="126"/>
      <c r="R281" s="126"/>
    </row>
    <row r="282" spans="13:18" x14ac:dyDescent="0.35">
      <c r="M282" s="126"/>
      <c r="N282" s="126"/>
      <c r="O282" s="126"/>
      <c r="P282" s="126"/>
      <c r="Q282" s="126"/>
      <c r="R282" s="126"/>
    </row>
    <row r="283" spans="13:18" x14ac:dyDescent="0.35">
      <c r="M283" s="126"/>
      <c r="N283" s="126"/>
      <c r="O283" s="126"/>
      <c r="P283" s="126"/>
      <c r="Q283" s="126"/>
      <c r="R283" s="126"/>
    </row>
    <row r="284" spans="13:18" x14ac:dyDescent="0.35">
      <c r="M284" s="126"/>
      <c r="N284" s="126"/>
      <c r="O284" s="126"/>
      <c r="P284" s="126"/>
      <c r="Q284" s="126"/>
      <c r="R284" s="126"/>
    </row>
    <row r="285" spans="13:18" x14ac:dyDescent="0.35">
      <c r="M285" s="126"/>
      <c r="N285" s="126"/>
      <c r="O285" s="126"/>
      <c r="P285" s="126"/>
      <c r="Q285" s="126"/>
      <c r="R285" s="126"/>
    </row>
    <row r="286" spans="13:18" x14ac:dyDescent="0.35">
      <c r="M286" s="126"/>
      <c r="N286" s="126"/>
      <c r="O286" s="126"/>
      <c r="P286" s="126"/>
      <c r="Q286" s="126"/>
      <c r="R286" s="126"/>
    </row>
    <row r="287" spans="13:18" x14ac:dyDescent="0.35">
      <c r="M287" s="126"/>
      <c r="N287" s="126"/>
      <c r="O287" s="126"/>
      <c r="P287" s="126"/>
      <c r="Q287" s="126"/>
      <c r="R287" s="126"/>
    </row>
    <row r="288" spans="13:18" x14ac:dyDescent="0.35">
      <c r="M288" s="126"/>
      <c r="N288" s="126"/>
      <c r="O288" s="126"/>
      <c r="P288" s="126"/>
      <c r="Q288" s="126"/>
      <c r="R288" s="126"/>
    </row>
    <row r="289" spans="13:18" x14ac:dyDescent="0.35">
      <c r="M289" s="126"/>
      <c r="N289" s="126"/>
      <c r="O289" s="126"/>
      <c r="P289" s="126"/>
      <c r="Q289" s="126"/>
      <c r="R289" s="126"/>
    </row>
    <row r="290" spans="13:18" x14ac:dyDescent="0.35">
      <c r="M290" s="126"/>
      <c r="N290" s="126"/>
      <c r="O290" s="126"/>
      <c r="P290" s="126"/>
      <c r="Q290" s="126"/>
      <c r="R290" s="126"/>
    </row>
    <row r="291" spans="13:18" x14ac:dyDescent="0.35">
      <c r="M291" s="126"/>
      <c r="N291" s="126"/>
      <c r="O291" s="126"/>
      <c r="P291" s="126"/>
      <c r="Q291" s="126"/>
      <c r="R291" s="126"/>
    </row>
    <row r="292" spans="13:18" x14ac:dyDescent="0.35">
      <c r="M292" s="126"/>
      <c r="N292" s="126"/>
      <c r="O292" s="126"/>
      <c r="P292" s="126"/>
      <c r="Q292" s="126"/>
      <c r="R292" s="126"/>
    </row>
    <row r="293" spans="13:18" x14ac:dyDescent="0.35">
      <c r="M293" s="126"/>
      <c r="N293" s="126"/>
      <c r="O293" s="126"/>
      <c r="P293" s="126"/>
      <c r="Q293" s="126"/>
      <c r="R293" s="126"/>
    </row>
    <row r="451" spans="1:11" x14ac:dyDescent="0.35">
      <c r="A451" s="78"/>
      <c r="B451" s="78"/>
      <c r="C451" s="78"/>
      <c r="D451" s="78"/>
      <c r="E451" s="78"/>
      <c r="F451" s="78"/>
      <c r="G451" s="78"/>
      <c r="H451" s="78"/>
    </row>
    <row r="452" spans="1:11" x14ac:dyDescent="0.35">
      <c r="A452" s="59"/>
      <c r="B452" s="60"/>
      <c r="G452" s="59"/>
      <c r="H452" s="60"/>
    </row>
    <row r="453" spans="1:11" x14ac:dyDescent="0.35">
      <c r="A453" s="59"/>
      <c r="B453" s="60"/>
      <c r="G453" s="59"/>
      <c r="H453" s="60"/>
    </row>
    <row r="454" spans="1:11" ht="15" thickBot="1" x14ac:dyDescent="0.4"/>
    <row r="455" spans="1:11" ht="53.25" customHeight="1" thickBot="1" x14ac:dyDescent="0.4">
      <c r="A455" s="63"/>
      <c r="B455" s="24"/>
      <c r="C455" s="64"/>
      <c r="D455" s="24"/>
      <c r="E455" s="65"/>
      <c r="G455" s="63"/>
      <c r="H455" s="24"/>
      <c r="I455" s="64"/>
      <c r="J455" s="24"/>
      <c r="K455" s="65"/>
    </row>
    <row r="456" spans="1:11" x14ac:dyDescent="0.35">
      <c r="A456" s="333"/>
      <c r="B456" s="334"/>
      <c r="C456" s="200"/>
      <c r="D456" s="62"/>
      <c r="E456" s="74"/>
      <c r="G456" s="333"/>
      <c r="H456" s="334"/>
      <c r="I456" s="200"/>
      <c r="J456" s="62"/>
      <c r="K456" s="74"/>
    </row>
    <row r="457" spans="1:11" ht="21.75" customHeight="1" x14ac:dyDescent="0.35">
      <c r="A457" s="331"/>
      <c r="B457" s="332"/>
      <c r="C457" s="199"/>
      <c r="D457" s="61"/>
      <c r="E457" s="75"/>
      <c r="G457" s="331"/>
      <c r="H457" s="332"/>
      <c r="I457" s="199"/>
      <c r="J457" s="61"/>
      <c r="K457" s="75"/>
    </row>
    <row r="458" spans="1:11" x14ac:dyDescent="0.35">
      <c r="A458" s="331"/>
      <c r="B458" s="332"/>
      <c r="C458" s="199"/>
      <c r="D458" s="61"/>
      <c r="E458" s="75"/>
      <c r="G458" s="331"/>
      <c r="H458" s="332"/>
      <c r="I458" s="199"/>
      <c r="J458" s="61"/>
      <c r="K458" s="75"/>
    </row>
    <row r="459" spans="1:11" ht="25.5" customHeight="1" x14ac:dyDescent="0.35">
      <c r="A459" s="331"/>
      <c r="B459" s="332"/>
      <c r="C459" s="199"/>
      <c r="D459" s="61"/>
      <c r="E459" s="75"/>
      <c r="G459" s="331"/>
      <c r="H459" s="332"/>
      <c r="I459" s="199"/>
      <c r="J459" s="61"/>
      <c r="K459" s="75"/>
    </row>
    <row r="460" spans="1:11" ht="22.5" customHeight="1" x14ac:dyDescent="0.35">
      <c r="A460" s="331"/>
      <c r="B460" s="332"/>
      <c r="C460" s="199"/>
      <c r="D460" s="61"/>
      <c r="E460" s="75"/>
      <c r="G460" s="331"/>
      <c r="H460" s="332"/>
      <c r="I460" s="199"/>
      <c r="J460" s="61"/>
      <c r="K460" s="75"/>
    </row>
    <row r="461" spans="1:11" x14ac:dyDescent="0.35">
      <c r="A461" s="331"/>
      <c r="B461" s="332"/>
      <c r="C461" s="199"/>
      <c r="D461" s="61"/>
      <c r="E461" s="75"/>
      <c r="G461" s="331"/>
      <c r="H461" s="332"/>
      <c r="I461" s="199"/>
      <c r="J461" s="61"/>
      <c r="K461" s="75"/>
    </row>
    <row r="462" spans="1:11" ht="22.5" customHeight="1" x14ac:dyDescent="0.35">
      <c r="A462" s="331"/>
      <c r="B462" s="332"/>
      <c r="C462" s="199"/>
      <c r="D462" s="61"/>
      <c r="E462" s="75"/>
      <c r="G462" s="331"/>
      <c r="H462" s="332"/>
      <c r="I462" s="199"/>
      <c r="J462" s="61"/>
      <c r="K462" s="75"/>
    </row>
    <row r="463" spans="1:11" ht="30" customHeight="1" x14ac:dyDescent="0.35">
      <c r="A463" s="331"/>
      <c r="B463" s="332"/>
      <c r="C463" s="199"/>
      <c r="D463" s="61"/>
      <c r="E463" s="75"/>
      <c r="G463" s="331"/>
      <c r="H463" s="332"/>
      <c r="I463" s="199"/>
      <c r="J463" s="61"/>
      <c r="K463" s="75"/>
    </row>
    <row r="464" spans="1:11" ht="25.5" customHeight="1" x14ac:dyDescent="0.35">
      <c r="A464" s="331"/>
      <c r="B464" s="332"/>
      <c r="C464" s="199"/>
      <c r="D464" s="61"/>
      <c r="E464" s="75"/>
      <c r="G464" s="331"/>
      <c r="H464" s="332"/>
      <c r="I464" s="199"/>
      <c r="J464" s="61"/>
      <c r="K464" s="75"/>
    </row>
    <row r="465" spans="1:11" ht="25.5" customHeight="1" x14ac:dyDescent="0.35">
      <c r="A465" s="331"/>
      <c r="B465" s="332"/>
      <c r="C465" s="199"/>
      <c r="D465" s="61"/>
      <c r="E465" s="75"/>
      <c r="G465" s="331"/>
      <c r="H465" s="332"/>
      <c r="I465" s="199"/>
      <c r="J465" s="61"/>
      <c r="K465" s="75"/>
    </row>
    <row r="466" spans="1:11" x14ac:dyDescent="0.35">
      <c r="A466" s="331"/>
      <c r="B466" s="332"/>
      <c r="C466" s="199"/>
      <c r="D466" s="61"/>
      <c r="E466" s="75"/>
      <c r="G466" s="331"/>
      <c r="H466" s="332"/>
      <c r="I466" s="199"/>
      <c r="J466" s="61"/>
      <c r="K466" s="75"/>
    </row>
    <row r="467" spans="1:11" x14ac:dyDescent="0.35">
      <c r="A467" s="331"/>
      <c r="B467" s="332"/>
      <c r="C467" s="199"/>
      <c r="D467" s="61"/>
      <c r="E467" s="75"/>
      <c r="G467" s="331"/>
      <c r="H467" s="332"/>
      <c r="I467" s="199"/>
      <c r="J467" s="61"/>
      <c r="K467" s="75"/>
    </row>
    <row r="468" spans="1:11" ht="63.75" customHeight="1" x14ac:dyDescent="0.35">
      <c r="A468" s="331"/>
      <c r="B468" s="332"/>
      <c r="C468" s="199"/>
      <c r="D468" s="61"/>
      <c r="E468" s="75"/>
      <c r="G468" s="331"/>
      <c r="H468" s="332"/>
      <c r="I468" s="199"/>
      <c r="J468" s="61"/>
      <c r="K468" s="75"/>
    </row>
    <row r="469" spans="1:11" ht="63.75" customHeight="1" x14ac:dyDescent="0.35">
      <c r="A469" s="331"/>
      <c r="B469" s="332"/>
      <c r="C469" s="199"/>
      <c r="D469" s="61"/>
      <c r="E469" s="75"/>
      <c r="G469" s="331"/>
      <c r="H469" s="332"/>
      <c r="I469" s="199"/>
      <c r="J469" s="61"/>
      <c r="K469" s="75"/>
    </row>
    <row r="470" spans="1:11" ht="15.75" customHeight="1" thickBot="1" x14ac:dyDescent="0.4">
      <c r="A470" s="331"/>
      <c r="B470" s="332"/>
      <c r="C470" s="199"/>
      <c r="D470" s="66"/>
      <c r="E470" s="76"/>
      <c r="G470" s="331"/>
      <c r="H470" s="332"/>
      <c r="I470" s="199"/>
      <c r="J470" s="66"/>
      <c r="K470" s="76"/>
    </row>
    <row r="471" spans="1:11" ht="15" thickBot="1" x14ac:dyDescent="0.4">
      <c r="D471" s="67"/>
      <c r="E471" s="77"/>
      <c r="J471" s="67"/>
      <c r="K471" s="77"/>
    </row>
    <row r="472" spans="1:11" ht="15" thickBot="1" x14ac:dyDescent="0.4">
      <c r="A472" s="71"/>
      <c r="B472" s="203"/>
      <c r="D472" s="70"/>
      <c r="E472" s="202"/>
      <c r="G472" s="71"/>
      <c r="H472" s="203"/>
      <c r="J472" s="70"/>
      <c r="K472" s="202"/>
    </row>
    <row r="473" spans="1:11" ht="15" thickBot="1" x14ac:dyDescent="0.4">
      <c r="A473" s="72"/>
      <c r="B473" s="73"/>
      <c r="D473" s="70"/>
      <c r="E473" s="202"/>
      <c r="G473" s="72"/>
      <c r="H473" s="73"/>
      <c r="J473" s="70"/>
      <c r="K473" s="202"/>
    </row>
    <row r="474" spans="1:11" ht="15" thickBot="1" x14ac:dyDescent="0.4">
      <c r="A474" s="72"/>
      <c r="B474" s="73"/>
      <c r="D474" s="70"/>
      <c r="E474" s="202"/>
      <c r="G474" s="72"/>
      <c r="H474" s="73"/>
      <c r="J474" s="70"/>
      <c r="K474" s="202"/>
    </row>
    <row r="475" spans="1:11" ht="15" thickBot="1" x14ac:dyDescent="0.4">
      <c r="A475" s="72"/>
      <c r="B475" s="73"/>
      <c r="D475" s="70"/>
      <c r="E475" s="202"/>
      <c r="G475" s="72"/>
      <c r="H475" s="73"/>
      <c r="J475" s="70"/>
      <c r="K475" s="202"/>
    </row>
    <row r="480" spans="1:11" x14ac:dyDescent="0.35">
      <c r="A480" s="78"/>
      <c r="B480" s="78"/>
      <c r="C480" s="78"/>
      <c r="D480" s="78"/>
      <c r="E480" s="78"/>
      <c r="F480" s="78"/>
      <c r="G480" s="78"/>
      <c r="H480" s="78"/>
    </row>
    <row r="481" spans="1:11" x14ac:dyDescent="0.35">
      <c r="A481" s="59"/>
      <c r="B481" s="60"/>
      <c r="G481" s="59"/>
      <c r="H481" s="60"/>
    </row>
    <row r="482" spans="1:11" x14ac:dyDescent="0.35">
      <c r="A482" s="59"/>
      <c r="B482" s="60"/>
      <c r="G482" s="59"/>
      <c r="H482" s="60"/>
    </row>
    <row r="483" spans="1:11" ht="15" thickBot="1" x14ac:dyDescent="0.4"/>
    <row r="484" spans="1:11" ht="53.25" customHeight="1" thickBot="1" x14ac:dyDescent="0.4">
      <c r="A484" s="63"/>
      <c r="B484" s="24"/>
      <c r="C484" s="64"/>
      <c r="D484" s="24"/>
      <c r="E484" s="65"/>
      <c r="G484" s="63"/>
      <c r="H484" s="24"/>
      <c r="I484" s="64"/>
      <c r="J484" s="24"/>
      <c r="K484" s="65"/>
    </row>
    <row r="485" spans="1:11" x14ac:dyDescent="0.35">
      <c r="A485" s="333"/>
      <c r="B485" s="334"/>
      <c r="C485" s="200"/>
      <c r="D485" s="62"/>
      <c r="E485" s="74"/>
      <c r="G485" s="333"/>
      <c r="H485" s="334"/>
      <c r="I485" s="200"/>
      <c r="J485" s="62"/>
      <c r="K485" s="74"/>
    </row>
    <row r="486" spans="1:11" ht="21.75" customHeight="1" x14ac:dyDescent="0.35">
      <c r="A486" s="331"/>
      <c r="B486" s="332"/>
      <c r="C486" s="199"/>
      <c r="D486" s="61"/>
      <c r="E486" s="75"/>
      <c r="G486" s="331"/>
      <c r="H486" s="332"/>
      <c r="I486" s="199"/>
      <c r="J486" s="61"/>
      <c r="K486" s="75"/>
    </row>
    <row r="487" spans="1:11" x14ac:dyDescent="0.35">
      <c r="A487" s="331"/>
      <c r="B487" s="332"/>
      <c r="C487" s="199"/>
      <c r="D487" s="61"/>
      <c r="E487" s="75"/>
      <c r="G487" s="331"/>
      <c r="H487" s="332"/>
      <c r="I487" s="199"/>
      <c r="J487" s="61"/>
      <c r="K487" s="75"/>
    </row>
    <row r="488" spans="1:11" ht="25.5" customHeight="1" x14ac:dyDescent="0.35">
      <c r="A488" s="331"/>
      <c r="B488" s="332"/>
      <c r="C488" s="199"/>
      <c r="D488" s="61"/>
      <c r="E488" s="75"/>
      <c r="G488" s="331"/>
      <c r="H488" s="332"/>
      <c r="I488" s="199"/>
      <c r="J488" s="61"/>
      <c r="K488" s="75"/>
    </row>
    <row r="489" spans="1:11" ht="22.5" customHeight="1" x14ac:dyDescent="0.35">
      <c r="A489" s="331"/>
      <c r="B489" s="332"/>
      <c r="C489" s="199"/>
      <c r="D489" s="61"/>
      <c r="E489" s="75"/>
      <c r="G489" s="331"/>
      <c r="H489" s="332"/>
      <c r="I489" s="199"/>
      <c r="J489" s="61"/>
      <c r="K489" s="75"/>
    </row>
    <row r="490" spans="1:11" x14ac:dyDescent="0.35">
      <c r="A490" s="331"/>
      <c r="B490" s="332"/>
      <c r="C490" s="199"/>
      <c r="D490" s="61"/>
      <c r="E490" s="75"/>
      <c r="G490" s="331"/>
      <c r="H490" s="332"/>
      <c r="I490" s="199"/>
      <c r="J490" s="61"/>
      <c r="K490" s="75"/>
    </row>
    <row r="491" spans="1:11" ht="22.5" customHeight="1" x14ac:dyDescent="0.35">
      <c r="A491" s="331"/>
      <c r="B491" s="332"/>
      <c r="C491" s="199"/>
      <c r="D491" s="61"/>
      <c r="E491" s="75"/>
      <c r="G491" s="331"/>
      <c r="H491" s="332"/>
      <c r="I491" s="199"/>
      <c r="J491" s="61"/>
      <c r="K491" s="75"/>
    </row>
    <row r="492" spans="1:11" ht="30" customHeight="1" x14ac:dyDescent="0.35">
      <c r="A492" s="331"/>
      <c r="B492" s="332"/>
      <c r="C492" s="199"/>
      <c r="D492" s="61"/>
      <c r="E492" s="75"/>
      <c r="G492" s="331"/>
      <c r="H492" s="332"/>
      <c r="I492" s="199"/>
      <c r="J492" s="61"/>
      <c r="K492" s="75"/>
    </row>
    <row r="493" spans="1:11" ht="25.5" customHeight="1" x14ac:dyDescent="0.35">
      <c r="A493" s="331"/>
      <c r="B493" s="332"/>
      <c r="C493" s="199"/>
      <c r="D493" s="61"/>
      <c r="E493" s="75"/>
      <c r="G493" s="331"/>
      <c r="H493" s="332"/>
      <c r="I493" s="199"/>
      <c r="J493" s="61"/>
      <c r="K493" s="75"/>
    </row>
    <row r="494" spans="1:11" ht="25.5" customHeight="1" x14ac:dyDescent="0.35">
      <c r="A494" s="331"/>
      <c r="B494" s="332"/>
      <c r="C494" s="199"/>
      <c r="D494" s="61"/>
      <c r="E494" s="75"/>
      <c r="G494" s="331"/>
      <c r="H494" s="332"/>
      <c r="I494" s="199"/>
      <c r="J494" s="61"/>
      <c r="K494" s="75"/>
    </row>
    <row r="495" spans="1:11" x14ac:dyDescent="0.35">
      <c r="A495" s="331"/>
      <c r="B495" s="332"/>
      <c r="C495" s="199"/>
      <c r="D495" s="61"/>
      <c r="E495" s="75"/>
      <c r="G495" s="331"/>
      <c r="H495" s="332"/>
      <c r="I495" s="199"/>
      <c r="J495" s="61"/>
      <c r="K495" s="75"/>
    </row>
    <row r="496" spans="1:11" x14ac:dyDescent="0.35">
      <c r="A496" s="331"/>
      <c r="B496" s="332"/>
      <c r="C496" s="199"/>
      <c r="D496" s="61"/>
      <c r="E496" s="75"/>
      <c r="G496" s="331"/>
      <c r="H496" s="332"/>
      <c r="I496" s="199"/>
      <c r="J496" s="61"/>
      <c r="K496" s="75"/>
    </row>
    <row r="497" spans="1:11" ht="63.75" customHeight="1" x14ac:dyDescent="0.35">
      <c r="A497" s="331"/>
      <c r="B497" s="332"/>
      <c r="C497" s="199"/>
      <c r="D497" s="61"/>
      <c r="E497" s="75"/>
      <c r="G497" s="331"/>
      <c r="H497" s="332"/>
      <c r="I497" s="199"/>
      <c r="J497" s="61"/>
      <c r="K497" s="75"/>
    </row>
    <row r="498" spans="1:11" ht="63.75" customHeight="1" x14ac:dyDescent="0.35">
      <c r="A498" s="331"/>
      <c r="B498" s="332"/>
      <c r="C498" s="199"/>
      <c r="D498" s="61"/>
      <c r="E498" s="75"/>
      <c r="G498" s="331"/>
      <c r="H498" s="332"/>
      <c r="I498" s="199"/>
      <c r="J498" s="61"/>
      <c r="K498" s="75"/>
    </row>
    <row r="499" spans="1:11" ht="15.75" customHeight="1" thickBot="1" x14ac:dyDescent="0.4">
      <c r="A499" s="331"/>
      <c r="B499" s="332"/>
      <c r="C499" s="199"/>
      <c r="D499" s="66"/>
      <c r="E499" s="76"/>
      <c r="G499" s="331"/>
      <c r="H499" s="332"/>
      <c r="I499" s="199"/>
      <c r="J499" s="66"/>
      <c r="K499" s="76"/>
    </row>
    <row r="500" spans="1:11" ht="15" thickBot="1" x14ac:dyDescent="0.4">
      <c r="D500" s="67"/>
      <c r="E500" s="77"/>
      <c r="J500" s="67"/>
      <c r="K500" s="77"/>
    </row>
    <row r="501" spans="1:11" ht="15" thickBot="1" x14ac:dyDescent="0.4">
      <c r="A501" s="71"/>
      <c r="B501" s="203"/>
      <c r="D501" s="70"/>
      <c r="E501" s="202"/>
      <c r="G501" s="71"/>
      <c r="H501" s="203"/>
      <c r="J501" s="70"/>
      <c r="K501" s="202"/>
    </row>
    <row r="502" spans="1:11" ht="15" thickBot="1" x14ac:dyDescent="0.4">
      <c r="A502" s="72"/>
      <c r="B502" s="73"/>
      <c r="D502" s="70"/>
      <c r="E502" s="202"/>
      <c r="G502" s="72"/>
      <c r="H502" s="73"/>
      <c r="J502" s="70"/>
      <c r="K502" s="202"/>
    </row>
    <row r="503" spans="1:11" ht="15" thickBot="1" x14ac:dyDescent="0.4">
      <c r="A503" s="72"/>
      <c r="B503" s="73"/>
      <c r="D503" s="70"/>
      <c r="E503" s="202"/>
      <c r="G503" s="72"/>
      <c r="H503" s="73"/>
      <c r="J503" s="70"/>
      <c r="K503" s="202"/>
    </row>
    <row r="504" spans="1:11" ht="15" thickBot="1" x14ac:dyDescent="0.4">
      <c r="A504" s="72"/>
      <c r="B504" s="73"/>
      <c r="D504" s="70"/>
      <c r="E504" s="202"/>
      <c r="G504" s="72"/>
      <c r="H504" s="73"/>
      <c r="J504" s="70"/>
      <c r="K504" s="202"/>
    </row>
    <row r="506" spans="1:11" x14ac:dyDescent="0.35">
      <c r="A506" s="78"/>
      <c r="B506" s="78"/>
      <c r="C506" s="78"/>
      <c r="D506" s="78"/>
      <c r="E506" s="78"/>
      <c r="F506" s="78"/>
      <c r="G506" s="78"/>
      <c r="H506" s="78"/>
    </row>
    <row r="507" spans="1:11" x14ac:dyDescent="0.35">
      <c r="A507" s="59"/>
      <c r="B507" s="60"/>
      <c r="G507" s="59"/>
      <c r="H507" s="60"/>
    </row>
    <row r="508" spans="1:11" x14ac:dyDescent="0.35">
      <c r="A508" s="59"/>
      <c r="B508" s="60"/>
      <c r="G508" s="59"/>
      <c r="H508" s="60"/>
    </row>
    <row r="509" spans="1:11" ht="15" thickBot="1" x14ac:dyDescent="0.4"/>
    <row r="510" spans="1:11" ht="53.25" customHeight="1" thickBot="1" x14ac:dyDescent="0.4">
      <c r="A510" s="63"/>
      <c r="B510" s="24"/>
      <c r="C510" s="64"/>
      <c r="D510" s="24"/>
      <c r="E510" s="65"/>
      <c r="G510" s="63"/>
      <c r="H510" s="24"/>
      <c r="I510" s="64"/>
      <c r="J510" s="24"/>
      <c r="K510" s="65"/>
    </row>
    <row r="511" spans="1:11" x14ac:dyDescent="0.35">
      <c r="A511" s="333"/>
      <c r="B511" s="334"/>
      <c r="C511" s="200"/>
      <c r="D511" s="62"/>
      <c r="E511" s="74"/>
      <c r="G511" s="333"/>
      <c r="H511" s="334"/>
      <c r="I511" s="200"/>
      <c r="J511" s="62"/>
      <c r="K511" s="74"/>
    </row>
    <row r="512" spans="1:11" ht="21.75" customHeight="1" x14ac:dyDescent="0.35">
      <c r="A512" s="331"/>
      <c r="B512" s="332"/>
      <c r="C512" s="199"/>
      <c r="D512" s="61"/>
      <c r="E512" s="75"/>
      <c r="G512" s="331"/>
      <c r="H512" s="332"/>
      <c r="I512" s="199"/>
      <c r="J512" s="61"/>
      <c r="K512" s="75"/>
    </row>
    <row r="513" spans="1:11" x14ac:dyDescent="0.35">
      <c r="A513" s="331"/>
      <c r="B513" s="332"/>
      <c r="C513" s="199"/>
      <c r="D513" s="61"/>
      <c r="E513" s="75"/>
      <c r="G513" s="331"/>
      <c r="H513" s="332"/>
      <c r="I513" s="199"/>
      <c r="J513" s="61"/>
      <c r="K513" s="75"/>
    </row>
    <row r="514" spans="1:11" ht="25.5" customHeight="1" x14ac:dyDescent="0.35">
      <c r="A514" s="331"/>
      <c r="B514" s="332"/>
      <c r="C514" s="199"/>
      <c r="D514" s="61"/>
      <c r="E514" s="75"/>
      <c r="G514" s="331"/>
      <c r="H514" s="332"/>
      <c r="I514" s="199"/>
      <c r="J514" s="61"/>
      <c r="K514" s="75"/>
    </row>
    <row r="515" spans="1:11" ht="22.5" customHeight="1" x14ac:dyDescent="0.35">
      <c r="A515" s="331"/>
      <c r="B515" s="332"/>
      <c r="C515" s="199"/>
      <c r="D515" s="61"/>
      <c r="E515" s="75"/>
      <c r="G515" s="331"/>
      <c r="H515" s="332"/>
      <c r="I515" s="199"/>
      <c r="J515" s="61"/>
      <c r="K515" s="75"/>
    </row>
    <row r="516" spans="1:11" x14ac:dyDescent="0.35">
      <c r="A516" s="331"/>
      <c r="B516" s="332"/>
      <c r="C516" s="199"/>
      <c r="D516" s="61"/>
      <c r="E516" s="75"/>
      <c r="G516" s="331"/>
      <c r="H516" s="332"/>
      <c r="I516" s="199"/>
      <c r="J516" s="61"/>
      <c r="K516" s="75"/>
    </row>
    <row r="517" spans="1:11" ht="22.5" customHeight="1" x14ac:dyDescent="0.35">
      <c r="A517" s="331"/>
      <c r="B517" s="332"/>
      <c r="C517" s="199"/>
      <c r="D517" s="61"/>
      <c r="E517" s="75"/>
      <c r="G517" s="331"/>
      <c r="H517" s="332"/>
      <c r="I517" s="199"/>
      <c r="J517" s="61"/>
      <c r="K517" s="75"/>
    </row>
    <row r="518" spans="1:11" ht="30" customHeight="1" x14ac:dyDescent="0.35">
      <c r="A518" s="331"/>
      <c r="B518" s="332"/>
      <c r="C518" s="199"/>
      <c r="D518" s="61"/>
      <c r="E518" s="75"/>
      <c r="G518" s="331"/>
      <c r="H518" s="332"/>
      <c r="I518" s="199"/>
      <c r="J518" s="61"/>
      <c r="K518" s="75"/>
    </row>
    <row r="519" spans="1:11" ht="25.5" customHeight="1" x14ac:dyDescent="0.35">
      <c r="A519" s="331"/>
      <c r="B519" s="332"/>
      <c r="C519" s="199"/>
      <c r="D519" s="61"/>
      <c r="E519" s="75"/>
      <c r="G519" s="331"/>
      <c r="H519" s="332"/>
      <c r="I519" s="199"/>
      <c r="J519" s="61"/>
      <c r="K519" s="75"/>
    </row>
    <row r="520" spans="1:11" ht="25.5" customHeight="1" x14ac:dyDescent="0.35">
      <c r="A520" s="331"/>
      <c r="B520" s="332"/>
      <c r="C520" s="199"/>
      <c r="D520" s="61"/>
      <c r="E520" s="75"/>
      <c r="G520" s="331"/>
      <c r="H520" s="332"/>
      <c r="I520" s="199"/>
      <c r="J520" s="61"/>
      <c r="K520" s="75"/>
    </row>
    <row r="521" spans="1:11" x14ac:dyDescent="0.35">
      <c r="A521" s="331"/>
      <c r="B521" s="332"/>
      <c r="C521" s="199"/>
      <c r="D521" s="61"/>
      <c r="E521" s="75"/>
      <c r="G521" s="331"/>
      <c r="H521" s="332"/>
      <c r="I521" s="199"/>
      <c r="J521" s="61"/>
      <c r="K521" s="75"/>
    </row>
    <row r="522" spans="1:11" x14ac:dyDescent="0.35">
      <c r="A522" s="331"/>
      <c r="B522" s="332"/>
      <c r="C522" s="199"/>
      <c r="D522" s="61"/>
      <c r="E522" s="75"/>
      <c r="G522" s="331"/>
      <c r="H522" s="332"/>
      <c r="I522" s="199"/>
      <c r="J522" s="61"/>
      <c r="K522" s="75"/>
    </row>
    <row r="523" spans="1:11" ht="63.75" customHeight="1" x14ac:dyDescent="0.35">
      <c r="A523" s="331"/>
      <c r="B523" s="332"/>
      <c r="C523" s="199"/>
      <c r="D523" s="61"/>
      <c r="E523" s="75"/>
      <c r="G523" s="331"/>
      <c r="H523" s="332"/>
      <c r="I523" s="199"/>
      <c r="J523" s="61"/>
      <c r="K523" s="75"/>
    </row>
    <row r="524" spans="1:11" ht="63.75" customHeight="1" x14ac:dyDescent="0.35">
      <c r="A524" s="331"/>
      <c r="B524" s="332"/>
      <c r="C524" s="199"/>
      <c r="D524" s="61"/>
      <c r="E524" s="75"/>
      <c r="G524" s="331"/>
      <c r="H524" s="332"/>
      <c r="I524" s="199"/>
      <c r="J524" s="61"/>
      <c r="K524" s="75"/>
    </row>
    <row r="525" spans="1:11" ht="15.75" customHeight="1" thickBot="1" x14ac:dyDescent="0.4">
      <c r="A525" s="331"/>
      <c r="B525" s="332"/>
      <c r="C525" s="199"/>
      <c r="D525" s="66"/>
      <c r="E525" s="76"/>
      <c r="G525" s="331"/>
      <c r="H525" s="332"/>
      <c r="I525" s="199"/>
      <c r="J525" s="66"/>
      <c r="K525" s="76"/>
    </row>
    <row r="526" spans="1:11" ht="15" thickBot="1" x14ac:dyDescent="0.4">
      <c r="D526" s="67"/>
      <c r="E526" s="77"/>
      <c r="J526" s="67"/>
      <c r="K526" s="77"/>
    </row>
    <row r="527" spans="1:11" ht="15" thickBot="1" x14ac:dyDescent="0.4">
      <c r="A527" s="71"/>
      <c r="B527" s="203"/>
      <c r="D527" s="70"/>
      <c r="E527" s="202"/>
      <c r="G527" s="71"/>
      <c r="H527" s="203"/>
      <c r="J527" s="70"/>
      <c r="K527" s="202"/>
    </row>
    <row r="528" spans="1:11" ht="15" thickBot="1" x14ac:dyDescent="0.4">
      <c r="A528" s="72"/>
      <c r="B528" s="73"/>
      <c r="D528" s="70"/>
      <c r="E528" s="202"/>
      <c r="G528" s="72"/>
      <c r="H528" s="73"/>
      <c r="J528" s="70"/>
      <c r="K528" s="202"/>
    </row>
    <row r="529" spans="1:11" ht="15" thickBot="1" x14ac:dyDescent="0.4">
      <c r="A529" s="72"/>
      <c r="B529" s="73"/>
      <c r="D529" s="70"/>
      <c r="E529" s="202"/>
      <c r="G529" s="72"/>
      <c r="H529" s="73"/>
      <c r="J529" s="70"/>
      <c r="K529" s="202"/>
    </row>
    <row r="530" spans="1:11" ht="15" thickBot="1" x14ac:dyDescent="0.4">
      <c r="A530" s="72"/>
      <c r="B530" s="73"/>
      <c r="D530" s="70"/>
      <c r="E530" s="202"/>
      <c r="G530" s="72"/>
      <c r="H530" s="73"/>
      <c r="J530" s="70"/>
      <c r="K530" s="202"/>
    </row>
  </sheetData>
  <mergeCells count="313">
    <mergeCell ref="S16:S17"/>
    <mergeCell ref="T16:T17"/>
    <mergeCell ref="S18:S20"/>
    <mergeCell ref="T18:T20"/>
    <mergeCell ref="S6:S9"/>
    <mergeCell ref="T6:T7"/>
    <mergeCell ref="T8:T9"/>
    <mergeCell ref="S10:S11"/>
    <mergeCell ref="T10:T11"/>
    <mergeCell ref="S12:S13"/>
    <mergeCell ref="T12:T13"/>
    <mergeCell ref="S14:S15"/>
    <mergeCell ref="T14:T15"/>
    <mergeCell ref="N133:P133"/>
    <mergeCell ref="M136:M139"/>
    <mergeCell ref="N136:N137"/>
    <mergeCell ref="N138:N139"/>
    <mergeCell ref="M140:M141"/>
    <mergeCell ref="N140:N141"/>
    <mergeCell ref="M142:M143"/>
    <mergeCell ref="N142:N143"/>
    <mergeCell ref="M144:M145"/>
    <mergeCell ref="N144:N145"/>
    <mergeCell ref="M146:M147"/>
    <mergeCell ref="N146:N147"/>
    <mergeCell ref="M148:M150"/>
    <mergeCell ref="N148:N150"/>
    <mergeCell ref="A523:A525"/>
    <mergeCell ref="B523:B525"/>
    <mergeCell ref="G523:G525"/>
    <mergeCell ref="H523:H525"/>
    <mergeCell ref="A519:A520"/>
    <mergeCell ref="B519:B520"/>
    <mergeCell ref="G519:G520"/>
    <mergeCell ref="H519:H520"/>
    <mergeCell ref="A521:A522"/>
    <mergeCell ref="B521:B522"/>
    <mergeCell ref="G521:G522"/>
    <mergeCell ref="H521:H522"/>
    <mergeCell ref="A515:A516"/>
    <mergeCell ref="B515:B516"/>
    <mergeCell ref="G515:G516"/>
    <mergeCell ref="H515:H516"/>
    <mergeCell ref="A517:A518"/>
    <mergeCell ref="B517:B518"/>
    <mergeCell ref="G517:G518"/>
    <mergeCell ref="H517:H518"/>
    <mergeCell ref="A497:A499"/>
    <mergeCell ref="B497:B499"/>
    <mergeCell ref="G497:G499"/>
    <mergeCell ref="H497:H499"/>
    <mergeCell ref="A511:A514"/>
    <mergeCell ref="B511:B512"/>
    <mergeCell ref="G511:G514"/>
    <mergeCell ref="H511:H512"/>
    <mergeCell ref="B513:B514"/>
    <mergeCell ref="H513:H514"/>
    <mergeCell ref="A493:A494"/>
    <mergeCell ref="B493:B494"/>
    <mergeCell ref="G493:G494"/>
    <mergeCell ref="H493:H494"/>
    <mergeCell ref="A495:A496"/>
    <mergeCell ref="B495:B496"/>
    <mergeCell ref="G495:G496"/>
    <mergeCell ref="H495:H496"/>
    <mergeCell ref="A489:A490"/>
    <mergeCell ref="B489:B490"/>
    <mergeCell ref="G489:G490"/>
    <mergeCell ref="H489:H490"/>
    <mergeCell ref="A491:A492"/>
    <mergeCell ref="B491:B492"/>
    <mergeCell ref="G491:G492"/>
    <mergeCell ref="H491:H492"/>
    <mergeCell ref="A468:A470"/>
    <mergeCell ref="B468:B470"/>
    <mergeCell ref="G468:G470"/>
    <mergeCell ref="H468:H470"/>
    <mergeCell ref="A485:A488"/>
    <mergeCell ref="B485:B486"/>
    <mergeCell ref="G485:G488"/>
    <mergeCell ref="H485:H486"/>
    <mergeCell ref="B487:B488"/>
    <mergeCell ref="H487:H488"/>
    <mergeCell ref="A464:A465"/>
    <mergeCell ref="B464:B465"/>
    <mergeCell ref="G464:G465"/>
    <mergeCell ref="H464:H465"/>
    <mergeCell ref="A466:A467"/>
    <mergeCell ref="B466:B467"/>
    <mergeCell ref="G466:G467"/>
    <mergeCell ref="H466:H467"/>
    <mergeCell ref="A460:A461"/>
    <mergeCell ref="B460:B461"/>
    <mergeCell ref="G460:G461"/>
    <mergeCell ref="H460:H461"/>
    <mergeCell ref="A462:A463"/>
    <mergeCell ref="B462:B463"/>
    <mergeCell ref="G462:G463"/>
    <mergeCell ref="H462:H463"/>
    <mergeCell ref="A174:A176"/>
    <mergeCell ref="B174:B176"/>
    <mergeCell ref="G174:G176"/>
    <mergeCell ref="H174:H176"/>
    <mergeCell ref="A456:A459"/>
    <mergeCell ref="B456:B457"/>
    <mergeCell ref="G456:G459"/>
    <mergeCell ref="H456:H457"/>
    <mergeCell ref="B458:B459"/>
    <mergeCell ref="H458:H459"/>
    <mergeCell ref="A170:A171"/>
    <mergeCell ref="B170:B171"/>
    <mergeCell ref="G170:G171"/>
    <mergeCell ref="H170:H171"/>
    <mergeCell ref="A172:A173"/>
    <mergeCell ref="B172:B173"/>
    <mergeCell ref="G172:G173"/>
    <mergeCell ref="H172:H173"/>
    <mergeCell ref="A166:A167"/>
    <mergeCell ref="B166:B167"/>
    <mergeCell ref="G166:G167"/>
    <mergeCell ref="H166:H167"/>
    <mergeCell ref="A168:A169"/>
    <mergeCell ref="B168:B169"/>
    <mergeCell ref="G168:G169"/>
    <mergeCell ref="H168:H169"/>
    <mergeCell ref="A162:A165"/>
    <mergeCell ref="B162:B163"/>
    <mergeCell ref="G162:G165"/>
    <mergeCell ref="H162:H163"/>
    <mergeCell ref="B164:B165"/>
    <mergeCell ref="H164:H165"/>
    <mergeCell ref="A148:A150"/>
    <mergeCell ref="B148:B150"/>
    <mergeCell ref="G148:G150"/>
    <mergeCell ref="H148:H150"/>
    <mergeCell ref="A144:A145"/>
    <mergeCell ref="B144:B145"/>
    <mergeCell ref="G144:G145"/>
    <mergeCell ref="H144:H145"/>
    <mergeCell ref="A146:A147"/>
    <mergeCell ref="B146:B147"/>
    <mergeCell ref="G146:G147"/>
    <mergeCell ref="H146:H147"/>
    <mergeCell ref="A140:A141"/>
    <mergeCell ref="B140:B141"/>
    <mergeCell ref="G140:G141"/>
    <mergeCell ref="H140:H141"/>
    <mergeCell ref="A142:A143"/>
    <mergeCell ref="B142:B143"/>
    <mergeCell ref="G142:G143"/>
    <mergeCell ref="H142:H143"/>
    <mergeCell ref="A122:A124"/>
    <mergeCell ref="B122:B124"/>
    <mergeCell ref="G122:G124"/>
    <mergeCell ref="H122:H124"/>
    <mergeCell ref="A136:A139"/>
    <mergeCell ref="B136:B137"/>
    <mergeCell ref="G136:G139"/>
    <mergeCell ref="H136:H137"/>
    <mergeCell ref="B138:B139"/>
    <mergeCell ref="H138:H139"/>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96:A98"/>
    <mergeCell ref="B96:B98"/>
    <mergeCell ref="G96:G98"/>
    <mergeCell ref="H96:H98"/>
    <mergeCell ref="A110:A113"/>
    <mergeCell ref="B110:B111"/>
    <mergeCell ref="G110:G113"/>
    <mergeCell ref="H110:H111"/>
    <mergeCell ref="B112:B113"/>
    <mergeCell ref="H112:H113"/>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58:A61"/>
    <mergeCell ref="B58:B59"/>
    <mergeCell ref="G58:G61"/>
    <mergeCell ref="H58:H59"/>
    <mergeCell ref="B60:B61"/>
    <mergeCell ref="H60:H61"/>
    <mergeCell ref="A44:A46"/>
    <mergeCell ref="B44:B46"/>
    <mergeCell ref="G44:G46"/>
    <mergeCell ref="H44:H46"/>
    <mergeCell ref="A18:A20"/>
    <mergeCell ref="B18:B20"/>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A6:A9"/>
    <mergeCell ref="B6:B7"/>
    <mergeCell ref="B8:B9"/>
    <mergeCell ref="A10:A11"/>
    <mergeCell ref="B10:B11"/>
    <mergeCell ref="G6:G9"/>
    <mergeCell ref="H6:H7"/>
    <mergeCell ref="H8:H9"/>
    <mergeCell ref="G10:G11"/>
    <mergeCell ref="H10:H11"/>
    <mergeCell ref="M120:M121"/>
    <mergeCell ref="N120:N121"/>
    <mergeCell ref="M122:M124"/>
    <mergeCell ref="N122:N124"/>
    <mergeCell ref="A12:A13"/>
    <mergeCell ref="B12:B13"/>
    <mergeCell ref="A14:A15"/>
    <mergeCell ref="B14:B15"/>
    <mergeCell ref="A16:A17"/>
    <mergeCell ref="B16:B17"/>
    <mergeCell ref="G12:G13"/>
    <mergeCell ref="H12:H13"/>
    <mergeCell ref="G14:G15"/>
    <mergeCell ref="H14:H15"/>
    <mergeCell ref="A32:A35"/>
    <mergeCell ref="B32:B33"/>
    <mergeCell ref="G32:G35"/>
    <mergeCell ref="H32:H33"/>
    <mergeCell ref="B34:B35"/>
    <mergeCell ref="H34:H35"/>
    <mergeCell ref="G18:G20"/>
    <mergeCell ref="H18:H20"/>
    <mergeCell ref="H16:H17"/>
    <mergeCell ref="G16:G17"/>
    <mergeCell ref="M110:M113"/>
    <mergeCell ref="N110:N111"/>
    <mergeCell ref="N112:N113"/>
    <mergeCell ref="M114:M115"/>
    <mergeCell ref="N114:N115"/>
    <mergeCell ref="M116:M117"/>
    <mergeCell ref="N116:N117"/>
    <mergeCell ref="M118:M119"/>
    <mergeCell ref="N118:N119"/>
    <mergeCell ref="M16:M17"/>
    <mergeCell ref="N16:N17"/>
    <mergeCell ref="M18:M20"/>
    <mergeCell ref="N18:N20"/>
    <mergeCell ref="M6:M9"/>
    <mergeCell ref="N6:N7"/>
    <mergeCell ref="N8:N9"/>
    <mergeCell ref="M10:M11"/>
    <mergeCell ref="N10:N11"/>
    <mergeCell ref="M12:M13"/>
    <mergeCell ref="N12:N13"/>
    <mergeCell ref="M14:M15"/>
    <mergeCell ref="N14:N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B6" sqref="B6"/>
    </sheetView>
  </sheetViews>
  <sheetFormatPr baseColWidth="10" defaultColWidth="10.7265625" defaultRowHeight="14.5" x14ac:dyDescent="0.35"/>
  <cols>
    <col min="1" max="1" width="28.7265625" customWidth="1"/>
    <col min="2" max="2" width="61.7265625" customWidth="1"/>
  </cols>
  <sheetData>
    <row r="2" spans="1:2" ht="15" thickBot="1" x14ac:dyDescent="0.4">
      <c r="A2" s="338" t="s">
        <v>16</v>
      </c>
      <c r="B2" s="338"/>
    </row>
    <row r="3" spans="1:2" ht="39" customHeight="1" thickBot="1" x14ac:dyDescent="0.4">
      <c r="A3" s="84" t="s">
        <v>441</v>
      </c>
      <c r="B3" s="71" t="s">
        <v>442</v>
      </c>
    </row>
    <row r="4" spans="1:2" ht="39" customHeight="1" x14ac:dyDescent="0.35">
      <c r="A4" s="83" t="s">
        <v>60</v>
      </c>
      <c r="B4" s="83" t="s">
        <v>443</v>
      </c>
    </row>
    <row r="5" spans="1:2" ht="39" customHeight="1" x14ac:dyDescent="0.35">
      <c r="A5" s="82" t="s">
        <v>91</v>
      </c>
      <c r="B5" s="82" t="s">
        <v>444</v>
      </c>
    </row>
    <row r="6" spans="1:2" ht="39" customHeight="1" x14ac:dyDescent="0.35">
      <c r="A6" s="82" t="s">
        <v>183</v>
      </c>
      <c r="B6" s="82" t="s">
        <v>445</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A16" sqref="A16"/>
    </sheetView>
  </sheetViews>
  <sheetFormatPr baseColWidth="10" defaultColWidth="10.7265625" defaultRowHeight="14.5" x14ac:dyDescent="0.35"/>
  <cols>
    <col min="1" max="1" width="28.7265625" customWidth="1"/>
    <col min="2" max="2" width="34.1796875" customWidth="1"/>
    <col min="3" max="3" width="37.26953125" customWidth="1"/>
    <col min="4" max="12" width="21.453125" customWidth="1"/>
  </cols>
  <sheetData>
    <row r="1" spans="1:16" ht="15" thickBot="1" x14ac:dyDescent="0.4">
      <c r="A1" s="339" t="s">
        <v>446</v>
      </c>
      <c r="B1" s="329"/>
      <c r="C1" s="329"/>
      <c r="D1" s="329"/>
      <c r="E1" s="102"/>
      <c r="F1" s="102"/>
      <c r="G1" s="102"/>
      <c r="H1" s="102"/>
      <c r="I1" s="102"/>
      <c r="J1" s="102"/>
      <c r="K1" s="102"/>
      <c r="L1" s="102"/>
    </row>
    <row r="2" spans="1:16" ht="33" customHeight="1" x14ac:dyDescent="0.35">
      <c r="A2" s="342" t="s">
        <v>447</v>
      </c>
      <c r="B2" s="342" t="s">
        <v>448</v>
      </c>
      <c r="C2" s="79" t="s">
        <v>449</v>
      </c>
      <c r="D2" s="342" t="s">
        <v>450</v>
      </c>
      <c r="E2" s="103"/>
      <c r="F2" s="103"/>
      <c r="G2" s="103"/>
      <c r="H2" s="103"/>
      <c r="I2" s="103"/>
      <c r="J2" s="103"/>
      <c r="K2" s="103"/>
      <c r="L2" s="103"/>
    </row>
    <row r="3" spans="1:16" ht="19.5" customHeight="1" thickBot="1" x14ac:dyDescent="0.4">
      <c r="A3" s="343"/>
      <c r="B3" s="343"/>
      <c r="C3" s="80" t="s">
        <v>451</v>
      </c>
      <c r="D3" s="343"/>
      <c r="E3" s="103"/>
      <c r="F3" s="103"/>
      <c r="G3" s="103"/>
      <c r="H3" s="103"/>
      <c r="I3" s="103"/>
      <c r="J3" s="103"/>
      <c r="K3" s="103"/>
      <c r="L3" s="103"/>
    </row>
    <row r="4" spans="1:16" ht="15" customHeight="1" thickBot="1" x14ac:dyDescent="0.4">
      <c r="A4" s="344" t="s">
        <v>452</v>
      </c>
      <c r="B4" s="86" t="s">
        <v>453</v>
      </c>
      <c r="C4" s="86" t="s">
        <v>454</v>
      </c>
      <c r="D4" s="87" t="s">
        <v>455</v>
      </c>
      <c r="E4" s="104"/>
      <c r="F4" s="104"/>
      <c r="G4" s="104"/>
      <c r="H4" s="104"/>
      <c r="I4" s="104"/>
      <c r="J4" s="104"/>
      <c r="K4" s="104"/>
      <c r="L4" s="104"/>
      <c r="M4" t="s">
        <v>172</v>
      </c>
      <c r="N4" t="s">
        <v>60</v>
      </c>
      <c r="O4">
        <v>100</v>
      </c>
      <c r="P4" t="str">
        <f t="shared" ref="P4:P12" si="0">+N4&amp;"
 "&amp;O4</f>
        <v>FUERTE
 100</v>
      </c>
    </row>
    <row r="5" spans="1:16" ht="15" customHeight="1" thickBot="1" x14ac:dyDescent="0.4">
      <c r="A5" s="345"/>
      <c r="B5" s="86" t="s">
        <v>456</v>
      </c>
      <c r="C5" s="86" t="s">
        <v>457</v>
      </c>
      <c r="D5" s="87" t="s">
        <v>458</v>
      </c>
      <c r="E5" s="104"/>
      <c r="F5" s="104"/>
      <c r="G5" s="104"/>
      <c r="H5" s="104"/>
      <c r="I5" s="104"/>
      <c r="J5" s="104"/>
      <c r="K5" s="104"/>
      <c r="L5" s="104"/>
      <c r="M5" t="s">
        <v>178</v>
      </c>
      <c r="N5" t="s">
        <v>91</v>
      </c>
      <c r="O5">
        <v>50</v>
      </c>
      <c r="P5" t="str">
        <f t="shared" si="0"/>
        <v>MODERADO
 50</v>
      </c>
    </row>
    <row r="6" spans="1:16" ht="15" customHeight="1" thickBot="1" x14ac:dyDescent="0.4">
      <c r="A6" s="346"/>
      <c r="B6" s="86" t="s">
        <v>459</v>
      </c>
      <c r="C6" s="86" t="s">
        <v>460</v>
      </c>
      <c r="D6" s="87" t="s">
        <v>458</v>
      </c>
      <c r="E6" s="104"/>
      <c r="F6" s="104"/>
      <c r="G6" s="104"/>
      <c r="H6" s="104"/>
      <c r="I6" s="104"/>
      <c r="J6" s="104"/>
      <c r="K6" s="104"/>
      <c r="L6" s="104"/>
      <c r="M6" t="s">
        <v>185</v>
      </c>
      <c r="N6" t="s">
        <v>183</v>
      </c>
      <c r="O6">
        <v>0</v>
      </c>
      <c r="P6" t="str">
        <f t="shared" si="0"/>
        <v>DÉBIL
 0</v>
      </c>
    </row>
    <row r="7" spans="1:16" ht="15" customHeight="1" thickBot="1" x14ac:dyDescent="0.4">
      <c r="A7" s="344" t="s">
        <v>461</v>
      </c>
      <c r="B7" s="86" t="s">
        <v>462</v>
      </c>
      <c r="C7" s="86" t="s">
        <v>463</v>
      </c>
      <c r="D7" s="87" t="s">
        <v>458</v>
      </c>
      <c r="E7" s="104"/>
      <c r="F7" s="104"/>
      <c r="G7" s="104"/>
      <c r="H7" s="104"/>
      <c r="I7" s="104"/>
      <c r="J7" s="104"/>
      <c r="K7" s="104"/>
      <c r="L7" s="104"/>
      <c r="M7" t="s">
        <v>190</v>
      </c>
      <c r="N7" t="s">
        <v>91</v>
      </c>
      <c r="O7">
        <v>50</v>
      </c>
      <c r="P7" t="str">
        <f t="shared" si="0"/>
        <v>MODERADO
 50</v>
      </c>
    </row>
    <row r="8" spans="1:16" ht="15" customHeight="1" thickBot="1" x14ac:dyDescent="0.4">
      <c r="A8" s="345"/>
      <c r="B8" s="86" t="s">
        <v>456</v>
      </c>
      <c r="C8" s="86" t="s">
        <v>464</v>
      </c>
      <c r="D8" s="87" t="s">
        <v>458</v>
      </c>
      <c r="E8" s="104"/>
      <c r="F8" s="104"/>
      <c r="G8" s="104"/>
      <c r="H8" s="104"/>
      <c r="I8" s="104"/>
      <c r="J8" s="104"/>
      <c r="K8" s="104"/>
      <c r="L8" s="104"/>
      <c r="M8" t="s">
        <v>194</v>
      </c>
      <c r="N8" t="s">
        <v>91</v>
      </c>
      <c r="O8">
        <v>50</v>
      </c>
      <c r="P8" t="str">
        <f t="shared" si="0"/>
        <v>MODERADO
 50</v>
      </c>
    </row>
    <row r="9" spans="1:16" ht="15" customHeight="1" thickBot="1" x14ac:dyDescent="0.4">
      <c r="A9" s="346"/>
      <c r="B9" s="86" t="s">
        <v>459</v>
      </c>
      <c r="C9" s="86" t="s">
        <v>465</v>
      </c>
      <c r="D9" s="87" t="s">
        <v>458</v>
      </c>
      <c r="E9" s="104"/>
      <c r="F9" s="104"/>
      <c r="G9" s="104"/>
      <c r="H9" s="104"/>
      <c r="I9" s="104"/>
      <c r="J9" s="104"/>
      <c r="K9" s="104"/>
      <c r="L9" s="104"/>
      <c r="M9" t="s">
        <v>198</v>
      </c>
      <c r="N9" t="s">
        <v>183</v>
      </c>
      <c r="O9">
        <v>0</v>
      </c>
      <c r="P9" t="str">
        <f t="shared" si="0"/>
        <v>DÉBIL
 0</v>
      </c>
    </row>
    <row r="10" spans="1:16" ht="15" customHeight="1" thickBot="1" x14ac:dyDescent="0.4">
      <c r="A10" s="204"/>
      <c r="B10" s="86" t="s">
        <v>462</v>
      </c>
      <c r="C10" s="86" t="s">
        <v>466</v>
      </c>
      <c r="D10" s="87" t="s">
        <v>458</v>
      </c>
      <c r="E10" s="104"/>
      <c r="F10" s="104"/>
      <c r="G10" s="104"/>
      <c r="H10" s="104"/>
      <c r="I10" s="104"/>
      <c r="J10" s="104"/>
      <c r="K10" s="104"/>
      <c r="L10" s="104"/>
      <c r="M10" t="s">
        <v>201</v>
      </c>
      <c r="N10" s="100" t="s">
        <v>183</v>
      </c>
      <c r="O10">
        <v>0</v>
      </c>
      <c r="P10" t="str">
        <f t="shared" si="0"/>
        <v>DÉBIL
 0</v>
      </c>
    </row>
    <row r="11" spans="1:16" ht="15" customHeight="1" thickBot="1" x14ac:dyDescent="0.4">
      <c r="A11" s="204" t="s">
        <v>467</v>
      </c>
      <c r="B11" s="86" t="s">
        <v>456</v>
      </c>
      <c r="C11" s="86" t="s">
        <v>468</v>
      </c>
      <c r="D11" s="87" t="s">
        <v>458</v>
      </c>
      <c r="E11" s="104"/>
      <c r="F11" s="104"/>
      <c r="G11" s="104"/>
      <c r="H11" s="104"/>
      <c r="I11" s="104"/>
      <c r="J11" s="104"/>
      <c r="K11" s="104"/>
      <c r="L11" s="104"/>
      <c r="M11" t="s">
        <v>205</v>
      </c>
      <c r="N11" s="100" t="s">
        <v>183</v>
      </c>
      <c r="O11">
        <v>0</v>
      </c>
      <c r="P11" t="str">
        <f t="shared" si="0"/>
        <v>DÉBIL
 0</v>
      </c>
    </row>
    <row r="12" spans="1:16" ht="15" customHeight="1" thickBot="1" x14ac:dyDescent="0.4">
      <c r="A12" s="88"/>
      <c r="B12" s="86" t="s">
        <v>459</v>
      </c>
      <c r="C12" s="86" t="s">
        <v>469</v>
      </c>
      <c r="D12" s="87" t="s">
        <v>458</v>
      </c>
      <c r="E12" s="104"/>
      <c r="F12" s="104"/>
      <c r="G12" s="104"/>
      <c r="H12" s="104"/>
      <c r="I12" s="104"/>
      <c r="J12" s="104"/>
      <c r="K12" s="104"/>
      <c r="L12" s="104"/>
      <c r="M12" t="s">
        <v>208</v>
      </c>
      <c r="N12" t="s">
        <v>183</v>
      </c>
      <c r="O12">
        <v>0</v>
      </c>
      <c r="P12" t="str">
        <f t="shared" si="0"/>
        <v>DÉBIL
 0</v>
      </c>
    </row>
    <row r="13" spans="1:16" ht="15" thickBot="1" x14ac:dyDescent="0.4">
      <c r="A13" s="89"/>
    </row>
    <row r="14" spans="1:16" ht="25.5" customHeight="1" thickBot="1" x14ac:dyDescent="0.4">
      <c r="A14" s="340" t="s">
        <v>470</v>
      </c>
      <c r="B14" s="341"/>
    </row>
    <row r="15" spans="1:16" ht="39" customHeight="1" thickBot="1" x14ac:dyDescent="0.4">
      <c r="A15" s="72" t="s">
        <v>60</v>
      </c>
      <c r="B15" s="86" t="s">
        <v>471</v>
      </c>
    </row>
    <row r="16" spans="1:16" ht="44.25" customHeight="1" thickBot="1" x14ac:dyDescent="0.4">
      <c r="A16" s="72" t="s">
        <v>91</v>
      </c>
      <c r="B16" s="86" t="s">
        <v>472</v>
      </c>
    </row>
    <row r="17" spans="1:2" ht="45.75" customHeight="1" thickBot="1" x14ac:dyDescent="0.4">
      <c r="A17" s="72" t="s">
        <v>183</v>
      </c>
      <c r="B17" s="86" t="s">
        <v>473</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Apoyo Control Interno ETITC</cp:lastModifiedBy>
  <cp:revision/>
  <dcterms:created xsi:type="dcterms:W3CDTF">2015-11-26T15:35:33Z</dcterms:created>
  <dcterms:modified xsi:type="dcterms:W3CDTF">2021-12-15T21:56:49Z</dcterms:modified>
  <cp:category/>
  <cp:contentStatus/>
</cp:coreProperties>
</file>