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y\Downloads\"/>
    </mc:Choice>
  </mc:AlternateContent>
  <xr:revisionPtr revIDLastSave="0" documentId="13_ncr:1_{754CEFFC-0F48-4CD4-B646-5555F58D1AA3}" xr6:coauthVersionLast="36" xr6:coauthVersionMax="47" xr10:uidLastSave="{00000000-0000-0000-0000-000000000000}"/>
  <bookViews>
    <workbookView showSheetTabs="0" xWindow="0" yWindow="0" windowWidth="6795" windowHeight="4185" tabRatio="831" firstSheet="1" activeTab="1" xr2:uid="{00000000-000D-0000-FFFF-FFFF00000000}"/>
  </bookViews>
  <sheets>
    <sheet name="Descripción1" sheetId="1" state="hidden" r:id="rId1"/>
    <sheet name="PORTADA" sheetId="21" r:id="rId2"/>
    <sheet name="Instructivo" sheetId="10" r:id="rId3"/>
    <sheet name="F1Concertación" sheetId="3" r:id="rId4"/>
    <sheet name="F2Seguimiento-Retroalimentación" sheetId="12" r:id="rId5"/>
    <sheet name="F3Evaluación" sheetId="14" r:id="rId6"/>
    <sheet name="F4ValoraciónCompetencias" sheetId="4" r:id="rId7"/>
    <sheet name="F5EvaluaciónFinal-Retroalimenta" sheetId="6" r:id="rId8"/>
    <sheet name="CAMBIOS DEL REGISTRO" sheetId="20" r:id="rId9"/>
  </sheets>
  <definedNames>
    <definedName name="_xlnm.Print_Area" localSheetId="3">F1Concertación!$A$5:$J$47</definedName>
    <definedName name="_xlnm.Print_Area" localSheetId="7">'F5EvaluaciónFinal-Retroalimenta'!$A$6:$I$22</definedName>
    <definedName name="_xlnm.Print_Area" localSheetId="2">Instructivo!$B$2:$I$16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2" l="1"/>
  <c r="I32" i="12"/>
  <c r="F32" i="12"/>
  <c r="E32" i="12"/>
  <c r="D32" i="12"/>
  <c r="C32" i="12"/>
  <c r="F26" i="12"/>
  <c r="E26" i="12"/>
  <c r="D26" i="12"/>
  <c r="C26" i="12"/>
  <c r="I20" i="12"/>
  <c r="F20" i="12"/>
  <c r="E20" i="12"/>
  <c r="D20" i="12"/>
  <c r="C20" i="12"/>
  <c r="I14" i="12"/>
  <c r="F14" i="12"/>
  <c r="E14" i="12"/>
  <c r="D14" i="12"/>
  <c r="C14" i="12"/>
  <c r="I9" i="12"/>
  <c r="F9" i="12"/>
  <c r="E9" i="12"/>
  <c r="D9" i="12"/>
  <c r="C9" i="12"/>
  <c r="C15" i="14"/>
  <c r="K33" i="14"/>
  <c r="K27" i="14"/>
  <c r="K21" i="14"/>
  <c r="K15" i="14"/>
  <c r="K10" i="14"/>
  <c r="I33" i="14"/>
  <c r="I27" i="14"/>
  <c r="I21" i="14"/>
  <c r="I15" i="14"/>
  <c r="I10" i="14"/>
  <c r="F33" i="14"/>
  <c r="E33" i="14"/>
  <c r="D33" i="14"/>
  <c r="C33" i="14"/>
  <c r="F27" i="14"/>
  <c r="E27" i="14"/>
  <c r="D10" i="14"/>
  <c r="F21" i="14"/>
  <c r="E21" i="14"/>
  <c r="E15" i="14"/>
  <c r="E10" i="14"/>
  <c r="D27" i="14"/>
  <c r="C27" i="14"/>
  <c r="D21" i="14"/>
  <c r="C21" i="14"/>
  <c r="D15" i="14"/>
  <c r="F15" i="14"/>
  <c r="F10" i="14"/>
  <c r="C10" i="14"/>
  <c r="M11" i="6"/>
  <c r="G104" i="4"/>
  <c r="F104" i="4"/>
  <c r="E104" i="4"/>
  <c r="I98" i="4"/>
  <c r="G97" i="4"/>
  <c r="F97" i="4"/>
  <c r="E97" i="4"/>
  <c r="I92" i="4" s="1"/>
  <c r="G91" i="4"/>
  <c r="F91" i="4"/>
  <c r="E91" i="4"/>
  <c r="I85" i="4"/>
  <c r="G84" i="4"/>
  <c r="F84" i="4"/>
  <c r="E84" i="4"/>
  <c r="I78" i="4"/>
  <c r="G77" i="4"/>
  <c r="F77" i="4"/>
  <c r="I71" i="4" s="1"/>
  <c r="E77" i="4"/>
  <c r="G70" i="4"/>
  <c r="F70" i="4"/>
  <c r="E70" i="4"/>
  <c r="I64" i="4"/>
  <c r="G63" i="4"/>
  <c r="F63" i="4"/>
  <c r="E63" i="4"/>
  <c r="I58" i="4"/>
  <c r="G57" i="4"/>
  <c r="F57" i="4"/>
  <c r="I53" i="4" s="1"/>
  <c r="E57" i="4"/>
  <c r="G52" i="4"/>
  <c r="F52" i="4"/>
  <c r="E52" i="4"/>
  <c r="I46" i="4"/>
  <c r="G45" i="4"/>
  <c r="F45" i="4"/>
  <c r="E45" i="4"/>
  <c r="I40" i="4"/>
  <c r="G39" i="4"/>
  <c r="F39" i="4"/>
  <c r="I33" i="4" s="1"/>
  <c r="E39" i="4"/>
  <c r="G32" i="4"/>
  <c r="F32" i="4"/>
  <c r="E32" i="4"/>
  <c r="I22" i="4"/>
  <c r="G21" i="4"/>
  <c r="F21" i="4"/>
  <c r="E21" i="4"/>
  <c r="I18" i="4"/>
  <c r="I106" i="4" s="1"/>
  <c r="J106" i="4" s="1"/>
  <c r="D15" i="6" s="1"/>
  <c r="E15" i="6" s="1"/>
  <c r="D45" i="14"/>
  <c r="H38" i="14"/>
  <c r="G37" i="14"/>
  <c r="G36" i="14"/>
  <c r="G35" i="14"/>
  <c r="G34" i="14"/>
  <c r="J33" i="14"/>
  <c r="M33" i="14" s="1"/>
  <c r="N33" i="14" s="1"/>
  <c r="G33" i="14"/>
  <c r="G31" i="14"/>
  <c r="G30" i="14"/>
  <c r="G29" i="14"/>
  <c r="G28" i="14"/>
  <c r="M27" i="14"/>
  <c r="N27" i="14" s="1"/>
  <c r="J27" i="14"/>
  <c r="G27" i="14"/>
  <c r="G25" i="14"/>
  <c r="G24" i="14"/>
  <c r="G23" i="14"/>
  <c r="G22" i="14"/>
  <c r="J21" i="14"/>
  <c r="M21" i="14" s="1"/>
  <c r="N21" i="14" s="1"/>
  <c r="G21" i="14"/>
  <c r="G19" i="14"/>
  <c r="G18" i="14"/>
  <c r="G17" i="14"/>
  <c r="G16" i="14"/>
  <c r="J15" i="14"/>
  <c r="M15" i="14" s="1"/>
  <c r="N15" i="14" s="1"/>
  <c r="G15" i="14"/>
  <c r="G14" i="14"/>
  <c r="G13" i="14"/>
  <c r="G12" i="14"/>
  <c r="G11" i="14"/>
  <c r="M10" i="14"/>
  <c r="N10" i="14" s="1"/>
  <c r="J10" i="14"/>
  <c r="G10" i="14"/>
  <c r="D44" i="12"/>
  <c r="H37" i="12"/>
  <c r="G36" i="12"/>
  <c r="G35" i="12"/>
  <c r="G34" i="12"/>
  <c r="G33" i="12"/>
  <c r="G32" i="12"/>
  <c r="G30" i="12"/>
  <c r="G29" i="12"/>
  <c r="G28" i="12"/>
  <c r="G27" i="12"/>
  <c r="G26" i="12"/>
  <c r="G24" i="12"/>
  <c r="G23" i="12"/>
  <c r="G22" i="12"/>
  <c r="G21" i="12"/>
  <c r="G20" i="12"/>
  <c r="G18" i="12"/>
  <c r="G17" i="12"/>
  <c r="G16" i="12"/>
  <c r="G15" i="12"/>
  <c r="G14" i="12"/>
  <c r="G13" i="12"/>
  <c r="G12" i="12"/>
  <c r="G11" i="12"/>
  <c r="G10" i="12"/>
  <c r="G9" i="12"/>
  <c r="H39" i="3"/>
  <c r="B9" i="1"/>
  <c r="N38" i="14" l="1"/>
  <c r="D13" i="6" s="1"/>
  <c r="E13" i="6" s="1"/>
  <c r="E17" i="6" s="1"/>
  <c r="E2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Cristian Camilo Angulo Escobar</author>
  </authors>
  <commentList>
    <comment ref="C8" authorId="0" shapeId="0" xr:uid="{00000000-0006-0000-02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8" authorId="1" shapeId="0" xr:uid="{00000000-0006-0000-02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8" authorId="1" shapeId="0" xr:uid="{00000000-0006-0000-02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8" authorId="1" shapeId="0" xr:uid="{00000000-0006-0000-02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8" authorId="0" shapeId="0" xr:uid="{00000000-0006-0000-02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8" authorId="0" shapeId="0" xr:uid="{00000000-0006-0000-02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I9" authorId="2" shapeId="0" xr:uid="{00000000-0006-0000-0200-000007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9" authorId="2" shapeId="0" xr:uid="{00000000-0006-0000-02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Claudia Viviana Molina Barón</author>
    <author>Cristian Camilo Angulo Escobar</author>
  </authors>
  <commentList>
    <comment ref="C6" authorId="0" shapeId="0" xr:uid="{00000000-0006-0000-03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6" authorId="1" shapeId="0" xr:uid="{00000000-0006-0000-03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 </t>
        </r>
      </text>
    </comment>
    <comment ref="E6" authorId="1" shapeId="0" xr:uid="{00000000-0006-0000-03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6" authorId="1" shapeId="0" xr:uid="{00000000-0006-0000-03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6" authorId="0" shapeId="0" xr:uid="{00000000-0006-0000-03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6" authorId="0" shapeId="0" xr:uid="{00000000-0006-0000-03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K6" authorId="2" shapeId="0" xr:uid="{00000000-0006-0000-0300-000007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3" shapeId="0" xr:uid="{00000000-0006-0000-03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7" authorId="0" shapeId="0" xr:uid="{00000000-0006-0000-0300-000009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7" authorId="1" shapeId="0" xr:uid="{00000000-0006-0000-0300-00000A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L7" authorId="1" shapeId="0" xr:uid="{00000000-0006-0000-0300-00000B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  <comment ref="M7" authorId="2" shapeId="0" xr:uid="{00000000-0006-0000-0300-00000C000000}">
      <text>
        <r>
          <rPr>
            <sz val="16"/>
            <color indexed="81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Ligia del Pilar Agudelo</author>
    <author>Cristian Camilo Angulo Escobar</author>
  </authors>
  <commentList>
    <comment ref="C7" authorId="0" shapeId="0" xr:uid="{00000000-0006-0000-04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7" authorId="1" shapeId="0" xr:uid="{00000000-0006-0000-04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7" authorId="1" shapeId="0" xr:uid="{00000000-0006-0000-04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7" authorId="1" shapeId="0" xr:uid="{00000000-0006-0000-04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7" authorId="0" shapeId="0" xr:uid="{00000000-0006-0000-04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7" authorId="0" shapeId="0" xr:uid="{00000000-0006-0000-04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M7" authorId="2" shapeId="0" xr:uid="{00000000-0006-0000-0400-000007000000}">
      <text>
        <r>
          <rPr>
            <sz val="16"/>
            <color indexed="81"/>
            <rFont val="Calibri"/>
            <family val="2"/>
            <scheme val="minor"/>
          </rPr>
          <t>Resultado final alcanzado, que se obtiene de la sumatoria entre el cumplimiento del primer y segundo semestre de acuerdo con lo concertado.</t>
        </r>
      </text>
    </comment>
    <comment ref="N7" authorId="1" shapeId="0" xr:uid="{00000000-0006-0000-0400-000008000000}">
      <text>
        <r>
          <rPr>
            <sz val="16"/>
            <color indexed="81"/>
            <rFont val="Calibri"/>
            <family val="2"/>
            <scheme val="minor"/>
          </rPr>
          <t>Porcentaje de cumplimiento de los compromisos gerenciales del año de acuerdo con el peso ponderado que se asignó al compromiso institucional.</t>
        </r>
      </text>
    </comment>
    <comment ref="O7" authorId="1" shapeId="0" xr:uid="{00000000-0006-0000-0400-000009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8" authorId="3" shapeId="0" xr:uid="{00000000-0006-0000-0400-00000A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8" authorId="0" shapeId="0" xr:uid="{00000000-0006-0000-0400-00000B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8" authorId="3" shapeId="0" xr:uid="{00000000-0006-0000-0400-00000C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  <comment ref="L8" authorId="0" shapeId="0" xr:uid="{00000000-0006-0000-0400-00000D000000}">
      <text>
        <r>
          <rPr>
            <sz val="16"/>
            <color indexed="81"/>
            <rFont val="Calibri"/>
            <family val="2"/>
            <scheme val="minor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8" authorId="1" shapeId="0" xr:uid="{00000000-0006-0000-0400-00000E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P8" authorId="1" shapeId="0" xr:uid="{00000000-0006-0000-0400-00000F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del Pilar Agudelo</author>
  </authors>
  <commentList>
    <comment ref="I106" authorId="0" shapeId="0" xr:uid="{00000000-0006-0000-0500-000001000000}">
      <text>
        <r>
          <rPr>
            <sz val="16"/>
            <color indexed="81"/>
            <rFont val="Calibri"/>
            <family val="2"/>
            <scheme val="minor"/>
          </rPr>
          <t xml:space="preserve">Sumatoria simple de la evaluación, dividido por el numero de competencias evaluadas
</t>
        </r>
      </text>
    </comment>
    <comment ref="J106" authorId="0" shapeId="0" xr:uid="{00000000-0006-0000-0500-000002000000}">
      <text>
        <r>
          <rPr>
            <sz val="16"/>
            <color indexed="81"/>
            <rFont val="Calibri"/>
            <family val="2"/>
            <scheme val="minor"/>
          </rPr>
          <t>Resultado porcentual de las competencias que pesan el 20% de la evaluación individual</t>
        </r>
      </text>
    </comment>
  </commentList>
</comments>
</file>

<file path=xl/sharedStrings.xml><?xml version="1.0" encoding="utf-8"?>
<sst xmlns="http://schemas.openxmlformats.org/spreadsheetml/2006/main" count="352" uniqueCount="233">
  <si>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</si>
  <si>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</si>
  <si>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</si>
  <si>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</si>
  <si>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</si>
  <si>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</si>
  <si>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</si>
  <si>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>Escuela Tecnológica
Instituto Técnico Central</t>
  </si>
  <si>
    <t>PÁGINA:    1 DE 1</t>
  </si>
  <si>
    <t>Documento controlado por el Sistema de Gestión de la Calidad</t>
  </si>
  <si>
    <t>Asegúrese que corresponde a la última versión consultando en el micrositio de los SGI</t>
  </si>
  <si>
    <t>Instructivo de Diligenciamiento</t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</si>
  <si>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</si>
  <si>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</si>
  <si>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</si>
  <si>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 xml:space="preserve">Comprenden los resultados a ser medidos, cuantificados y verificados que adelantará el gerente público para el cumplimiento efectivo de los objetivos de la entidad. 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</si>
  <si>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</si>
  <si>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</si>
  <si>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</si>
  <si>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</si>
  <si>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</si>
  <si>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</si>
  <si>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r>
      <t>Peso</t>
    </r>
    <r>
      <rPr>
        <sz val="11"/>
        <color rgb="FF000000"/>
        <rFont val="Helvetica Neue"/>
      </rPr>
      <t xml:space="preserve"> </t>
    </r>
    <r>
      <rPr>
        <b/>
        <sz val="11"/>
        <color rgb="FF000000"/>
        <rFont val="Helvetica Neue"/>
      </rPr>
      <t>ponderado</t>
    </r>
  </si>
  <si>
    <t xml:space="preserve">Corresponde al porcentaje de cada compromiso concertado con el superior jerárquico, en función de las metas de la entidad. 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</si>
  <si>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</si>
  <si>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</si>
  <si>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</si>
  <si>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</si>
  <si>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</si>
  <si>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</si>
  <si>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</si>
  <si>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</si>
  <si>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</si>
  <si>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</si>
  <si>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</si>
  <si>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</si>
  <si>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</si>
  <si>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Porcentaje de cumplimiento de los compromisos gerenciales del año de acuerdo con el peso ponderado que se asignó al compromiso institucional.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</si>
  <si>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</si>
  <si>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</si>
  <si>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Competencias y conductas asociadas</t>
  </si>
  <si>
    <t>Son las establecidas en el Decreto 815 de 2018 compilado en el Decreto 1083 de 2015.</t>
  </si>
  <si>
    <t xml:space="preserve">Autovaloración </t>
  </si>
  <si>
    <t>Se registra la información de la autoevaluación realizada por cada gerente público previo a la concertación de los acuerdos de gestión y es un insumo fundamental en todo el proceso.</t>
  </si>
  <si>
    <t>Evaluación actual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</si>
  <si>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</si>
  <si>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Evaluación final</t>
  </si>
  <si>
    <t>Es el resultado final de la valoración realizada por su superior jerárquico, los pares y el equipo de trabajo, con el fin de identificar la oferta de capacitación para el cierre de brechas de competencias.</t>
  </si>
  <si>
    <t>Comentarios para la retroalimentación</t>
  </si>
  <si>
    <t>El superior jerárquico visualiza la totalidad de la valoración integral de competencias e identifica y registra las fortalezas y oportunidades de desarrollo del gerente público que acompañan su gestión.</t>
  </si>
  <si>
    <t>No.</t>
  </si>
  <si>
    <t>Objetivos institucionales</t>
  </si>
  <si>
    <t>Compromisos gerenciales</t>
  </si>
  <si>
    <t xml:space="preserve"> Indicador</t>
  </si>
  <si>
    <t xml:space="preserve">Fecha inicio-fin dd/mm/aa </t>
  </si>
  <si>
    <t>Peso ponderado</t>
  </si>
  <si>
    <t xml:space="preserve">Avance </t>
  </si>
  <si>
    <t>% cumplimiento programado a 1er semestre</t>
  </si>
  <si>
    <t>% cumplimiento programado a 2° semestre</t>
  </si>
  <si>
    <t>Pilar 1. Productividad Social</t>
  </si>
  <si>
    <t>Cumplimiento 100% del Plan de Acción 
(Del Área que Lídera)</t>
  </si>
  <si>
    <t xml:space="preserve">Proyecto de Innovación Pública </t>
  </si>
  <si>
    <t>Pilar 2. Construcción de integridad</t>
  </si>
  <si>
    <t>Pilar 3. Gestión Cultural</t>
  </si>
  <si>
    <t>Pilar 4. Desarrollo de personas y equipos</t>
  </si>
  <si>
    <t xml:space="preserve">Total </t>
  </si>
  <si>
    <t xml:space="preserve">Firma del Superior Jerárquico </t>
  </si>
  <si>
    <t xml:space="preserve">FECHA </t>
  </si>
  <si>
    <t>VIGENCIA</t>
  </si>
  <si>
    <t xml:space="preserve">Firma del Gerente Público </t>
  </si>
  <si>
    <t>Formato 2. Seguimiento y Retroalimentación de Compromisos Gerenciales</t>
  </si>
  <si>
    <t xml:space="preserve">Retroalimentación </t>
  </si>
  <si>
    <t>% cumplimiento de Indicador 1er Semestre</t>
  </si>
  <si>
    <t xml:space="preserve">Descripción </t>
  </si>
  <si>
    <t xml:space="preserve">Ubicación </t>
  </si>
  <si>
    <t>Observaciones del avance y oportunidad de mejora</t>
  </si>
  <si>
    <t>Formato 3. Evaluación de Compromisos Gerenciales</t>
  </si>
  <si>
    <t xml:space="preserve">% Cumplimiento año </t>
  </si>
  <si>
    <t xml:space="preserve">Resultado </t>
  </si>
  <si>
    <t>% cumplimiento programado a 2do semestre</t>
  </si>
  <si>
    <t>% Cumplimiento de indicador 2do Semestre</t>
  </si>
  <si>
    <t>Firma del Gerente Público</t>
  </si>
  <si>
    <t>Formato 4. Valoración de Competencias</t>
  </si>
  <si>
    <t>Criterios de valoracion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</si>
  <si>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</si>
  <si>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</si>
  <si>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</si>
  <si>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</si>
  <si>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 xml:space="preserve">Su comportamiento no se manifiesta, requiere de retroalimentación directa y acompañamiento. Puede mejorar.
</t>
  </si>
  <si>
    <r>
      <t xml:space="preserve">Nota: </t>
    </r>
    <r>
      <rPr>
        <sz val="11"/>
        <color theme="1"/>
        <rFont val="Helvetica Neue"/>
      </rPr>
      <t>El número de pares y colaboradores, será potestativo de la entidad, se recomienda como mínimo dos de cada uno.</t>
    </r>
  </si>
  <si>
    <t>Competencias comunes / directivas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</si>
  <si>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</si>
  <si>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</si>
  <si>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</si>
  <si>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</si>
  <si>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</si>
  <si>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</si>
  <si>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 xml:space="preserve">
Pares
</t>
  </si>
  <si>
    <t xml:space="preserve">Colaboradores </t>
  </si>
  <si>
    <t xml:space="preserve">Aprendizaje continuo 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</si>
  <si>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</si>
  <si>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</si>
  <si>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Gestiona sus propias fuentes de información confiable y/o participa de espacios informativos y de capacitación.</t>
  </si>
  <si>
    <t>Comparte sus saberes y habilidades con sus compañeros de trabajo, y aprende de sus colegas habilidades diferenciales, que le permiten nivelar sus conocimientos en flujos informales de inter-aprendizaje.</t>
  </si>
  <si>
    <t>Total Puntaje Evaluador</t>
  </si>
  <si>
    <t>Orientación a resultados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</si>
  <si>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</si>
  <si>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</si>
  <si>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</si>
  <si>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</si>
  <si>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</si>
  <si>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</si>
  <si>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</si>
  <si>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</si>
  <si>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</si>
  <si>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</si>
  <si>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</si>
  <si>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Orientación al usuario y al ciudadano</t>
  </si>
  <si>
    <t>Dirigir las decisiones y acciones a la satisfacción de las necesidades e intereses de los usuarios (internos y externos) y de los ciudadanos, de conformidad con las responsabilidades públicas asignadas a la entidad.</t>
  </si>
  <si>
    <t>Valora y atiende las necesidades y peticiones de los usuarios y de los ciudadanos de forma oportuna.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</si>
  <si>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</si>
  <si>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</si>
  <si>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</si>
  <si>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</si>
  <si>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</si>
  <si>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Compromiso con la organización</t>
  </si>
  <si>
    <t>Alinear el propio comportamiento a las necesidades, prioridades y metas organizacionales.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</si>
  <si>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</si>
  <si>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</si>
  <si>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</si>
  <si>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</si>
  <si>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</si>
  <si>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Trabajo en equipo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</si>
  <si>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</si>
  <si>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</si>
  <si>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</si>
  <si>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</si>
  <si>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</si>
  <si>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</si>
  <si>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</si>
  <si>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</si>
  <si>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</si>
  <si>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</si>
  <si>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</si>
  <si>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</si>
  <si>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</si>
  <si>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</si>
  <si>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</si>
  <si>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</si>
  <si>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</si>
  <si>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</si>
  <si>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</si>
  <si>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</si>
  <si>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Visión estratégica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</si>
  <si>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</si>
  <si>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 xml:space="preserve">Articula objetivos, recursos y metas de forma tal que los resultados generen valor. 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</si>
  <si>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</si>
  <si>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</si>
  <si>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</si>
  <si>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</si>
  <si>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</si>
  <si>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Planeación</t>
  </si>
  <si>
    <t>Determinar eficazmente las metas y prioridades institucionales, identificando las acciones, los responsables, los plazos y los recursos requeridos para alcanzarlas.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</si>
  <si>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</si>
  <si>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</si>
  <si>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</si>
  <si>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</si>
  <si>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</si>
  <si>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 xml:space="preserve">Concreta oportunidades que generan valor a corto, mediano y largo plazo. </t>
  </si>
  <si>
    <t>Toma de decisiones</t>
  </si>
  <si>
    <t>Elegir entre dos o más alternativas para solucionar un problema o atender una situación, comprometiéndose con acciones concretas y consecuentes con la decisión.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</si>
  <si>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</si>
  <si>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</si>
  <si>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</si>
  <si>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</si>
  <si>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 xml:space="preserve">Detecta amenazas y oportunidades frente a posibles decisiones y elige de forma pertinente. </t>
  </si>
  <si>
    <t>Asume los riesgos de las decisiones tomadas.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</si>
  <si>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</si>
  <si>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</si>
  <si>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</si>
  <si>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</si>
  <si>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</si>
  <si>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</si>
  <si>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</si>
  <si>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</si>
  <si>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</si>
  <si>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Comprender y afrontar la realidad y sus conexiones para abordar el funcionamiento integral y articulado de la organización e incidir en los resultados esperados.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</si>
  <si>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</si>
  <si>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</si>
  <si>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Identifica la dinámica de los sistemas en los que se ve inmerso y sus conexiones para afrontar los retos del entorno.</t>
  </si>
  <si>
    <t>Participa activamente en el equipo considerando su complejidad e interárea para impactar en los resultados esperados.</t>
  </si>
  <si>
    <t>Influye positivamente al equipo desde una perspectiva sistémica, generando una dinámica propia que integre diversos enfoques para interpretar el entorno.</t>
  </si>
  <si>
    <t>Liderazgo efectivo</t>
  </si>
  <si>
    <t xml:space="preserve">Gerenciar equipos, optimizando la aplicación del talento disponible y creando un entorno positivo y de compromiso para el logro de los resultados. 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</si>
  <si>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</si>
  <si>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</si>
  <si>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</si>
  <si>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</si>
  <si>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</si>
  <si>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</si>
  <si>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</si>
  <si>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>Formato 5. Consolidado de Evaluación del Acuerdo de Gestión y Retroalimentación</t>
  </si>
  <si>
    <t xml:space="preserve">Evaluación Final </t>
  </si>
  <si>
    <t xml:space="preserve">Nombre del Gerente Público: </t>
  </si>
  <si>
    <t>Área en la que se desempeña:</t>
  </si>
  <si>
    <t>Fecha:</t>
  </si>
  <si>
    <t>Evaluación compromisos gerenciales - Pilares (Formato 3)</t>
  </si>
  <si>
    <t>PONDERADO</t>
  </si>
  <si>
    <t>Valoración de competencias - Ejes (Formato 4)</t>
  </si>
  <si>
    <t xml:space="preserve">PONDERADO </t>
  </si>
  <si>
    <t xml:space="preserve">NOTA FINAL </t>
  </si>
  <si>
    <t>CUMPLIMIENTO FINAL</t>
  </si>
  <si>
    <t xml:space="preserve">Comentarios de retroalimentación </t>
  </si>
  <si>
    <t xml:space="preserve">Compromisos Gerenciales - Pilares </t>
  </si>
  <si>
    <t>Competencias - Ejes</t>
  </si>
  <si>
    <t>VIGENCIA:</t>
  </si>
  <si>
    <t>CONTROL DE CAMBIOS DEL REGISTRO</t>
  </si>
  <si>
    <t xml:space="preserve">Fecha </t>
  </si>
  <si>
    <t xml:space="preserve">DESCRIPCION DE LOS CAMBIOS DEL REGISTRO </t>
  </si>
  <si>
    <t xml:space="preserve">RESPONSABLE DEL CAMBIO </t>
  </si>
  <si>
    <t xml:space="preserve">Emision del documento </t>
  </si>
  <si>
    <t xml:space="preserve">Líder Gestion Talento Humano </t>
  </si>
  <si>
    <t>CLASIF. DE CONFIDENCIALIDAD</t>
  </si>
  <si>
    <t>IPC</t>
  </si>
  <si>
    <t>CLASIF. DE INTEGRIDAD</t>
  </si>
  <si>
    <t>A</t>
  </si>
  <si>
    <t>CLASIF. DE DISPONIBILIDAD</t>
  </si>
  <si>
    <t>INTRUCTIVO</t>
  </si>
  <si>
    <t>F1Concertación</t>
  </si>
  <si>
    <t>CÓDIGO:   GTH-FO-03</t>
  </si>
  <si>
    <t>VERSIÓN:  4</t>
  </si>
  <si>
    <t>VIGENCIA: 2024-04-19</t>
  </si>
  <si>
    <t xml:space="preserve"> ACUERDOS DE GESTIÓN-GERENCIA DE LO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</si>
</sst>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indexed="8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Helvetica Neue"/>
    </font>
    <font>
      <sz val="11"/>
      <color rgb="FF000000"/>
      <name val="Helvetica Neue"/>
    </font>
    <font>
      <b/>
      <sz val="11"/>
      <color rgb="FF000000"/>
      <name val="Helvetica Neue"/>
    </font>
    <font>
      <sz val="11"/>
      <color theme="1"/>
      <name val="Helvetica Neue"/>
    </font>
    <font>
      <sz val="9"/>
      <color indexed="81"/>
      <name val="Tahoma"/>
      <family val="2"/>
    </font>
    <font>
      <b/>
      <sz val="24"/>
      <color theme="0"/>
      <name val="Helvetica Neue"/>
    </font>
    <font>
      <b/>
      <sz val="20"/>
      <color theme="1"/>
      <name val="Helvetica Neue"/>
    </font>
    <font>
      <b/>
      <sz val="22"/>
      <color theme="1"/>
      <name val="Helvetica Neue"/>
    </font>
    <font>
      <b/>
      <sz val="28"/>
      <color theme="0"/>
      <name val="Helvetica Neue"/>
    </font>
    <font>
      <sz val="16"/>
      <color theme="1"/>
      <name val="Helvetica Neue"/>
    </font>
    <font>
      <b/>
      <sz val="14"/>
      <color theme="1"/>
      <name val="Helvetica Neue"/>
    </font>
    <font>
      <b/>
      <sz val="18"/>
      <color theme="1"/>
      <name val="Helvetica Neue"/>
    </font>
    <font>
      <b/>
      <sz val="20"/>
      <color theme="8" tint="-0.499984740745262"/>
      <name val="Helvetica Neue"/>
    </font>
    <font>
      <b/>
      <sz val="20"/>
      <color theme="0"/>
      <name val="Helvetica Neue"/>
    </font>
    <font>
      <sz val="14"/>
      <color theme="8" tint="-0.499984740745262"/>
      <name val="Helvetica Neue"/>
    </font>
    <font>
      <sz val="9"/>
      <color theme="1"/>
      <name val="Helvetica Neue"/>
    </font>
    <font>
      <sz val="16"/>
      <color indexed="81"/>
      <name val="Tahoma"/>
      <family val="2"/>
    </font>
    <font>
      <sz val="14"/>
      <color theme="1"/>
      <name val="Helvetica Neue"/>
    </font>
    <font>
      <sz val="14"/>
      <name val="Helvetica Neue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24"/>
      <color theme="0"/>
      <name val="Arial"/>
      <family val="2"/>
    </font>
    <font>
      <sz val="14"/>
      <color theme="8" tint="-0.499984740745262"/>
      <name val="Arial"/>
      <family val="2"/>
    </font>
    <font>
      <b/>
      <sz val="20"/>
      <color theme="0"/>
      <name val="Arial"/>
      <family val="2"/>
    </font>
    <font>
      <b/>
      <sz val="36"/>
      <color theme="1"/>
      <name val="Arial"/>
      <family val="2"/>
    </font>
    <font>
      <b/>
      <sz val="20"/>
      <color theme="8" tint="-0.499984740745262"/>
      <name val="Arial"/>
      <family val="2"/>
    </font>
    <font>
      <b/>
      <sz val="24"/>
      <color theme="1"/>
      <name val="Arial"/>
      <family val="2"/>
    </font>
    <font>
      <b/>
      <sz val="22"/>
      <color theme="8" tint="-0.499984740745262"/>
      <name val="Arial"/>
      <family val="2"/>
    </font>
    <font>
      <sz val="24"/>
      <color theme="1"/>
      <name val="Arial"/>
      <family val="2"/>
    </font>
    <font>
      <b/>
      <sz val="24"/>
      <color theme="8" tint="-0.499984740745262"/>
      <name val="Arial"/>
      <family val="2"/>
    </font>
    <font>
      <sz val="24"/>
      <color theme="8" tint="-0.499984740745262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b/>
      <sz val="16"/>
      <color theme="0"/>
      <name val="Helvetica Neue"/>
    </font>
    <font>
      <b/>
      <sz val="11"/>
      <color theme="0"/>
      <name val="Helvetica Neue"/>
    </font>
    <font>
      <b/>
      <sz val="10"/>
      <color theme="0"/>
      <name val="Helvetica Neue"/>
    </font>
    <font>
      <b/>
      <sz val="14"/>
      <color theme="0"/>
      <name val="Helvetica Neue"/>
    </font>
    <font>
      <sz val="9"/>
      <color theme="0"/>
      <name val="Helvetica Neue"/>
    </font>
    <font>
      <sz val="10"/>
      <color theme="0"/>
      <name val="Helvetica Neue"/>
    </font>
    <font>
      <b/>
      <sz val="18"/>
      <color theme="0"/>
      <name val="Helvetica Neue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6783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33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2060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theme="1" tint="4.9989318521683403E-2"/>
      </top>
      <bottom style="medium">
        <color rgb="FF002060"/>
      </bottom>
      <diagonal/>
    </border>
    <border>
      <left/>
      <right/>
      <top style="hair">
        <color theme="1" tint="4.9989318521683403E-2"/>
      </top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/>
      <diagonal/>
    </border>
    <border>
      <left/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/>
      <diagonal/>
    </border>
    <border>
      <left style="thin">
        <color rgb="FF002060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rgb="FF002060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/>
      <right/>
      <top/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/>
      <diagonal/>
    </border>
    <border>
      <left/>
      <right style="hair">
        <color theme="1" tint="4.9989318521683403E-2"/>
      </right>
      <top style="thin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auto="1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 style="thin">
        <color auto="1"/>
      </bottom>
      <diagonal/>
    </border>
    <border>
      <left/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/>
      <diagonal/>
    </border>
    <border>
      <left/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 tint="4.9989318521683403E-2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 tint="4.9989318521683403E-2"/>
      </top>
      <bottom style="hair">
        <color theme="1"/>
      </bottom>
      <diagonal/>
    </border>
    <border>
      <left/>
      <right style="hair">
        <color theme="1"/>
      </right>
      <top style="hair">
        <color theme="1" tint="4.9989318521683403E-2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theme="1"/>
      </top>
      <bottom/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theme="1" tint="4.9989318521683403E-2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indexed="64"/>
      </top>
      <bottom style="thin">
        <color rgb="FF002060"/>
      </bottom>
      <diagonal/>
    </border>
    <border>
      <left style="hair">
        <color theme="1" tint="4.9989318521683403E-2"/>
      </left>
      <right style="thin">
        <color rgb="FF002060"/>
      </right>
      <top style="hair">
        <color indexed="64"/>
      </top>
      <bottom style="hair">
        <color theme="1" tint="4.9989318521683403E-2"/>
      </bottom>
      <diagonal/>
    </border>
    <border>
      <left style="thin">
        <color rgb="FF002060"/>
      </left>
      <right style="hair">
        <color theme="1" tint="4.9989318521683403E-2"/>
      </right>
      <top style="hair">
        <color indexed="64"/>
      </top>
      <bottom style="hair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 style="thin">
        <color rgb="FF002060"/>
      </bottom>
      <diagonal/>
    </border>
    <border>
      <left/>
      <right style="thin">
        <color rgb="FF002060"/>
      </right>
      <top/>
      <bottom style="hair">
        <color theme="1" tint="4.9989318521683403E-2"/>
      </bottom>
      <diagonal/>
    </border>
    <border>
      <left style="thin">
        <color rgb="FF002060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33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center" vertical="center" readingOrder="1"/>
    </xf>
    <xf numFmtId="0" fontId="4" fillId="7" borderId="2" xfId="0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readingOrder="1"/>
    </xf>
    <xf numFmtId="9" fontId="3" fillId="3" borderId="4" xfId="0" applyNumberFormat="1" applyFont="1" applyFill="1" applyBorder="1" applyAlignment="1">
      <alignment horizontal="center" vertical="center" readingOrder="1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7" fillId="8" borderId="0" xfId="0" applyFont="1" applyFill="1"/>
    <xf numFmtId="0" fontId="8" fillId="11" borderId="0" xfId="0" applyFont="1" applyFill="1"/>
    <xf numFmtId="0" fontId="9" fillId="8" borderId="0" xfId="0" applyFont="1" applyFill="1" applyAlignment="1" applyProtection="1">
      <alignment vertical="center"/>
      <protection locked="0"/>
    </xf>
    <xf numFmtId="0" fontId="10" fillId="8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2" fillId="8" borderId="0" xfId="0" applyFont="1" applyFill="1" applyAlignment="1" applyProtection="1">
      <alignment vertical="center"/>
      <protection locked="0"/>
    </xf>
    <xf numFmtId="0" fontId="9" fillId="8" borderId="19" xfId="0" applyFont="1" applyFill="1" applyBorder="1" applyAlignment="1" applyProtection="1">
      <alignment vertical="center"/>
      <protection locked="0"/>
    </xf>
    <xf numFmtId="0" fontId="9" fillId="8" borderId="24" xfId="0" applyFont="1" applyFill="1" applyBorder="1" applyAlignment="1" applyProtection="1">
      <alignment vertical="center"/>
      <protection locked="0"/>
    </xf>
    <xf numFmtId="0" fontId="12" fillId="8" borderId="24" xfId="0" applyFont="1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13" fillId="8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2" fontId="2" fillId="8" borderId="0" xfId="0" applyNumberFormat="1" applyFont="1" applyFill="1" applyAlignment="1" applyProtection="1">
      <alignment horizontal="center"/>
      <protection locked="0"/>
    </xf>
    <xf numFmtId="0" fontId="6" fillId="8" borderId="0" xfId="0" applyFont="1" applyFill="1" applyAlignment="1" applyProtection="1">
      <alignment wrapText="1"/>
      <protection locked="0"/>
    </xf>
    <xf numFmtId="0" fontId="6" fillId="8" borderId="0" xfId="0" applyFont="1" applyFill="1" applyProtection="1">
      <protection locked="0"/>
    </xf>
    <xf numFmtId="0" fontId="13" fillId="8" borderId="15" xfId="0" applyFont="1" applyFill="1" applyBorder="1" applyAlignment="1" applyProtection="1">
      <alignment vertical="center" wrapText="1"/>
      <protection locked="0"/>
    </xf>
    <xf numFmtId="0" fontId="9" fillId="8" borderId="14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8" borderId="0" xfId="0" applyFill="1"/>
    <xf numFmtId="0" fontId="15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center"/>
    </xf>
    <xf numFmtId="0" fontId="0" fillId="8" borderId="0" xfId="0" applyFill="1" applyAlignment="1">
      <alignment vertical="center"/>
    </xf>
    <xf numFmtId="0" fontId="0" fillId="8" borderId="14" xfId="0" applyFill="1" applyBorder="1"/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Protection="1">
      <protection locked="0"/>
    </xf>
    <xf numFmtId="2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0" xfId="0" applyFill="1" applyProtection="1">
      <protection locked="0"/>
    </xf>
    <xf numFmtId="2" fontId="0" fillId="8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0" fontId="16" fillId="8" borderId="0" xfId="0" applyFont="1" applyFill="1"/>
    <xf numFmtId="0" fontId="16" fillId="0" borderId="0" xfId="0" applyFont="1"/>
    <xf numFmtId="0" fontId="17" fillId="10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/>
    </xf>
    <xf numFmtId="0" fontId="24" fillId="9" borderId="25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 applyProtection="1">
      <alignment vertical="center"/>
      <protection locked="0"/>
    </xf>
    <xf numFmtId="0" fontId="27" fillId="8" borderId="17" xfId="0" applyFont="1" applyFill="1" applyBorder="1" applyAlignment="1" applyProtection="1">
      <alignment vertical="center"/>
      <protection locked="0"/>
    </xf>
    <xf numFmtId="0" fontId="27" fillId="8" borderId="24" xfId="0" applyFont="1" applyFill="1" applyBorder="1" applyAlignment="1" applyProtection="1">
      <alignment vertical="center"/>
      <protection locked="0"/>
    </xf>
    <xf numFmtId="0" fontId="27" fillId="8" borderId="0" xfId="0" applyFont="1" applyFill="1" applyAlignment="1" applyProtection="1">
      <alignment vertical="center"/>
      <protection locked="0"/>
    </xf>
    <xf numFmtId="0" fontId="27" fillId="8" borderId="24" xfId="0" applyFont="1" applyFill="1" applyBorder="1" applyAlignment="1" applyProtection="1">
      <alignment horizontal="center" vertical="center"/>
      <protection locked="0"/>
    </xf>
    <xf numFmtId="0" fontId="28" fillId="8" borderId="0" xfId="0" applyFont="1" applyFill="1" applyAlignment="1" applyProtection="1">
      <alignment horizontal="center" vertical="center"/>
      <protection locked="0"/>
    </xf>
    <xf numFmtId="0" fontId="20" fillId="8" borderId="0" xfId="0" applyFont="1" applyFill="1" applyProtection="1">
      <protection locked="0"/>
    </xf>
    <xf numFmtId="0" fontId="20" fillId="8" borderId="19" xfId="0" applyFont="1" applyFill="1" applyBorder="1" applyAlignment="1" applyProtection="1">
      <alignment horizontal="center"/>
      <protection locked="0"/>
    </xf>
    <xf numFmtId="0" fontId="27" fillId="8" borderId="48" xfId="0" applyFont="1" applyFill="1" applyBorder="1" applyAlignment="1" applyProtection="1">
      <alignment horizontal="center" vertical="center"/>
      <protection locked="0"/>
    </xf>
    <xf numFmtId="0" fontId="17" fillId="8" borderId="31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Protection="1">
      <protection locked="0"/>
    </xf>
    <xf numFmtId="0" fontId="20" fillId="8" borderId="47" xfId="0" applyFont="1" applyFill="1" applyBorder="1" applyProtection="1">
      <protection locked="0"/>
    </xf>
    <xf numFmtId="0" fontId="29" fillId="8" borderId="0" xfId="0" applyFont="1" applyFill="1" applyAlignment="1" applyProtection="1">
      <alignment vertical="center"/>
      <protection locked="0"/>
    </xf>
    <xf numFmtId="0" fontId="30" fillId="8" borderId="0" xfId="0" applyFont="1" applyFill="1" applyAlignment="1" applyProtection="1">
      <alignment vertical="center"/>
      <protection locked="0"/>
    </xf>
    <xf numFmtId="0" fontId="31" fillId="8" borderId="0" xfId="0" applyFont="1" applyFill="1" applyProtection="1">
      <protection locked="0"/>
    </xf>
    <xf numFmtId="0" fontId="24" fillId="9" borderId="22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/>
    </xf>
    <xf numFmtId="0" fontId="26" fillId="8" borderId="17" xfId="0" applyFont="1" applyFill="1" applyBorder="1" applyAlignment="1" applyProtection="1">
      <alignment horizontal="center"/>
      <protection locked="0"/>
    </xf>
    <xf numFmtId="0" fontId="26" fillId="8" borderId="25" xfId="0" applyFont="1" applyFill="1" applyBorder="1" applyAlignment="1" applyProtection="1">
      <alignment horizontal="center"/>
      <protection locked="0"/>
    </xf>
    <xf numFmtId="0" fontId="26" fillId="8" borderId="0" xfId="0" applyFont="1" applyFill="1" applyAlignment="1" applyProtection="1">
      <alignment horizontal="center"/>
      <protection locked="0"/>
    </xf>
    <xf numFmtId="0" fontId="26" fillId="8" borderId="19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7" fillId="8" borderId="19" xfId="0" applyFont="1" applyFill="1" applyBorder="1" applyAlignment="1" applyProtection="1">
      <alignment horizontal="center"/>
      <protection locked="0"/>
    </xf>
    <xf numFmtId="0" fontId="27" fillId="8" borderId="0" xfId="0" applyFont="1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2" fontId="20" fillId="8" borderId="0" xfId="0" applyNumberFormat="1" applyFont="1" applyFill="1" applyAlignment="1" applyProtection="1">
      <alignment horizontal="center"/>
      <protection locked="0"/>
    </xf>
    <xf numFmtId="0" fontId="20" fillId="8" borderId="0" xfId="0" applyFont="1" applyFill="1" applyAlignment="1" applyProtection="1">
      <alignment horizontal="center"/>
      <protection locked="0"/>
    </xf>
    <xf numFmtId="2" fontId="17" fillId="8" borderId="0" xfId="0" applyNumberFormat="1" applyFont="1" applyFill="1" applyAlignment="1" applyProtection="1">
      <alignment horizontal="center"/>
      <protection locked="0"/>
    </xf>
    <xf numFmtId="0" fontId="17" fillId="8" borderId="0" xfId="0" applyFont="1" applyFill="1" applyAlignment="1" applyProtection="1">
      <alignment horizontal="center"/>
      <protection locked="0"/>
    </xf>
    <xf numFmtId="2" fontId="20" fillId="8" borderId="31" xfId="0" applyNumberFormat="1" applyFont="1" applyFill="1" applyBorder="1" applyProtection="1">
      <protection locked="0"/>
    </xf>
    <xf numFmtId="2" fontId="20" fillId="8" borderId="0" xfId="0" applyNumberFormat="1" applyFont="1" applyFill="1" applyProtection="1">
      <protection locked="0"/>
    </xf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0" fontId="20" fillId="0" borderId="44" xfId="0" applyFont="1" applyBorder="1" applyAlignment="1">
      <alignment horizontal="center" vertical="center"/>
    </xf>
    <xf numFmtId="0" fontId="20" fillId="0" borderId="44" xfId="0" applyFont="1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vertical="center" wrapText="1"/>
    </xf>
    <xf numFmtId="0" fontId="20" fillId="0" borderId="84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73" xfId="0" applyFont="1" applyBorder="1" applyAlignment="1">
      <alignment vertical="center" wrapText="1"/>
    </xf>
    <xf numFmtId="0" fontId="20" fillId="0" borderId="60" xfId="0" applyFont="1" applyBorder="1" applyAlignment="1">
      <alignment vertical="center" wrapText="1"/>
    </xf>
    <xf numFmtId="0" fontId="17" fillId="0" borderId="71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8" fillId="8" borderId="77" xfId="0" applyFont="1" applyFill="1" applyBorder="1" applyAlignment="1" applyProtection="1">
      <alignment horizontal="left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20" fillId="8" borderId="21" xfId="0" applyFont="1" applyFill="1" applyBorder="1" applyProtection="1">
      <protection locked="0"/>
    </xf>
    <xf numFmtId="0" fontId="20" fillId="8" borderId="87" xfId="0" applyFont="1" applyFill="1" applyBorder="1" applyProtection="1">
      <protection locked="0"/>
    </xf>
    <xf numFmtId="0" fontId="20" fillId="0" borderId="87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8" fillId="8" borderId="79" xfId="0" applyFont="1" applyFill="1" applyBorder="1" applyAlignment="1" applyProtection="1">
      <alignment horizontal="center" vertical="center"/>
      <protection locked="0"/>
    </xf>
    <xf numFmtId="0" fontId="28" fillId="8" borderId="87" xfId="0" applyFont="1" applyFill="1" applyBorder="1" applyAlignment="1" applyProtection="1">
      <alignment vertical="center"/>
      <protection locked="0"/>
    </xf>
    <xf numFmtId="0" fontId="20" fillId="0" borderId="78" xfId="0" applyFont="1" applyBorder="1" applyProtection="1">
      <protection locked="0"/>
    </xf>
    <xf numFmtId="0" fontId="20" fillId="8" borderId="88" xfId="0" applyFont="1" applyFill="1" applyBorder="1" applyProtection="1">
      <protection locked="0"/>
    </xf>
    <xf numFmtId="0" fontId="34" fillId="8" borderId="0" xfId="0" applyFont="1" applyFill="1" applyAlignment="1">
      <alignment horizontal="right"/>
    </xf>
    <xf numFmtId="0" fontId="27" fillId="8" borderId="0" xfId="0" applyFont="1" applyFill="1" applyAlignment="1">
      <alignment horizontal="right"/>
    </xf>
    <xf numFmtId="0" fontId="34" fillId="8" borderId="0" xfId="0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Protection="1">
      <protection locked="0"/>
    </xf>
    <xf numFmtId="0" fontId="35" fillId="8" borderId="0" xfId="0" applyFont="1" applyFill="1" applyAlignment="1" applyProtection="1">
      <alignment horizontal="center"/>
      <protection locked="0"/>
    </xf>
    <xf numFmtId="0" fontId="27" fillId="8" borderId="0" xfId="0" applyFont="1" applyFill="1" applyAlignment="1" applyProtection="1">
      <alignment horizontal="right" vertical="center"/>
      <protection locked="0"/>
    </xf>
    <xf numFmtId="0" fontId="34" fillId="8" borderId="78" xfId="0" applyFont="1" applyFill="1" applyBorder="1"/>
    <xf numFmtId="0" fontId="16" fillId="0" borderId="12" xfId="0" applyFont="1" applyBorder="1"/>
    <xf numFmtId="0" fontId="34" fillId="8" borderId="15" xfId="0" applyFont="1" applyFill="1" applyBorder="1"/>
    <xf numFmtId="0" fontId="34" fillId="8" borderId="14" xfId="0" applyFont="1" applyFill="1" applyBorder="1"/>
    <xf numFmtId="0" fontId="16" fillId="8" borderId="15" xfId="0" applyFont="1" applyFill="1" applyBorder="1"/>
    <xf numFmtId="0" fontId="16" fillId="8" borderId="14" xfId="0" applyFont="1" applyFill="1" applyBorder="1"/>
    <xf numFmtId="0" fontId="34" fillId="8" borderId="77" xfId="0" applyFont="1" applyFill="1" applyBorder="1"/>
    <xf numFmtId="0" fontId="16" fillId="0" borderId="14" xfId="0" applyFont="1" applyBorder="1"/>
    <xf numFmtId="0" fontId="16" fillId="0" borderId="15" xfId="0" applyFont="1" applyBorder="1"/>
    <xf numFmtId="0" fontId="34" fillId="8" borderId="75" xfId="0" applyFont="1" applyFill="1" applyBorder="1"/>
    <xf numFmtId="0" fontId="27" fillId="8" borderId="14" xfId="0" applyFont="1" applyFill="1" applyBorder="1" applyAlignment="1" applyProtection="1">
      <alignment vertical="center"/>
      <protection locked="0"/>
    </xf>
    <xf numFmtId="0" fontId="34" fillId="8" borderId="12" xfId="0" applyFont="1" applyFill="1" applyBorder="1"/>
    <xf numFmtId="9" fontId="34" fillId="8" borderId="13" xfId="0" applyNumberFormat="1" applyFont="1" applyFill="1" applyBorder="1"/>
    <xf numFmtId="0" fontId="34" fillId="8" borderId="13" xfId="0" applyFont="1" applyFill="1" applyBorder="1"/>
    <xf numFmtId="9" fontId="34" fillId="9" borderId="92" xfId="1" applyFont="1" applyFill="1" applyBorder="1" applyAlignment="1">
      <alignment horizontal="center" vertical="center"/>
    </xf>
    <xf numFmtId="9" fontId="34" fillId="8" borderId="92" xfId="0" applyNumberFormat="1" applyFont="1" applyFill="1" applyBorder="1" applyAlignment="1">
      <alignment horizontal="center"/>
    </xf>
    <xf numFmtId="9" fontId="34" fillId="8" borderId="13" xfId="0" applyNumberFormat="1" applyFont="1" applyFill="1" applyBorder="1" applyAlignment="1">
      <alignment horizontal="center"/>
    </xf>
    <xf numFmtId="9" fontId="34" fillId="9" borderId="13" xfId="1" applyFont="1" applyFill="1" applyBorder="1" applyAlignment="1">
      <alignment horizontal="center" vertical="center"/>
    </xf>
    <xf numFmtId="0" fontId="34" fillId="8" borderId="78" xfId="0" applyFont="1" applyFill="1" applyBorder="1" applyAlignment="1">
      <alignment horizontal="center"/>
    </xf>
    <xf numFmtId="0" fontId="35" fillId="8" borderId="78" xfId="0" applyFont="1" applyFill="1" applyBorder="1" applyAlignment="1" applyProtection="1">
      <alignment horizontal="center"/>
      <protection locked="0"/>
    </xf>
    <xf numFmtId="0" fontId="34" fillId="8" borderId="78" xfId="0" applyFont="1" applyFill="1" applyBorder="1" applyProtection="1">
      <protection locked="0"/>
    </xf>
    <xf numFmtId="0" fontId="27" fillId="9" borderId="74" xfId="0" applyFont="1" applyFill="1" applyBorder="1" applyAlignment="1" applyProtection="1">
      <alignment horizontal="center" vertical="center"/>
      <protection locked="0"/>
    </xf>
    <xf numFmtId="9" fontId="27" fillId="9" borderId="75" xfId="1" applyFont="1" applyFill="1" applyBorder="1" applyAlignment="1" applyProtection="1">
      <alignment horizontal="center" vertical="center"/>
      <protection locked="0"/>
    </xf>
    <xf numFmtId="0" fontId="27" fillId="9" borderId="92" xfId="0" applyFont="1" applyFill="1" applyBorder="1" applyAlignment="1">
      <alignment vertical="center" wrapText="1"/>
    </xf>
    <xf numFmtId="0" fontId="27" fillId="9" borderId="13" xfId="0" applyFont="1" applyFill="1" applyBorder="1"/>
    <xf numFmtId="0" fontId="27" fillId="9" borderId="96" xfId="0" applyFont="1" applyFill="1" applyBorder="1"/>
    <xf numFmtId="0" fontId="26" fillId="0" borderId="17" xfId="0" applyFont="1" applyBorder="1" applyAlignment="1" applyProtection="1">
      <alignment vertical="center"/>
      <protection locked="0"/>
    </xf>
    <xf numFmtId="0" fontId="26" fillId="0" borderId="39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44" xfId="0" applyFont="1" applyBorder="1" applyAlignment="1" applyProtection="1">
      <alignment vertical="center"/>
      <protection locked="0"/>
    </xf>
    <xf numFmtId="0" fontId="26" fillId="0" borderId="46" xfId="0" applyFont="1" applyBorder="1" applyAlignment="1" applyProtection="1">
      <alignment vertical="center"/>
      <protection locked="0"/>
    </xf>
    <xf numFmtId="0" fontId="20" fillId="0" borderId="81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1" fontId="32" fillId="0" borderId="44" xfId="0" applyNumberFormat="1" applyFont="1" applyBorder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6" fillId="13" borderId="101" xfId="0" applyFont="1" applyFill="1" applyBorder="1" applyAlignment="1">
      <alignment horizontal="center"/>
    </xf>
    <xf numFmtId="14" fontId="41" fillId="0" borderId="101" xfId="0" applyNumberFormat="1" applyFont="1" applyBorder="1" applyAlignment="1">
      <alignment horizontal="center" vertical="center"/>
    </xf>
    <xf numFmtId="0" fontId="45" fillId="0" borderId="0" xfId="0" applyFont="1"/>
    <xf numFmtId="0" fontId="46" fillId="0" borderId="101" xfId="0" applyFont="1" applyBorder="1" applyAlignment="1">
      <alignment horizontal="center" vertical="center"/>
    </xf>
    <xf numFmtId="0" fontId="46" fillId="0" borderId="102" xfId="0" applyFont="1" applyBorder="1" applyAlignment="1">
      <alignment vertical="center"/>
    </xf>
    <xf numFmtId="0" fontId="46" fillId="0" borderId="101" xfId="0" applyFont="1" applyBorder="1" applyAlignment="1">
      <alignment vertical="center"/>
    </xf>
    <xf numFmtId="0" fontId="46" fillId="0" borderId="0" xfId="0" applyFont="1" applyAlignment="1">
      <alignment horizontal="center" vertical="center"/>
    </xf>
    <xf numFmtId="0" fontId="41" fillId="0" borderId="0" xfId="0" applyFont="1"/>
    <xf numFmtId="0" fontId="41" fillId="0" borderId="101" xfId="0" applyFont="1" applyBorder="1"/>
    <xf numFmtId="0" fontId="41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49" fillId="8" borderId="0" xfId="0" applyFont="1" applyFill="1" applyAlignment="1" applyProtection="1">
      <alignment vertical="center"/>
      <protection locked="0"/>
    </xf>
    <xf numFmtId="0" fontId="41" fillId="8" borderId="0" xfId="0" applyFont="1" applyFill="1" applyProtection="1">
      <protection locked="0"/>
    </xf>
    <xf numFmtId="0" fontId="50" fillId="0" borderId="96" xfId="0" applyFont="1" applyBorder="1" applyAlignment="1">
      <alignment vertical="center"/>
    </xf>
    <xf numFmtId="0" fontId="49" fillId="8" borderId="14" xfId="0" applyFont="1" applyFill="1" applyBorder="1" applyAlignment="1" applyProtection="1">
      <alignment vertical="center"/>
      <protection locked="0"/>
    </xf>
    <xf numFmtId="0" fontId="49" fillId="8" borderId="15" xfId="0" applyFont="1" applyFill="1" applyBorder="1" applyAlignment="1" applyProtection="1">
      <alignment vertical="center"/>
      <protection locked="0"/>
    </xf>
    <xf numFmtId="0" fontId="51" fillId="8" borderId="0" xfId="0" applyFont="1" applyFill="1" applyAlignment="1" applyProtection="1">
      <alignment vertical="center"/>
      <protection locked="0"/>
    </xf>
    <xf numFmtId="0" fontId="53" fillId="0" borderId="0" xfId="0" applyFont="1" applyAlignment="1" applyProtection="1">
      <alignment wrapText="1"/>
      <protection locked="0"/>
    </xf>
    <xf numFmtId="0" fontId="52" fillId="9" borderId="25" xfId="0" applyFont="1" applyFill="1" applyBorder="1" applyAlignment="1">
      <alignment horizontal="center" vertical="center" wrapText="1"/>
    </xf>
    <xf numFmtId="0" fontId="52" fillId="9" borderId="19" xfId="0" applyFont="1" applyFill="1" applyBorder="1" applyAlignment="1">
      <alignment horizontal="center" vertical="center" wrapText="1"/>
    </xf>
    <xf numFmtId="0" fontId="53" fillId="0" borderId="0" xfId="0" applyFont="1" applyProtection="1">
      <protection locked="0"/>
    </xf>
    <xf numFmtId="0" fontId="54" fillId="0" borderId="17" xfId="0" applyFont="1" applyBorder="1" applyAlignment="1" applyProtection="1">
      <alignment horizontal="left" vertical="center" wrapText="1"/>
      <protection locked="0"/>
    </xf>
    <xf numFmtId="0" fontId="54" fillId="0" borderId="39" xfId="0" applyFont="1" applyBorder="1" applyAlignment="1" applyProtection="1">
      <alignment horizontal="left" vertical="center"/>
      <protection locked="0"/>
    </xf>
    <xf numFmtId="0" fontId="54" fillId="0" borderId="22" xfId="0" applyFont="1" applyBorder="1" applyAlignment="1" applyProtection="1">
      <alignment horizontal="left" vertical="center"/>
      <protection locked="0"/>
    </xf>
    <xf numFmtId="0" fontId="54" fillId="0" borderId="0" xfId="0" applyFont="1" applyAlignment="1" applyProtection="1">
      <alignment horizontal="left" vertical="center"/>
      <protection locked="0"/>
    </xf>
    <xf numFmtId="0" fontId="49" fillId="8" borderId="19" xfId="0" applyFont="1" applyFill="1" applyBorder="1" applyAlignment="1" applyProtection="1">
      <alignment vertical="center"/>
      <protection locked="0"/>
    </xf>
    <xf numFmtId="0" fontId="52" fillId="8" borderId="18" xfId="0" applyFont="1" applyFill="1" applyBorder="1" applyAlignment="1" applyProtection="1">
      <alignment vertical="center"/>
      <protection locked="0"/>
    </xf>
    <xf numFmtId="0" fontId="52" fillId="8" borderId="17" xfId="0" applyFont="1" applyFill="1" applyBorder="1" applyAlignment="1" applyProtection="1">
      <alignment vertical="center"/>
      <protection locked="0"/>
    </xf>
    <xf numFmtId="0" fontId="52" fillId="8" borderId="25" xfId="0" applyFont="1" applyFill="1" applyBorder="1" applyAlignment="1" applyProtection="1">
      <alignment vertical="center" wrapText="1"/>
      <protection locked="0"/>
    </xf>
    <xf numFmtId="0" fontId="52" fillId="8" borderId="24" xfId="0" applyFont="1" applyFill="1" applyBorder="1" applyAlignment="1" applyProtection="1">
      <alignment vertical="center"/>
      <protection locked="0"/>
    </xf>
    <xf numFmtId="0" fontId="52" fillId="8" borderId="0" xfId="0" applyFont="1" applyFill="1" applyAlignment="1" applyProtection="1">
      <alignment vertical="center"/>
      <protection locked="0"/>
    </xf>
    <xf numFmtId="0" fontId="52" fillId="8" borderId="19" xfId="0" applyFont="1" applyFill="1" applyBorder="1" applyAlignment="1" applyProtection="1">
      <alignment vertical="center" wrapText="1"/>
      <protection locked="0"/>
    </xf>
    <xf numFmtId="0" fontId="52" fillId="8" borderId="24" xfId="0" applyFont="1" applyFill="1" applyBorder="1" applyAlignment="1" applyProtection="1">
      <alignment horizontal="center" vertical="center"/>
      <protection locked="0"/>
    </xf>
    <xf numFmtId="0" fontId="52" fillId="8" borderId="0" xfId="0" applyFont="1" applyFill="1" applyAlignment="1" applyProtection="1">
      <alignment horizontal="center" vertical="center"/>
      <protection locked="0"/>
    </xf>
    <xf numFmtId="0" fontId="54" fillId="8" borderId="0" xfId="0" applyFont="1" applyFill="1" applyProtection="1">
      <protection locked="0"/>
    </xf>
    <xf numFmtId="0" fontId="54" fillId="8" borderId="19" xfId="0" applyFont="1" applyFill="1" applyBorder="1" applyAlignment="1" applyProtection="1">
      <alignment horizontal="center"/>
      <protection locked="0"/>
    </xf>
    <xf numFmtId="0" fontId="52" fillId="8" borderId="19" xfId="0" applyFont="1" applyFill="1" applyBorder="1" applyAlignment="1" applyProtection="1">
      <alignment horizontal="center" vertical="center"/>
      <protection locked="0"/>
    </xf>
    <xf numFmtId="0" fontId="52" fillId="8" borderId="48" xfId="0" applyFont="1" applyFill="1" applyBorder="1" applyAlignment="1" applyProtection="1">
      <alignment horizontal="center" vertical="center"/>
      <protection locked="0"/>
    </xf>
    <xf numFmtId="0" fontId="52" fillId="8" borderId="31" xfId="0" applyFont="1" applyFill="1" applyBorder="1" applyAlignment="1" applyProtection="1">
      <alignment horizontal="center" vertical="center"/>
      <protection locked="0"/>
    </xf>
    <xf numFmtId="0" fontId="54" fillId="8" borderId="31" xfId="0" applyFont="1" applyFill="1" applyBorder="1" applyProtection="1">
      <protection locked="0"/>
    </xf>
    <xf numFmtId="0" fontId="54" fillId="8" borderId="47" xfId="0" applyFont="1" applyFill="1" applyBorder="1" applyProtection="1">
      <protection locked="0"/>
    </xf>
    <xf numFmtId="0" fontId="55" fillId="8" borderId="0" xfId="0" applyFont="1" applyFill="1" applyAlignment="1" applyProtection="1">
      <alignment vertical="center"/>
      <protection locked="0"/>
    </xf>
    <xf numFmtId="0" fontId="47" fillId="8" borderId="0" xfId="0" applyFont="1" applyFill="1" applyAlignment="1" applyProtection="1">
      <alignment vertical="center"/>
      <protection locked="0"/>
    </xf>
    <xf numFmtId="0" fontId="56" fillId="8" borderId="0" xfId="0" applyFont="1" applyFill="1" applyProtection="1">
      <protection locked="0"/>
    </xf>
    <xf numFmtId="9" fontId="47" fillId="12" borderId="55" xfId="0" applyNumberFormat="1" applyFont="1" applyFill="1" applyBorder="1" applyAlignment="1">
      <alignment horizontal="center" vertical="center"/>
    </xf>
    <xf numFmtId="1" fontId="47" fillId="12" borderId="20" xfId="0" applyNumberFormat="1" applyFont="1" applyFill="1" applyBorder="1" applyAlignment="1">
      <alignment horizontal="center" vertical="center"/>
    </xf>
    <xf numFmtId="9" fontId="47" fillId="12" borderId="23" xfId="0" applyNumberFormat="1" applyFont="1" applyFill="1" applyBorder="1" applyAlignment="1">
      <alignment horizontal="center" vertical="center"/>
    </xf>
    <xf numFmtId="0" fontId="46" fillId="0" borderId="102" xfId="0" applyFont="1" applyBorder="1" applyAlignment="1">
      <alignment horizontal="center" vertical="center"/>
    </xf>
    <xf numFmtId="0" fontId="0" fillId="14" borderId="0" xfId="0" applyFill="1"/>
    <xf numFmtId="0" fontId="57" fillId="8" borderId="0" xfId="0" applyFont="1" applyFill="1"/>
    <xf numFmtId="0" fontId="58" fillId="8" borderId="0" xfId="0" applyFont="1" applyFill="1"/>
    <xf numFmtId="0" fontId="4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50" fillId="8" borderId="0" xfId="0" applyFont="1" applyFill="1" applyAlignment="1">
      <alignment vertical="center" wrapText="1"/>
    </xf>
    <xf numFmtId="0" fontId="16" fillId="8" borderId="77" xfId="0" applyFont="1" applyFill="1" applyBorder="1" applyAlignment="1">
      <alignment vertical="center"/>
    </xf>
    <xf numFmtId="0" fontId="16" fillId="8" borderId="78" xfId="0" applyFont="1" applyFill="1" applyBorder="1" applyAlignment="1">
      <alignment vertical="center"/>
    </xf>
    <xf numFmtId="0" fontId="16" fillId="8" borderId="90" xfId="0" applyFont="1" applyFill="1" applyBorder="1" applyAlignment="1">
      <alignment vertical="center"/>
    </xf>
    <xf numFmtId="9" fontId="16" fillId="0" borderId="0" xfId="0" applyNumberFormat="1" applyFont="1"/>
    <xf numFmtId="0" fontId="46" fillId="0" borderId="132" xfId="0" applyFont="1" applyBorder="1" applyAlignment="1">
      <alignment vertical="center"/>
    </xf>
    <xf numFmtId="0" fontId="60" fillId="8" borderId="0" xfId="0" applyFont="1" applyFill="1"/>
    <xf numFmtId="0" fontId="41" fillId="14" borderId="0" xfId="0" applyFont="1" applyFill="1"/>
    <xf numFmtId="9" fontId="25" fillId="12" borderId="53" xfId="0" applyNumberFormat="1" applyFont="1" applyFill="1" applyBorder="1" applyAlignment="1">
      <alignment horizontal="center" vertical="center"/>
    </xf>
    <xf numFmtId="1" fontId="25" fillId="12" borderId="20" xfId="0" applyNumberFormat="1" applyFont="1" applyFill="1" applyBorder="1" applyAlignment="1">
      <alignment horizontal="center" vertical="center"/>
    </xf>
    <xf numFmtId="1" fontId="25" fillId="12" borderId="21" xfId="0" applyNumberFormat="1" applyFont="1" applyFill="1" applyBorder="1" applyAlignment="1">
      <alignment horizontal="center" vertical="center"/>
    </xf>
    <xf numFmtId="9" fontId="25" fillId="12" borderId="21" xfId="0" applyNumberFormat="1" applyFont="1" applyFill="1" applyBorder="1" applyAlignment="1">
      <alignment horizontal="center" vertical="center"/>
    </xf>
    <xf numFmtId="9" fontId="25" fillId="12" borderId="20" xfId="0" applyNumberFormat="1" applyFont="1" applyFill="1" applyBorder="1" applyAlignment="1">
      <alignment horizontal="center" vertical="center"/>
    </xf>
    <xf numFmtId="9" fontId="25" fillId="12" borderId="23" xfId="0" applyNumberFormat="1" applyFont="1" applyFill="1" applyBorder="1" applyAlignment="1">
      <alignment horizontal="center" vertical="center"/>
    </xf>
    <xf numFmtId="0" fontId="62" fillId="12" borderId="44" xfId="0" applyFont="1" applyFill="1" applyBorder="1" applyAlignment="1">
      <alignment horizontal="center" vertical="center" wrapText="1"/>
    </xf>
    <xf numFmtId="0" fontId="62" fillId="12" borderId="44" xfId="0" applyFont="1" applyFill="1" applyBorder="1" applyAlignment="1">
      <alignment horizontal="center" wrapText="1"/>
    </xf>
    <xf numFmtId="9" fontId="63" fillId="12" borderId="44" xfId="0" applyNumberFormat="1" applyFont="1" applyFill="1" applyBorder="1" applyAlignment="1">
      <alignment horizontal="center" vertical="center" wrapText="1"/>
    </xf>
    <xf numFmtId="165" fontId="65" fillId="12" borderId="44" xfId="0" applyNumberFormat="1" applyFont="1" applyFill="1" applyBorder="1" applyAlignment="1">
      <alignment horizontal="center" vertical="center" wrapText="1"/>
    </xf>
    <xf numFmtId="0" fontId="66" fillId="12" borderId="12" xfId="0" applyFont="1" applyFill="1" applyBorder="1" applyAlignment="1">
      <alignment vertical="center" wrapText="1"/>
    </xf>
    <xf numFmtId="1" fontId="63" fillId="12" borderId="12" xfId="0" applyNumberFormat="1" applyFont="1" applyFill="1" applyBorder="1" applyAlignment="1">
      <alignment horizontal="center" vertical="center" wrapText="1"/>
    </xf>
    <xf numFmtId="9" fontId="63" fillId="12" borderId="76" xfId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9" fillId="8" borderId="0" xfId="0" applyFont="1" applyFill="1" applyAlignment="1">
      <alignment horizontal="center"/>
    </xf>
    <xf numFmtId="0" fontId="43" fillId="8" borderId="110" xfId="0" applyFont="1" applyFill="1" applyBorder="1" applyAlignment="1">
      <alignment horizontal="center" wrapText="1"/>
    </xf>
    <xf numFmtId="0" fontId="43" fillId="8" borderId="111" xfId="0" applyFont="1" applyFill="1" applyBorder="1" applyAlignment="1">
      <alignment horizontal="center" wrapText="1"/>
    </xf>
    <xf numFmtId="0" fontId="43" fillId="8" borderId="107" xfId="0" applyFont="1" applyFill="1" applyBorder="1" applyAlignment="1">
      <alignment horizontal="center" wrapText="1"/>
    </xf>
    <xf numFmtId="0" fontId="43" fillId="8" borderId="101" xfId="0" applyFont="1" applyFill="1" applyBorder="1" applyAlignment="1">
      <alignment horizontal="center" wrapText="1"/>
    </xf>
    <xf numFmtId="0" fontId="43" fillId="8" borderId="108" xfId="0" applyFont="1" applyFill="1" applyBorder="1" applyAlignment="1">
      <alignment horizontal="center" wrapText="1"/>
    </xf>
    <xf numFmtId="0" fontId="43" fillId="8" borderId="109" xfId="0" applyFont="1" applyFill="1" applyBorder="1" applyAlignment="1">
      <alignment horizontal="center" wrapText="1"/>
    </xf>
    <xf numFmtId="0" fontId="38" fillId="8" borderId="112" xfId="0" applyFont="1" applyFill="1" applyBorder="1" applyAlignment="1">
      <alignment horizontal="center" vertical="center" wrapText="1"/>
    </xf>
    <xf numFmtId="0" fontId="38" fillId="8" borderId="113" xfId="0" applyFont="1" applyFill="1" applyBorder="1" applyAlignment="1">
      <alignment horizontal="center" vertical="center" wrapText="1"/>
    </xf>
    <xf numFmtId="0" fontId="38" fillId="8" borderId="114" xfId="0" applyFont="1" applyFill="1" applyBorder="1" applyAlignment="1">
      <alignment horizontal="center" vertical="center" wrapText="1"/>
    </xf>
    <xf numFmtId="0" fontId="38" fillId="8" borderId="105" xfId="0" applyFont="1" applyFill="1" applyBorder="1" applyAlignment="1">
      <alignment horizontal="center" vertical="center" wrapText="1"/>
    </xf>
    <xf numFmtId="0" fontId="38" fillId="8" borderId="0" xfId="0" applyFont="1" applyFill="1" applyAlignment="1">
      <alignment horizontal="center" vertical="center" wrapText="1"/>
    </xf>
    <xf numFmtId="0" fontId="38" fillId="8" borderId="106" xfId="0" applyFont="1" applyFill="1" applyBorder="1" applyAlignment="1">
      <alignment horizontal="center" vertical="center" wrapText="1"/>
    </xf>
    <xf numFmtId="0" fontId="38" fillId="8" borderId="117" xfId="0" applyFont="1" applyFill="1" applyBorder="1" applyAlignment="1">
      <alignment horizontal="center" vertical="center" wrapText="1"/>
    </xf>
    <xf numFmtId="0" fontId="38" fillId="8" borderId="118" xfId="0" applyFont="1" applyFill="1" applyBorder="1" applyAlignment="1">
      <alignment horizontal="center" vertical="center" wrapText="1"/>
    </xf>
    <xf numFmtId="0" fontId="38" fillId="8" borderId="119" xfId="0" applyFont="1" applyFill="1" applyBorder="1" applyAlignment="1">
      <alignment horizontal="center" vertical="center" wrapText="1"/>
    </xf>
    <xf numFmtId="0" fontId="39" fillId="0" borderId="112" xfId="0" applyFont="1" applyBorder="1" applyAlignment="1">
      <alignment horizontal="left" vertical="center"/>
    </xf>
    <xf numFmtId="0" fontId="39" fillId="0" borderId="115" xfId="0" applyFont="1" applyBorder="1" applyAlignment="1">
      <alignment horizontal="left" vertical="center"/>
    </xf>
    <xf numFmtId="0" fontId="40" fillId="0" borderId="105" xfId="0" applyFont="1" applyBorder="1" applyAlignment="1">
      <alignment horizontal="left" vertical="center"/>
    </xf>
    <xf numFmtId="0" fontId="40" fillId="0" borderId="116" xfId="0" applyFont="1" applyBorder="1" applyAlignment="1">
      <alignment horizontal="left" vertical="center"/>
    </xf>
    <xf numFmtId="0" fontId="40" fillId="0" borderId="117" xfId="0" applyFont="1" applyBorder="1" applyAlignment="1">
      <alignment horizontal="left" vertical="center"/>
    </xf>
    <xf numFmtId="0" fontId="40" fillId="0" borderId="120" xfId="0" applyFont="1" applyBorder="1" applyAlignment="1">
      <alignment horizontal="left" vertical="center"/>
    </xf>
    <xf numFmtId="0" fontId="18" fillId="8" borderId="13" xfId="0" applyFont="1" applyFill="1" applyBorder="1" applyAlignment="1">
      <alignment horizontal="left" vertical="center" wrapText="1"/>
    </xf>
    <xf numFmtId="0" fontId="27" fillId="0" borderId="7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20" fillId="8" borderId="13" xfId="0" applyFont="1" applyFill="1" applyBorder="1" applyAlignment="1">
      <alignment horizontal="left" vertical="center" wrapText="1"/>
    </xf>
    <xf numFmtId="0" fontId="54" fillId="0" borderId="21" xfId="0" applyFont="1" applyBorder="1" applyAlignment="1" applyProtection="1">
      <alignment horizontal="center"/>
      <protection locked="0"/>
    </xf>
    <xf numFmtId="0" fontId="52" fillId="8" borderId="22" xfId="0" applyFont="1" applyFill="1" applyBorder="1" applyAlignment="1" applyProtection="1">
      <alignment horizontal="center" vertical="center"/>
      <protection locked="0"/>
    </xf>
    <xf numFmtId="0" fontId="54" fillId="8" borderId="22" xfId="0" applyFont="1" applyFill="1" applyBorder="1" applyAlignment="1" applyProtection="1">
      <alignment horizontal="center"/>
      <protection locked="0"/>
    </xf>
    <xf numFmtId="9" fontId="54" fillId="0" borderId="28" xfId="0" applyNumberFormat="1" applyFont="1" applyBorder="1" applyAlignment="1" applyProtection="1">
      <alignment horizontal="center" vertical="center" wrapText="1"/>
      <protection locked="0"/>
    </xf>
    <xf numFmtId="0" fontId="54" fillId="0" borderId="33" xfId="0" applyFont="1" applyBorder="1" applyAlignment="1" applyProtection="1">
      <alignment horizontal="center" vertical="center" wrapText="1"/>
      <protection locked="0"/>
    </xf>
    <xf numFmtId="0" fontId="54" fillId="0" borderId="42" xfId="0" applyFont="1" applyBorder="1" applyAlignment="1" applyProtection="1">
      <alignment horizontal="center" vertical="center" wrapText="1"/>
      <protection locked="0"/>
    </xf>
    <xf numFmtId="0" fontId="54" fillId="0" borderId="44" xfId="0" applyFont="1" applyBorder="1" applyAlignment="1" applyProtection="1">
      <alignment horizontal="center" vertical="center" wrapText="1"/>
      <protection locked="0"/>
    </xf>
    <xf numFmtId="0" fontId="54" fillId="0" borderId="46" xfId="0" applyFont="1" applyBorder="1" applyAlignment="1" applyProtection="1">
      <alignment horizontal="center" vertical="center" wrapText="1"/>
      <protection locked="0"/>
    </xf>
    <xf numFmtId="0" fontId="54" fillId="0" borderId="28" xfId="0" applyFont="1" applyBorder="1" applyAlignment="1" applyProtection="1">
      <alignment horizontal="center" vertical="center" wrapText="1"/>
      <protection locked="0"/>
    </xf>
    <xf numFmtId="0" fontId="54" fillId="0" borderId="43" xfId="0" applyFont="1" applyBorder="1" applyAlignment="1" applyProtection="1">
      <alignment horizontal="center" vertical="center" wrapText="1"/>
      <protection locked="0"/>
    </xf>
    <xf numFmtId="14" fontId="54" fillId="0" borderId="31" xfId="0" applyNumberFormat="1" applyFont="1" applyBorder="1" applyAlignment="1" applyProtection="1">
      <alignment horizontal="center"/>
      <protection locked="0"/>
    </xf>
    <xf numFmtId="0" fontId="54" fillId="0" borderId="31" xfId="0" applyFont="1" applyBorder="1" applyAlignment="1" applyProtection="1">
      <alignment horizontal="center"/>
      <protection locked="0"/>
    </xf>
    <xf numFmtId="14" fontId="54" fillId="0" borderId="28" xfId="0" applyNumberFormat="1" applyFont="1" applyBorder="1" applyAlignment="1" applyProtection="1">
      <alignment horizontal="center" vertical="center" wrapText="1"/>
      <protection locked="0"/>
    </xf>
    <xf numFmtId="9" fontId="54" fillId="0" borderId="44" xfId="0" applyNumberFormat="1" applyFont="1" applyBorder="1" applyAlignment="1" applyProtection="1">
      <alignment horizontal="center" vertical="center" wrapText="1"/>
      <protection locked="0"/>
    </xf>
    <xf numFmtId="0" fontId="47" fillId="12" borderId="49" xfId="0" applyFont="1" applyFill="1" applyBorder="1" applyAlignment="1" applyProtection="1">
      <alignment horizontal="left" vertical="center" wrapText="1"/>
      <protection locked="0"/>
    </xf>
    <xf numFmtId="0" fontId="47" fillId="12" borderId="50" xfId="0" applyFont="1" applyFill="1" applyBorder="1" applyAlignment="1" applyProtection="1">
      <alignment horizontal="left" vertical="center" wrapText="1"/>
      <protection locked="0"/>
    </xf>
    <xf numFmtId="0" fontId="52" fillId="9" borderId="28" xfId="0" applyFont="1" applyFill="1" applyBorder="1" applyAlignment="1" applyProtection="1">
      <alignment horizontal="center" vertical="center" wrapText="1"/>
      <protection locked="0"/>
    </xf>
    <xf numFmtId="0" fontId="52" fillId="9" borderId="33" xfId="0" applyFont="1" applyFill="1" applyBorder="1" applyAlignment="1" applyProtection="1">
      <alignment horizontal="center" vertical="center" wrapText="1"/>
      <protection locked="0"/>
    </xf>
    <xf numFmtId="0" fontId="52" fillId="9" borderId="42" xfId="0" applyFont="1" applyFill="1" applyBorder="1" applyAlignment="1" applyProtection="1">
      <alignment horizontal="center" vertical="center" wrapText="1"/>
      <protection locked="0"/>
    </xf>
    <xf numFmtId="0" fontId="47" fillId="12" borderId="54" xfId="0" applyFont="1" applyFill="1" applyBorder="1" applyAlignment="1" applyProtection="1">
      <alignment horizontal="left" vertical="center" wrapText="1"/>
      <protection locked="0"/>
    </xf>
    <xf numFmtId="0" fontId="52" fillId="9" borderId="44" xfId="0" applyFont="1" applyFill="1" applyBorder="1" applyAlignment="1" applyProtection="1">
      <alignment horizontal="center" vertical="center" wrapText="1"/>
      <protection locked="0"/>
    </xf>
    <xf numFmtId="0" fontId="52" fillId="9" borderId="98" xfId="0" applyFont="1" applyFill="1" applyBorder="1" applyAlignment="1">
      <alignment horizontal="center" vertical="center"/>
    </xf>
    <xf numFmtId="0" fontId="52" fillId="9" borderId="56" xfId="0" applyFont="1" applyFill="1" applyBorder="1" applyAlignment="1">
      <alignment horizontal="center" vertical="center"/>
    </xf>
    <xf numFmtId="0" fontId="52" fillId="9" borderId="98" xfId="0" applyFont="1" applyFill="1" applyBorder="1" applyAlignment="1">
      <alignment horizontal="center" vertical="center" wrapText="1"/>
    </xf>
    <xf numFmtId="0" fontId="52" fillId="9" borderId="56" xfId="0" applyFont="1" applyFill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/>
    </xf>
    <xf numFmtId="0" fontId="46" fillId="0" borderId="104" xfId="0" applyFont="1" applyBorder="1" applyAlignment="1">
      <alignment horizontal="center" vertical="center"/>
    </xf>
    <xf numFmtId="0" fontId="37" fillId="8" borderId="110" xfId="0" applyFont="1" applyFill="1" applyBorder="1" applyAlignment="1">
      <alignment horizontal="center" wrapText="1"/>
    </xf>
    <xf numFmtId="0" fontId="37" fillId="8" borderId="111" xfId="0" applyFont="1" applyFill="1" applyBorder="1" applyAlignment="1">
      <alignment horizontal="center" wrapText="1"/>
    </xf>
    <xf numFmtId="0" fontId="37" fillId="8" borderId="107" xfId="0" applyFont="1" applyFill="1" applyBorder="1" applyAlignment="1">
      <alignment horizontal="center" wrapText="1"/>
    </xf>
    <xf numFmtId="0" fontId="37" fillId="8" borderId="101" xfId="0" applyFont="1" applyFill="1" applyBorder="1" applyAlignment="1">
      <alignment horizontal="center" wrapText="1"/>
    </xf>
    <xf numFmtId="0" fontId="37" fillId="8" borderId="108" xfId="0" applyFont="1" applyFill="1" applyBorder="1" applyAlignment="1">
      <alignment horizontal="center" wrapText="1"/>
    </xf>
    <xf numFmtId="0" fontId="37" fillId="8" borderId="109" xfId="0" applyFont="1" applyFill="1" applyBorder="1" applyAlignment="1">
      <alignment horizontal="center" wrapText="1"/>
    </xf>
    <xf numFmtId="0" fontId="52" fillId="8" borderId="121" xfId="0" applyFont="1" applyFill="1" applyBorder="1" applyAlignment="1">
      <alignment horizontal="center" vertical="center" wrapText="1"/>
    </xf>
    <xf numFmtId="0" fontId="52" fillId="8" borderId="122" xfId="0" applyFont="1" applyFill="1" applyBorder="1" applyAlignment="1">
      <alignment horizontal="center" vertical="center" wrapText="1"/>
    </xf>
    <xf numFmtId="0" fontId="52" fillId="8" borderId="123" xfId="0" applyFont="1" applyFill="1" applyBorder="1" applyAlignment="1">
      <alignment horizontal="center" vertical="center" wrapText="1"/>
    </xf>
    <xf numFmtId="0" fontId="52" fillId="8" borderId="105" xfId="0" applyFont="1" applyFill="1" applyBorder="1" applyAlignment="1">
      <alignment horizontal="center" vertical="center" wrapText="1"/>
    </xf>
    <xf numFmtId="0" fontId="52" fillId="8" borderId="0" xfId="0" applyFont="1" applyFill="1" applyAlignment="1">
      <alignment horizontal="center" vertical="center" wrapText="1"/>
    </xf>
    <xf numFmtId="0" fontId="52" fillId="8" borderId="106" xfId="0" applyFont="1" applyFill="1" applyBorder="1" applyAlignment="1">
      <alignment horizontal="center" vertical="center" wrapText="1"/>
    </xf>
    <xf numFmtId="0" fontId="52" fillId="8" borderId="124" xfId="0" applyFont="1" applyFill="1" applyBorder="1" applyAlignment="1">
      <alignment horizontal="center" vertical="center" wrapText="1"/>
    </xf>
    <xf numFmtId="0" fontId="52" fillId="8" borderId="125" xfId="0" applyFont="1" applyFill="1" applyBorder="1" applyAlignment="1">
      <alignment horizontal="center" vertical="center" wrapText="1"/>
    </xf>
    <xf numFmtId="0" fontId="52" fillId="8" borderId="126" xfId="0" applyFont="1" applyFill="1" applyBorder="1" applyAlignment="1">
      <alignment horizontal="center" vertical="center" wrapText="1"/>
    </xf>
    <xf numFmtId="0" fontId="47" fillId="12" borderId="69" xfId="0" applyFont="1" applyFill="1" applyBorder="1" applyAlignment="1">
      <alignment horizontal="center" vertical="center"/>
    </xf>
    <xf numFmtId="0" fontId="47" fillId="12" borderId="68" xfId="0" applyFont="1" applyFill="1" applyBorder="1" applyAlignment="1">
      <alignment horizontal="center" vertical="center"/>
    </xf>
    <xf numFmtId="0" fontId="47" fillId="12" borderId="70" xfId="0" applyFont="1" applyFill="1" applyBorder="1" applyAlignment="1">
      <alignment horizontal="center" vertical="center"/>
    </xf>
    <xf numFmtId="0" fontId="52" fillId="9" borderId="99" xfId="0" applyFont="1" applyFill="1" applyBorder="1" applyAlignment="1">
      <alignment horizontal="center" vertical="center" wrapText="1"/>
    </xf>
    <xf numFmtId="0" fontId="52" fillId="9" borderId="100" xfId="0" applyFont="1" applyFill="1" applyBorder="1" applyAlignment="1">
      <alignment horizontal="center" vertical="center" wrapText="1"/>
    </xf>
    <xf numFmtId="0" fontId="26" fillId="0" borderId="36" xfId="0" applyFont="1" applyBorder="1" applyAlignment="1" applyProtection="1">
      <alignment horizontal="center" vertical="center" wrapText="1"/>
      <protection locked="0"/>
    </xf>
    <xf numFmtId="0" fontId="26" fillId="0" borderId="37" xfId="0" applyFont="1" applyBorder="1" applyAlignment="1" applyProtection="1">
      <alignment horizontal="center" vertical="center" wrapText="1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25" fillId="12" borderId="49" xfId="0" applyFont="1" applyFill="1" applyBorder="1" applyAlignment="1" applyProtection="1">
      <alignment horizontal="left" vertical="center" wrapText="1"/>
      <protection locked="0"/>
    </xf>
    <xf numFmtId="0" fontId="25" fillId="12" borderId="50" xfId="0" applyFont="1" applyFill="1" applyBorder="1" applyAlignment="1" applyProtection="1">
      <alignment horizontal="left" vertical="center" wrapText="1"/>
      <protection locked="0"/>
    </xf>
    <xf numFmtId="0" fontId="25" fillId="12" borderId="51" xfId="0" applyFont="1" applyFill="1" applyBorder="1" applyAlignment="1" applyProtection="1">
      <alignment horizontal="left" vertical="center" wrapText="1"/>
      <protection locked="0"/>
    </xf>
    <xf numFmtId="0" fontId="23" fillId="9" borderId="28" xfId="0" applyFont="1" applyFill="1" applyBorder="1" applyAlignment="1" applyProtection="1">
      <alignment horizontal="center" vertical="center" wrapText="1"/>
      <protection locked="0"/>
    </xf>
    <xf numFmtId="0" fontId="23" fillId="9" borderId="33" xfId="0" applyFont="1" applyFill="1" applyBorder="1" applyAlignment="1" applyProtection="1">
      <alignment horizontal="center" vertical="center" wrapText="1"/>
      <protection locked="0"/>
    </xf>
    <xf numFmtId="0" fontId="23" fillId="9" borderId="42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 applyProtection="1">
      <alignment horizontal="center" vertical="center" wrapText="1"/>
      <protection locked="0"/>
    </xf>
    <xf numFmtId="0" fontId="26" fillId="0" borderId="42" xfId="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9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48" xfId="0" applyFont="1" applyBorder="1" applyAlignment="1" applyProtection="1">
      <alignment horizontal="center" vertical="center" wrapText="1"/>
      <protection locked="0"/>
    </xf>
    <xf numFmtId="0" fontId="26" fillId="0" borderId="47" xfId="0" applyFont="1" applyBorder="1" applyAlignment="1" applyProtection="1">
      <alignment horizontal="center" vertical="center" wrapText="1"/>
      <protection locked="0"/>
    </xf>
    <xf numFmtId="14" fontId="26" fillId="0" borderId="28" xfId="0" applyNumberFormat="1" applyFont="1" applyBorder="1" applyAlignment="1" applyProtection="1">
      <alignment horizontal="center" vertical="center" wrapText="1"/>
      <protection locked="0"/>
    </xf>
    <xf numFmtId="9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/>
      <protection locked="0"/>
    </xf>
    <xf numFmtId="0" fontId="28" fillId="8" borderId="22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/>
      <protection locked="0"/>
    </xf>
    <xf numFmtId="0" fontId="26" fillId="0" borderId="44" xfId="0" applyFont="1" applyBorder="1" applyAlignment="1" applyProtection="1">
      <alignment horizontal="center" vertical="center" wrapText="1"/>
      <protection locked="0"/>
    </xf>
    <xf numFmtId="0" fontId="26" fillId="0" borderId="46" xfId="0" applyFont="1" applyBorder="1" applyAlignment="1" applyProtection="1">
      <alignment horizontal="center" vertical="center" wrapText="1"/>
      <protection locked="0"/>
    </xf>
    <xf numFmtId="14" fontId="26" fillId="0" borderId="44" xfId="0" applyNumberFormat="1" applyFont="1" applyBorder="1" applyAlignment="1" applyProtection="1">
      <alignment horizontal="center" vertical="center" wrapText="1"/>
      <protection locked="0"/>
    </xf>
    <xf numFmtId="9" fontId="26" fillId="0" borderId="44" xfId="0" applyNumberFormat="1" applyFont="1" applyBorder="1" applyAlignment="1" applyProtection="1">
      <alignment horizontal="center" vertical="center" wrapText="1"/>
      <protection locked="0"/>
    </xf>
    <xf numFmtId="0" fontId="23" fillId="9" borderId="44" xfId="0" applyFont="1" applyFill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/>
      <protection locked="0"/>
    </xf>
    <xf numFmtId="0" fontId="59" fillId="8" borderId="110" xfId="0" applyFont="1" applyFill="1" applyBorder="1" applyAlignment="1">
      <alignment horizontal="center" wrapText="1"/>
    </xf>
    <xf numFmtId="0" fontId="59" fillId="8" borderId="130" xfId="0" applyFont="1" applyFill="1" applyBorder="1" applyAlignment="1">
      <alignment horizontal="center" wrapText="1"/>
    </xf>
    <xf numFmtId="0" fontId="59" fillId="8" borderId="107" xfId="0" applyFont="1" applyFill="1" applyBorder="1" applyAlignment="1">
      <alignment horizontal="center" wrapText="1"/>
    </xf>
    <xf numFmtId="0" fontId="59" fillId="8" borderId="102" xfId="0" applyFont="1" applyFill="1" applyBorder="1" applyAlignment="1">
      <alignment horizontal="center" wrapText="1"/>
    </xf>
    <xf numFmtId="0" fontId="59" fillId="8" borderId="108" xfId="0" applyFont="1" applyFill="1" applyBorder="1" applyAlignment="1">
      <alignment horizontal="center" wrapText="1"/>
    </xf>
    <xf numFmtId="0" fontId="59" fillId="8" borderId="131" xfId="0" applyFont="1" applyFill="1" applyBorder="1" applyAlignment="1">
      <alignment horizontal="center" wrapText="1"/>
    </xf>
    <xf numFmtId="0" fontId="24" fillId="9" borderId="57" xfId="0" applyFont="1" applyFill="1" applyBorder="1" applyAlignment="1">
      <alignment horizontal="center" vertical="center" wrapText="1"/>
    </xf>
    <xf numFmtId="0" fontId="24" fillId="9" borderId="63" xfId="0" applyFont="1" applyFill="1" applyBorder="1" applyAlignment="1">
      <alignment horizontal="center" vertical="center" wrapText="1"/>
    </xf>
    <xf numFmtId="0" fontId="24" fillId="9" borderId="128" xfId="0" applyFont="1" applyFill="1" applyBorder="1" applyAlignment="1">
      <alignment horizontal="center" vertical="center" wrapText="1"/>
    </xf>
    <xf numFmtId="0" fontId="24" fillId="9" borderId="129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23" fillId="9" borderId="127" xfId="0" applyFont="1" applyFill="1" applyBorder="1" applyAlignment="1">
      <alignment horizontal="center" vertical="center"/>
    </xf>
    <xf numFmtId="0" fontId="23" fillId="9" borderId="34" xfId="0" applyFont="1" applyFill="1" applyBorder="1" applyAlignment="1">
      <alignment horizontal="center" vertical="center"/>
    </xf>
    <xf numFmtId="0" fontId="46" fillId="0" borderId="101" xfId="0" applyFont="1" applyBorder="1" applyAlignment="1">
      <alignment horizontal="center" vertical="center"/>
    </xf>
    <xf numFmtId="0" fontId="26" fillId="15" borderId="28" xfId="0" applyFont="1" applyFill="1" applyBorder="1" applyAlignment="1" applyProtection="1">
      <alignment horizontal="center" vertical="center" wrapText="1"/>
      <protection locked="0"/>
    </xf>
    <xf numFmtId="0" fontId="26" fillId="15" borderId="33" xfId="0" applyFont="1" applyFill="1" applyBorder="1" applyAlignment="1" applyProtection="1">
      <alignment horizontal="center" vertical="center" wrapText="1"/>
      <protection locked="0"/>
    </xf>
    <xf numFmtId="0" fontId="26" fillId="15" borderId="43" xfId="0" applyFont="1" applyFill="1" applyBorder="1" applyAlignment="1" applyProtection="1">
      <alignment horizontal="center" vertical="center" wrapText="1"/>
      <protection locked="0"/>
    </xf>
    <xf numFmtId="14" fontId="26" fillId="15" borderId="28" xfId="0" applyNumberFormat="1" applyFont="1" applyFill="1" applyBorder="1" applyAlignment="1" applyProtection="1">
      <alignment horizontal="center" vertical="center" wrapText="1"/>
      <protection locked="0"/>
    </xf>
    <xf numFmtId="0" fontId="26" fillId="15" borderId="42" xfId="0" applyFont="1" applyFill="1" applyBorder="1" applyAlignment="1" applyProtection="1">
      <alignment horizontal="center" vertical="center" wrapText="1"/>
      <protection locked="0"/>
    </xf>
    <xf numFmtId="9" fontId="26" fillId="15" borderId="28" xfId="0" applyNumberFormat="1" applyFont="1" applyFill="1" applyBorder="1" applyAlignment="1" applyProtection="1">
      <alignment horizontal="center" vertical="center" wrapText="1"/>
      <protection locked="0"/>
    </xf>
    <xf numFmtId="0" fontId="50" fillId="8" borderId="5" xfId="0" applyFont="1" applyFill="1" applyBorder="1" applyAlignment="1">
      <alignment horizontal="center" vertical="center" wrapText="1"/>
    </xf>
    <xf numFmtId="0" fontId="50" fillId="8" borderId="113" xfId="0" applyFont="1" applyFill="1" applyBorder="1" applyAlignment="1">
      <alignment horizontal="center" vertical="center" wrapText="1"/>
    </xf>
    <xf numFmtId="0" fontId="50" fillId="8" borderId="115" xfId="0" applyFont="1" applyFill="1" applyBorder="1" applyAlignment="1">
      <alignment horizontal="center" vertical="center" wrapText="1"/>
    </xf>
    <xf numFmtId="0" fontId="50" fillId="8" borderId="7" xfId="0" applyFont="1" applyFill="1" applyBorder="1" applyAlignment="1">
      <alignment horizontal="center" vertical="center" wrapText="1"/>
    </xf>
    <xf numFmtId="0" fontId="50" fillId="8" borderId="0" xfId="0" applyFont="1" applyFill="1" applyAlignment="1">
      <alignment horizontal="center" vertical="center" wrapText="1"/>
    </xf>
    <xf numFmtId="0" fontId="50" fillId="8" borderId="116" xfId="0" applyFont="1" applyFill="1" applyBorder="1" applyAlignment="1">
      <alignment horizontal="center" vertical="center" wrapText="1"/>
    </xf>
    <xf numFmtId="0" fontId="50" fillId="8" borderId="9" xfId="0" applyFont="1" applyFill="1" applyBorder="1" applyAlignment="1">
      <alignment horizontal="center" vertical="center" wrapText="1"/>
    </xf>
    <xf numFmtId="0" fontId="50" fillId="8" borderId="118" xfId="0" applyFont="1" applyFill="1" applyBorder="1" applyAlignment="1">
      <alignment horizontal="center" vertical="center" wrapText="1"/>
    </xf>
    <xf numFmtId="0" fontId="50" fillId="8" borderId="120" xfId="0" applyFont="1" applyFill="1" applyBorder="1" applyAlignment="1">
      <alignment horizontal="center" vertical="center" wrapText="1"/>
    </xf>
    <xf numFmtId="9" fontId="26" fillId="0" borderId="46" xfId="0" applyNumberFormat="1" applyFont="1" applyBorder="1" applyAlignment="1" applyProtection="1">
      <alignment horizontal="center" vertical="center" wrapText="1"/>
      <protection locked="0"/>
    </xf>
    <xf numFmtId="9" fontId="26" fillId="0" borderId="60" xfId="0" applyNumberFormat="1" applyFont="1" applyBorder="1" applyAlignment="1" applyProtection="1">
      <alignment horizontal="center" vertical="center" wrapText="1"/>
      <protection locked="0"/>
    </xf>
    <xf numFmtId="9" fontId="26" fillId="0" borderId="61" xfId="0" applyNumberFormat="1" applyFont="1" applyBorder="1" applyAlignment="1" applyProtection="1">
      <alignment horizontal="center" vertical="center" wrapText="1"/>
      <protection locked="0"/>
    </xf>
    <xf numFmtId="9" fontId="26" fillId="0" borderId="45" xfId="1" applyFont="1" applyBorder="1" applyAlignment="1" applyProtection="1">
      <alignment horizontal="center" vertical="center" wrapText="1"/>
    </xf>
    <xf numFmtId="9" fontId="26" fillId="0" borderId="44" xfId="1" applyFont="1" applyBorder="1" applyAlignment="1" applyProtection="1">
      <alignment horizontal="center" vertical="center" wrapText="1"/>
      <protection locked="0"/>
    </xf>
    <xf numFmtId="9" fontId="26" fillId="0" borderId="46" xfId="1" applyFont="1" applyBorder="1" applyAlignment="1" applyProtection="1">
      <alignment horizontal="center" vertical="center" wrapText="1"/>
      <protection locked="0"/>
    </xf>
    <xf numFmtId="9" fontId="26" fillId="0" borderId="44" xfId="1" applyFont="1" applyFill="1" applyBorder="1" applyAlignment="1" applyProtection="1">
      <alignment horizontal="center" vertical="center" wrapText="1"/>
    </xf>
    <xf numFmtId="9" fontId="26" fillId="0" borderId="46" xfId="1" applyFont="1" applyFill="1" applyBorder="1" applyAlignment="1" applyProtection="1">
      <alignment horizontal="center" vertical="center" wrapText="1"/>
    </xf>
    <xf numFmtId="9" fontId="26" fillId="0" borderId="62" xfId="0" applyNumberFormat="1" applyFont="1" applyBorder="1" applyAlignment="1" applyProtection="1">
      <alignment horizontal="center" vertical="center" wrapText="1"/>
      <protection locked="0"/>
    </xf>
    <xf numFmtId="9" fontId="26" fillId="0" borderId="57" xfId="0" applyNumberFormat="1" applyFont="1" applyBorder="1" applyAlignment="1" applyProtection="1">
      <alignment horizontal="center" vertical="center" wrapText="1"/>
      <protection locked="0"/>
    </xf>
    <xf numFmtId="9" fontId="26" fillId="0" borderId="63" xfId="0" applyNumberFormat="1" applyFont="1" applyBorder="1" applyAlignment="1" applyProtection="1">
      <alignment horizontal="center" vertical="center" wrapText="1"/>
      <protection locked="0"/>
    </xf>
    <xf numFmtId="9" fontId="26" fillId="0" borderId="28" xfId="1" applyFont="1" applyBorder="1" applyAlignment="1" applyProtection="1">
      <alignment horizontal="center" vertical="center" wrapText="1"/>
      <protection locked="0"/>
    </xf>
    <xf numFmtId="9" fontId="26" fillId="0" borderId="33" xfId="1" applyFont="1" applyBorder="1" applyAlignment="1" applyProtection="1">
      <alignment horizontal="center" vertical="center" wrapText="1"/>
      <protection locked="0"/>
    </xf>
    <xf numFmtId="9" fontId="26" fillId="0" borderId="42" xfId="1" applyFont="1" applyBorder="1" applyAlignment="1" applyProtection="1">
      <alignment horizontal="center" vertical="center" wrapText="1"/>
      <protection locked="0"/>
    </xf>
    <xf numFmtId="9" fontId="26" fillId="0" borderId="30" xfId="1" applyFont="1" applyFill="1" applyBorder="1" applyAlignment="1" applyProtection="1">
      <alignment horizontal="center" vertical="center" wrapText="1"/>
    </xf>
    <xf numFmtId="9" fontId="26" fillId="0" borderId="38" xfId="1" applyFont="1" applyFill="1" applyBorder="1" applyAlignment="1" applyProtection="1">
      <alignment horizontal="center" vertical="center" wrapText="1"/>
    </xf>
    <xf numFmtId="9" fontId="26" fillId="0" borderId="41" xfId="1" applyFont="1" applyFill="1" applyBorder="1" applyAlignment="1" applyProtection="1">
      <alignment horizontal="center" vertical="center" wrapText="1"/>
    </xf>
    <xf numFmtId="9" fontId="26" fillId="0" borderId="16" xfId="1" applyFont="1" applyBorder="1" applyAlignment="1" applyProtection="1">
      <alignment horizontal="center" vertical="center" wrapText="1"/>
    </xf>
    <xf numFmtId="9" fontId="26" fillId="0" borderId="4" xfId="1" applyFont="1" applyBorder="1" applyAlignment="1" applyProtection="1">
      <alignment horizontal="center" vertical="center" wrapText="1"/>
    </xf>
    <xf numFmtId="9" fontId="26" fillId="0" borderId="11" xfId="1" applyFont="1" applyBorder="1" applyAlignment="1" applyProtection="1">
      <alignment horizontal="center" vertical="center" wrapText="1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9" fontId="26" fillId="0" borderId="39" xfId="0" applyNumberFormat="1" applyFont="1" applyBorder="1" applyAlignment="1" applyProtection="1">
      <alignment horizontal="center" vertical="center" wrapText="1"/>
      <protection locked="0"/>
    </xf>
    <xf numFmtId="0" fontId="24" fillId="9" borderId="29" xfId="0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2" fontId="24" fillId="9" borderId="29" xfId="0" applyNumberFormat="1" applyFont="1" applyFill="1" applyBorder="1" applyAlignment="1">
      <alignment horizontal="center" vertical="center" wrapText="1"/>
    </xf>
    <xf numFmtId="2" fontId="24" fillId="9" borderId="34" xfId="0" applyNumberFormat="1" applyFont="1" applyFill="1" applyBorder="1" applyAlignment="1">
      <alignment horizontal="center" vertical="center" wrapText="1"/>
    </xf>
    <xf numFmtId="0" fontId="24" fillId="9" borderId="27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/>
    </xf>
    <xf numFmtId="0" fontId="23" fillId="9" borderId="29" xfId="0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0" fontId="63" fillId="12" borderId="69" xfId="0" applyFont="1" applyFill="1" applyBorder="1" applyAlignment="1">
      <alignment horizontal="center" vertical="center" wrapText="1"/>
    </xf>
    <xf numFmtId="0" fontId="63" fillId="12" borderId="68" xfId="0" applyFont="1" applyFill="1" applyBorder="1" applyAlignment="1">
      <alignment horizontal="center" vertical="center" wrapText="1"/>
    </xf>
    <xf numFmtId="0" fontId="63" fillId="12" borderId="70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164" fontId="17" fillId="0" borderId="46" xfId="0" applyNumberFormat="1" applyFont="1" applyBorder="1" applyAlignment="1">
      <alignment horizontal="center" vertical="center"/>
    </xf>
    <xf numFmtId="164" fontId="17" fillId="0" borderId="60" xfId="0" applyNumberFormat="1" applyFont="1" applyBorder="1" applyAlignment="1">
      <alignment horizontal="center" vertical="center"/>
    </xf>
    <xf numFmtId="164" fontId="17" fillId="0" borderId="64" xfId="0" applyNumberFormat="1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63" fillId="12" borderId="44" xfId="0" applyFont="1" applyFill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62" fillId="12" borderId="44" xfId="0" applyFont="1" applyFill="1" applyBorder="1" applyAlignment="1">
      <alignment horizontal="center" vertical="center" wrapText="1"/>
    </xf>
    <xf numFmtId="0" fontId="61" fillId="12" borderId="44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91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/>
    </xf>
    <xf numFmtId="0" fontId="20" fillId="8" borderId="44" xfId="0" applyFont="1" applyFill="1" applyBorder="1" applyAlignment="1">
      <alignment horizontal="left" vertical="top" wrapText="1"/>
    </xf>
    <xf numFmtId="0" fontId="20" fillId="8" borderId="44" xfId="0" applyFont="1" applyFill="1" applyBorder="1" applyAlignment="1">
      <alignment horizontal="left" vertical="top"/>
    </xf>
    <xf numFmtId="0" fontId="17" fillId="8" borderId="44" xfId="0" applyFont="1" applyFill="1" applyBorder="1" applyAlignment="1">
      <alignment horizontal="left"/>
    </xf>
    <xf numFmtId="0" fontId="20" fillId="8" borderId="44" xfId="0" applyFont="1" applyFill="1" applyBorder="1" applyAlignment="1">
      <alignment horizontal="left"/>
    </xf>
    <xf numFmtId="0" fontId="20" fillId="8" borderId="65" xfId="0" applyFont="1" applyFill="1" applyBorder="1" applyAlignment="1">
      <alignment horizontal="center"/>
    </xf>
    <xf numFmtId="0" fontId="20" fillId="8" borderId="66" xfId="0" applyFont="1" applyFill="1" applyBorder="1" applyAlignment="1">
      <alignment horizontal="center"/>
    </xf>
    <xf numFmtId="0" fontId="20" fillId="8" borderId="67" xfId="0" applyFont="1" applyFill="1" applyBorder="1" applyAlignment="1">
      <alignment horizontal="center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64" fillId="12" borderId="44" xfId="0" applyFont="1" applyFill="1" applyBorder="1" applyAlignment="1">
      <alignment horizontal="center" vertical="top" wrapText="1"/>
    </xf>
    <xf numFmtId="0" fontId="64" fillId="12" borderId="64" xfId="0" applyFont="1" applyFill="1" applyBorder="1" applyAlignment="1">
      <alignment horizontal="center" vertical="top" wrapText="1"/>
    </xf>
    <xf numFmtId="0" fontId="63" fillId="12" borderId="65" xfId="0" applyFont="1" applyFill="1" applyBorder="1" applyAlignment="1">
      <alignment horizontal="center" vertical="center" wrapText="1"/>
    </xf>
    <xf numFmtId="0" fontId="63" fillId="12" borderId="66" xfId="0" applyFont="1" applyFill="1" applyBorder="1" applyAlignment="1">
      <alignment horizontal="center" vertical="center" wrapText="1"/>
    </xf>
    <xf numFmtId="0" fontId="63" fillId="12" borderId="67" xfId="0" applyFont="1" applyFill="1" applyBorder="1" applyAlignment="1">
      <alignment horizontal="center" vertical="center" wrapText="1"/>
    </xf>
    <xf numFmtId="164" fontId="17" fillId="0" borderId="97" xfId="0" applyNumberFormat="1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7" fillId="8" borderId="44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left" vertical="center" wrapText="1"/>
    </xf>
    <xf numFmtId="0" fontId="37" fillId="8" borderId="5" xfId="0" applyFont="1" applyFill="1" applyBorder="1" applyAlignment="1">
      <alignment horizontal="center" wrapText="1"/>
    </xf>
    <xf numFmtId="0" fontId="37" fillId="8" borderId="7" xfId="0" applyFont="1" applyFill="1" applyBorder="1" applyAlignment="1">
      <alignment horizontal="center" wrapText="1"/>
    </xf>
    <xf numFmtId="0" fontId="37" fillId="8" borderId="9" xfId="0" applyFont="1" applyFill="1" applyBorder="1" applyAlignment="1">
      <alignment horizontal="center" wrapText="1"/>
    </xf>
    <xf numFmtId="0" fontId="52" fillId="8" borderId="5" xfId="0" applyFont="1" applyFill="1" applyBorder="1" applyAlignment="1">
      <alignment horizontal="center" vertical="center" wrapText="1"/>
    </xf>
    <xf numFmtId="0" fontId="52" fillId="8" borderId="113" xfId="0" applyFont="1" applyFill="1" applyBorder="1" applyAlignment="1">
      <alignment horizontal="center" vertical="center" wrapText="1"/>
    </xf>
    <xf numFmtId="0" fontId="52" fillId="8" borderId="115" xfId="0" applyFont="1" applyFill="1" applyBorder="1" applyAlignment="1">
      <alignment horizontal="center" vertical="center" wrapText="1"/>
    </xf>
    <xf numFmtId="0" fontId="52" fillId="8" borderId="7" xfId="0" applyFont="1" applyFill="1" applyBorder="1" applyAlignment="1">
      <alignment horizontal="center" vertical="center" wrapText="1"/>
    </xf>
    <xf numFmtId="0" fontId="52" fillId="8" borderId="116" xfId="0" applyFont="1" applyFill="1" applyBorder="1" applyAlignment="1">
      <alignment horizontal="center" vertical="center" wrapText="1"/>
    </xf>
    <xf numFmtId="0" fontId="52" fillId="8" borderId="9" xfId="0" applyFont="1" applyFill="1" applyBorder="1" applyAlignment="1">
      <alignment horizontal="center" vertical="center" wrapText="1"/>
    </xf>
    <xf numFmtId="0" fontId="52" fillId="8" borderId="118" xfId="0" applyFont="1" applyFill="1" applyBorder="1" applyAlignment="1">
      <alignment horizontal="center" vertical="center" wrapText="1"/>
    </xf>
    <xf numFmtId="0" fontId="52" fillId="8" borderId="12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20" fillId="8" borderId="74" xfId="0" applyFont="1" applyFill="1" applyBorder="1" applyAlignment="1" applyProtection="1">
      <alignment horizontal="center"/>
      <protection locked="0"/>
    </xf>
    <xf numFmtId="0" fontId="20" fillId="8" borderId="75" xfId="0" applyFont="1" applyFill="1" applyBorder="1" applyAlignment="1" applyProtection="1">
      <alignment horizontal="center"/>
      <protection locked="0"/>
    </xf>
    <xf numFmtId="0" fontId="20" fillId="8" borderId="76" xfId="0" applyFont="1" applyFill="1" applyBorder="1" applyAlignment="1" applyProtection="1">
      <alignment horizontal="center"/>
      <protection locked="0"/>
    </xf>
    <xf numFmtId="0" fontId="28" fillId="8" borderId="74" xfId="0" applyFont="1" applyFill="1" applyBorder="1" applyAlignment="1" applyProtection="1">
      <alignment horizontal="center" vertical="center"/>
      <protection locked="0"/>
    </xf>
    <xf numFmtId="0" fontId="28" fillId="8" borderId="75" xfId="0" applyFont="1" applyFill="1" applyBorder="1" applyAlignment="1" applyProtection="1">
      <alignment horizontal="center" vertical="center"/>
      <protection locked="0"/>
    </xf>
    <xf numFmtId="0" fontId="28" fillId="8" borderId="76" xfId="0" applyFont="1" applyFill="1" applyBorder="1" applyAlignment="1" applyProtection="1">
      <alignment horizontal="center" vertical="center"/>
      <protection locked="0"/>
    </xf>
    <xf numFmtId="0" fontId="63" fillId="12" borderId="74" xfId="0" applyFont="1" applyFill="1" applyBorder="1" applyAlignment="1">
      <alignment horizontal="center" vertical="center" wrapText="1"/>
    </xf>
    <xf numFmtId="0" fontId="63" fillId="12" borderId="75" xfId="0" applyFont="1" applyFill="1" applyBorder="1" applyAlignment="1">
      <alignment horizontal="center" vertical="center" wrapText="1"/>
    </xf>
    <xf numFmtId="0" fontId="17" fillId="8" borderId="52" xfId="0" applyFont="1" applyFill="1" applyBorder="1" applyAlignment="1">
      <alignment horizontal="center" vertical="center" wrapText="1"/>
    </xf>
    <xf numFmtId="0" fontId="17" fillId="8" borderId="80" xfId="0" applyFont="1" applyFill="1" applyBorder="1" applyAlignment="1">
      <alignment horizontal="center" vertical="center" wrapText="1"/>
    </xf>
    <xf numFmtId="0" fontId="17" fillId="8" borderId="72" xfId="0" applyFont="1" applyFill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7" fillId="8" borderId="0" xfId="0" applyFont="1" applyFill="1" applyAlignment="1" applyProtection="1">
      <alignment horizontal="center" vertical="center"/>
      <protection locked="0"/>
    </xf>
    <xf numFmtId="0" fontId="27" fillId="8" borderId="12" xfId="0" applyFont="1" applyFill="1" applyBorder="1" applyAlignment="1" applyProtection="1">
      <alignment horizontal="center" vertical="center"/>
      <protection locked="0"/>
    </xf>
    <xf numFmtId="0" fontId="67" fillId="12" borderId="95" xfId="0" applyFont="1" applyFill="1" applyBorder="1" applyAlignment="1">
      <alignment horizontal="center" vertical="center" wrapText="1"/>
    </xf>
    <xf numFmtId="0" fontId="67" fillId="12" borderId="93" xfId="0" applyFont="1" applyFill="1" applyBorder="1" applyAlignment="1">
      <alignment horizontal="center" vertical="center" wrapText="1"/>
    </xf>
    <xf numFmtId="0" fontId="67" fillId="12" borderId="86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center"/>
    </xf>
    <xf numFmtId="0" fontId="34" fillId="8" borderId="75" xfId="0" applyFont="1" applyFill="1" applyBorder="1" applyAlignment="1">
      <alignment horizontal="center"/>
    </xf>
    <xf numFmtId="9" fontId="34" fillId="9" borderId="92" xfId="1" applyFont="1" applyFill="1" applyBorder="1" applyAlignment="1">
      <alignment horizontal="center" vertical="center"/>
    </xf>
    <xf numFmtId="9" fontId="34" fillId="9" borderId="87" xfId="1" applyFont="1" applyFill="1" applyBorder="1" applyAlignment="1">
      <alignment horizontal="center" vertical="center"/>
    </xf>
    <xf numFmtId="0" fontId="34" fillId="8" borderId="14" xfId="0" applyFont="1" applyFill="1" applyBorder="1" applyAlignment="1">
      <alignment horizontal="center"/>
    </xf>
    <xf numFmtId="0" fontId="67" fillId="12" borderId="94" xfId="0" applyFont="1" applyFill="1" applyBorder="1" applyAlignment="1">
      <alignment horizontal="center" vertical="center" wrapText="1"/>
    </xf>
    <xf numFmtId="0" fontId="67" fillId="12" borderId="83" xfId="0" applyFont="1" applyFill="1" applyBorder="1" applyAlignment="1">
      <alignment horizontal="center" vertical="center" wrapText="1"/>
    </xf>
    <xf numFmtId="0" fontId="27" fillId="9" borderId="75" xfId="0" applyFont="1" applyFill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15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14" xfId="0" applyFont="1" applyBorder="1" applyAlignment="1">
      <alignment horizontal="left"/>
    </xf>
    <xf numFmtId="0" fontId="27" fillId="9" borderId="76" xfId="0" applyFont="1" applyFill="1" applyBorder="1" applyAlignment="1">
      <alignment horizontal="left"/>
    </xf>
    <xf numFmtId="0" fontId="34" fillId="0" borderId="71" xfId="0" applyFont="1" applyBorder="1" applyAlignment="1">
      <alignment horizontal="left"/>
    </xf>
    <xf numFmtId="0" fontId="34" fillId="0" borderId="89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8" borderId="115" xfId="0" applyFont="1" applyFill="1" applyBorder="1" applyAlignment="1">
      <alignment horizontal="center" wrapText="1"/>
    </xf>
    <xf numFmtId="0" fontId="37" fillId="8" borderId="116" xfId="0" applyFont="1" applyFill="1" applyBorder="1" applyAlignment="1">
      <alignment horizontal="center" wrapText="1"/>
    </xf>
    <xf numFmtId="0" fontId="37" fillId="8" borderId="120" xfId="0" applyFont="1" applyFill="1" applyBorder="1" applyAlignment="1">
      <alignment horizontal="center" wrapText="1"/>
    </xf>
    <xf numFmtId="0" fontId="34" fillId="0" borderId="77" xfId="0" applyFont="1" applyBorder="1" applyAlignment="1">
      <alignment horizontal="center"/>
    </xf>
    <xf numFmtId="0" fontId="34" fillId="0" borderId="78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90" xfId="0" applyFont="1" applyBorder="1" applyAlignment="1">
      <alignment horizont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13" xfId="0" applyFont="1" applyBorder="1" applyAlignment="1">
      <alignment horizontal="center" vertical="center" wrapText="1"/>
    </xf>
    <xf numFmtId="0" fontId="44" fillId="0" borderId="11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16" xfId="0" applyFont="1" applyBorder="1" applyAlignment="1">
      <alignment horizontal="center" vertical="center" wrapText="1"/>
    </xf>
    <xf numFmtId="0" fontId="44" fillId="0" borderId="118" xfId="0" applyFont="1" applyBorder="1" applyAlignment="1">
      <alignment horizontal="center" vertical="center" wrapText="1"/>
    </xf>
    <xf numFmtId="0" fontId="44" fillId="0" borderId="120" xfId="0" applyFont="1" applyBorder="1" applyAlignment="1">
      <alignment horizontal="center" vertical="center" wrapText="1"/>
    </xf>
    <xf numFmtId="0" fontId="36" fillId="13" borderId="101" xfId="0" applyFont="1" applyFill="1" applyBorder="1" applyAlignment="1">
      <alignment horizontal="center"/>
    </xf>
    <xf numFmtId="0" fontId="41" fillId="0" borderId="102" xfId="0" applyFont="1" applyBorder="1" applyAlignment="1">
      <alignment horizontal="center"/>
    </xf>
    <xf numFmtId="0" fontId="41" fillId="0" borderId="103" xfId="0" applyFont="1" applyBorder="1" applyAlignment="1">
      <alignment horizontal="center"/>
    </xf>
    <xf numFmtId="0" fontId="41" fillId="0" borderId="104" xfId="0" applyFont="1" applyBorder="1" applyAlignment="1">
      <alignment horizontal="center"/>
    </xf>
  </cellXfs>
  <cellStyles count="3">
    <cellStyle name="Normal" xfId="0" builtinId="0"/>
    <cellStyle name="Normal 3" xfId="2" xr:uid="{6A188719-0A75-4CAA-863E-14AF9C04F479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6783C"/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CAMBIOS DEL REGISTRO'!A1"/><Relationship Id="rId3" Type="http://schemas.openxmlformats.org/officeDocument/2006/relationships/hyperlink" Target="#'F3Evaluaci&#243;n'!A1"/><Relationship Id="rId7" Type="http://schemas.openxmlformats.org/officeDocument/2006/relationships/hyperlink" Target="#Instructivo!A1"/><Relationship Id="rId2" Type="http://schemas.openxmlformats.org/officeDocument/2006/relationships/hyperlink" Target="#'F5Evaluaci&#243;nFinal-Retroalimenta'!A1"/><Relationship Id="rId1" Type="http://schemas.openxmlformats.org/officeDocument/2006/relationships/image" Target="../media/image6.png"/><Relationship Id="rId6" Type="http://schemas.openxmlformats.org/officeDocument/2006/relationships/hyperlink" Target="#'F2Seguimiento-Retroalimentaci&#243;n'!A1"/><Relationship Id="rId5" Type="http://schemas.openxmlformats.org/officeDocument/2006/relationships/hyperlink" Target="#'F4Valoraci&#243;nCompetencias'!A1"/><Relationship Id="rId4" Type="http://schemas.openxmlformats.org/officeDocument/2006/relationships/hyperlink" Target="#'F1Concertaci&#243;n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ORTADA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EB1D71-3CE9-4243-9175-DC28A291C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D199E2-037A-5A7A-5D5F-2DC1D5CE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E833A2B-621C-4663-46AB-8345ED357F8F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1C45395-A0FB-4A3D-9560-B2A9006C37A7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3AD3B9-6462-F4BA-67A9-7B015C95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135CD65-32C5-445E-A976-496982C8B6EA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1A26AC6-ADDB-D7A4-7442-DC8D9E31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E0B29FA-ED15-45B4-B72C-8A8FEC93D8AB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F4F6704-7BE0-45D0-07E5-AB215EEE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807777</xdr:colOff>
      <xdr:row>0</xdr:row>
      <xdr:rowOff>190500</xdr:rowOff>
    </xdr:from>
    <xdr:to>
      <xdr:col>2</xdr:col>
      <xdr:colOff>294003</xdr:colOff>
      <xdr:row>3</xdr:row>
      <xdr:rowOff>106003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E6FE81-CD46-45AA-A604-901673091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51" y="190500"/>
          <a:ext cx="521552" cy="49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565978</xdr:colOff>
      <xdr:row>8</xdr:row>
      <xdr:rowOff>69025</xdr:rowOff>
    </xdr:from>
    <xdr:to>
      <xdr:col>18</xdr:col>
      <xdr:colOff>579783</xdr:colOff>
      <xdr:row>39</xdr:row>
      <xdr:rowOff>110432</xdr:rowOff>
    </xdr:to>
    <xdr:grpSp>
      <xdr:nvGrpSpPr>
        <xdr:cNvPr id="3" name="Google Shape;5271;p60">
          <a:extLst>
            <a:ext uri="{FF2B5EF4-FFF2-40B4-BE49-F238E27FC236}">
              <a16:creationId xmlns:a16="http://schemas.microsoft.com/office/drawing/2014/main" id="{8B17A090-4896-4D5A-826F-235AB044A8BB}"/>
            </a:ext>
          </a:extLst>
        </xdr:cNvPr>
        <xdr:cNvGrpSpPr/>
      </xdr:nvGrpSpPr>
      <xdr:grpSpPr>
        <a:xfrm>
          <a:off x="801010" y="1578181"/>
          <a:ext cx="13571468" cy="5793517"/>
          <a:chOff x="634175" y="2986275"/>
          <a:chExt cx="3147949" cy="1478645"/>
        </a:xfrm>
        <a:solidFill>
          <a:srgbClr val="26783C"/>
        </a:solidFill>
      </xdr:grpSpPr>
      <xdr:cxnSp macro="">
        <xdr:nvCxnSpPr>
          <xdr:cNvPr id="4" name="Google Shape;5272;p60">
            <a:extLst>
              <a:ext uri="{FF2B5EF4-FFF2-40B4-BE49-F238E27FC236}">
                <a16:creationId xmlns:a16="http://schemas.microsoft.com/office/drawing/2014/main" id="{2FB12494-DD22-4351-B8A5-32FA307BE3C3}"/>
              </a:ext>
            </a:extLst>
          </xdr:cNvPr>
          <xdr:cNvCxnSpPr>
            <a:stCxn id="10" idx="4"/>
            <a:endCxn id="12" idx="0"/>
          </xdr:cNvCxnSpPr>
        </xdr:nvCxnSpPr>
        <xdr:spPr>
          <a:xfrm>
            <a:off x="929975" y="3577875"/>
            <a:ext cx="581715" cy="261609"/>
          </a:xfrm>
          <a:prstGeom prst="straightConnector1">
            <a:avLst/>
          </a:prstGeom>
          <a:grpFill/>
          <a:ln w="19050" cap="flat" cmpd="sng">
            <a:solidFill>
              <a:srgbClr val="435D74"/>
            </a:solidFill>
            <a:prstDash val="solid"/>
            <a:round/>
            <a:headEnd type="none" w="med" len="med"/>
            <a:tailEnd type="none" w="med" len="med"/>
          </a:ln>
          <a:scene3d>
            <a:camera prst="orthographicFront"/>
            <a:lightRig rig="threePt" dir="t"/>
          </a:scene3d>
          <a:sp3d>
            <a:bevelT/>
          </a:sp3d>
        </xdr:spPr>
      </xdr:cxnSp>
      <xdr:cxnSp macro="">
        <xdr:nvCxnSpPr>
          <xdr:cNvPr id="5" name="Google Shape;5275;p60">
            <a:extLst>
              <a:ext uri="{FF2B5EF4-FFF2-40B4-BE49-F238E27FC236}">
                <a16:creationId xmlns:a16="http://schemas.microsoft.com/office/drawing/2014/main" id="{B3A6134A-23F3-4ECA-8583-7E6E1EC19D2C}"/>
              </a:ext>
            </a:extLst>
          </xdr:cNvPr>
          <xdr:cNvCxnSpPr>
            <a:stCxn id="12" idx="0"/>
            <a:endCxn id="9" idx="4"/>
          </xdr:cNvCxnSpPr>
        </xdr:nvCxnSpPr>
        <xdr:spPr>
          <a:xfrm flipV="1">
            <a:off x="1511690" y="3577875"/>
            <a:ext cx="696462" cy="261609"/>
          </a:xfrm>
          <a:prstGeom prst="straightConnector1">
            <a:avLst/>
          </a:prstGeom>
          <a:grpFill/>
          <a:ln w="19050" cap="flat" cmpd="sng">
            <a:solidFill>
              <a:srgbClr val="435D74"/>
            </a:solidFill>
            <a:prstDash val="solid"/>
            <a:round/>
            <a:headEnd type="none" w="med" len="med"/>
            <a:tailEnd type="none" w="med" len="med"/>
          </a:ln>
          <a:scene3d>
            <a:camera prst="orthographicFront"/>
            <a:lightRig rig="threePt" dir="t"/>
          </a:scene3d>
          <a:sp3d>
            <a:bevelT/>
          </a:sp3d>
        </xdr:spPr>
      </xdr:cxnSp>
      <xdr:cxnSp macro="">
        <xdr:nvCxnSpPr>
          <xdr:cNvPr id="6" name="Google Shape;5277;p60">
            <a:extLst>
              <a:ext uri="{FF2B5EF4-FFF2-40B4-BE49-F238E27FC236}">
                <a16:creationId xmlns:a16="http://schemas.microsoft.com/office/drawing/2014/main" id="{F31792D4-BC00-477D-802E-75949986C1A5}"/>
              </a:ext>
            </a:extLst>
          </xdr:cNvPr>
          <xdr:cNvCxnSpPr>
            <a:stCxn id="9" idx="4"/>
            <a:endCxn id="11" idx="0"/>
          </xdr:cNvCxnSpPr>
        </xdr:nvCxnSpPr>
        <xdr:spPr>
          <a:xfrm>
            <a:off x="2208152" y="3577875"/>
            <a:ext cx="686781" cy="295445"/>
          </a:xfrm>
          <a:prstGeom prst="straightConnector1">
            <a:avLst/>
          </a:prstGeom>
          <a:grpFill/>
          <a:ln w="19050" cap="flat" cmpd="sng">
            <a:solidFill>
              <a:srgbClr val="435D74"/>
            </a:solidFill>
            <a:prstDash val="solid"/>
            <a:round/>
            <a:headEnd type="none" w="med" len="med"/>
            <a:tailEnd type="none" w="med" len="med"/>
          </a:ln>
          <a:scene3d>
            <a:camera prst="orthographicFront"/>
            <a:lightRig rig="threePt" dir="t"/>
          </a:scene3d>
          <a:sp3d>
            <a:bevelT/>
          </a:sp3d>
        </xdr:spPr>
      </xdr:cxnSp>
      <xdr:cxnSp macro="">
        <xdr:nvCxnSpPr>
          <xdr:cNvPr id="7" name="Google Shape;5279;p60">
            <a:extLst>
              <a:ext uri="{FF2B5EF4-FFF2-40B4-BE49-F238E27FC236}">
                <a16:creationId xmlns:a16="http://schemas.microsoft.com/office/drawing/2014/main" id="{4C7DBE15-F263-4B9F-8660-00FDBBF35546}"/>
              </a:ext>
            </a:extLst>
          </xdr:cNvPr>
          <xdr:cNvCxnSpPr>
            <a:stCxn id="11" idx="0"/>
            <a:endCxn id="8" idx="4"/>
          </xdr:cNvCxnSpPr>
        </xdr:nvCxnSpPr>
        <xdr:spPr>
          <a:xfrm flipV="1">
            <a:off x="2894933" y="3577875"/>
            <a:ext cx="591391" cy="295445"/>
          </a:xfrm>
          <a:prstGeom prst="straightConnector1">
            <a:avLst/>
          </a:prstGeom>
          <a:grpFill/>
          <a:ln w="19050" cap="flat" cmpd="sng">
            <a:solidFill>
              <a:srgbClr val="435D74"/>
            </a:solidFill>
            <a:prstDash val="solid"/>
            <a:round/>
            <a:headEnd type="none" w="med" len="med"/>
            <a:tailEnd type="none" w="med" len="med"/>
          </a:ln>
          <a:scene3d>
            <a:camera prst="orthographicFront"/>
            <a:lightRig rig="threePt" dir="t"/>
          </a:scene3d>
          <a:sp3d>
            <a:bevelT/>
          </a:sp3d>
        </xdr:spPr>
      </xdr:cxnSp>
      <xdr:sp macro="" textlink="">
        <xdr:nvSpPr>
          <xdr:cNvPr id="8" name="Google Shape;5280;p6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4C0457-CF72-4801-86D1-9E7488F2E691}"/>
              </a:ext>
            </a:extLst>
          </xdr:cNvPr>
          <xdr:cNvSpPr/>
        </xdr:nvSpPr>
        <xdr:spPr>
          <a:xfrm>
            <a:off x="3190524" y="2986275"/>
            <a:ext cx="591600" cy="591600"/>
          </a:xfrm>
          <a:prstGeom prst="ellipse">
            <a:avLst/>
          </a:prstGeom>
          <a:grpFill/>
          <a:ln w="19050" cap="flat" cmpd="sng">
            <a:solidFill>
              <a:srgbClr val="435D74"/>
            </a:solidFill>
            <a:prstDash val="solid"/>
            <a:round/>
            <a:headEnd type="none" w="sm" len="sm"/>
            <a:tailEnd type="none" w="sm" len="sm"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spcFirstLastPara="1" wrap="square" lIns="68575" tIns="34275" rIns="68575" bIns="3427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lang="es-CO" sz="1400" b="1" i="0" u="none" strike="noStrike" cap="none">
                <a:solidFill>
                  <a:schemeClr val="bg1"/>
                </a:solidFill>
                <a:effectLst/>
                <a:latin typeface="Arial"/>
                <a:ea typeface="Arial"/>
                <a:cs typeface="Arial"/>
                <a:sym typeface="Arial"/>
              </a:rPr>
              <a:t>FORMATO 5.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endParaRPr lang="es-CO" sz="1400" b="1" i="0" u="none" strike="noStrike" cap="none">
              <a:solidFill>
                <a:schemeClr val="bg1"/>
              </a:solidFill>
              <a:effectLst/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lang="es-CO" sz="1400" b="1" i="0" u="none" strike="noStrike" cap="none">
                <a:solidFill>
                  <a:schemeClr val="bg1"/>
                </a:solidFill>
                <a:effectLst/>
                <a:latin typeface="Arial"/>
                <a:ea typeface="Arial"/>
                <a:cs typeface="Arial"/>
                <a:sym typeface="Arial"/>
              </a:rPr>
              <a:t> CONSOLIDADO DE EVALUACIÓN DEL ACUERDO DE GESTIÓN Y RETROALIMENTACIÓN</a:t>
            </a:r>
            <a:endParaRPr lang="es-CO" sz="1400" b="0" i="0" u="none" strike="noStrike" cap="none">
              <a:solidFill>
                <a:schemeClr val="bg1"/>
              </a:solidFill>
              <a:effectLst/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400" b="0" i="0" u="none" strike="noStrike" cap="none">
              <a:solidFill>
                <a:schemeClr val="bg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  <xdr:sp macro="" textlink="">
        <xdr:nvSpPr>
          <xdr:cNvPr id="9" name="Google Shape;5276;p6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950A5E5-0D15-42AB-B55D-8F8215131A43}"/>
              </a:ext>
            </a:extLst>
          </xdr:cNvPr>
          <xdr:cNvSpPr/>
        </xdr:nvSpPr>
        <xdr:spPr>
          <a:xfrm>
            <a:off x="1912352" y="2986275"/>
            <a:ext cx="591600" cy="591600"/>
          </a:xfrm>
          <a:prstGeom prst="ellipse">
            <a:avLst/>
          </a:prstGeom>
          <a:grpFill/>
          <a:ln w="19050" cap="flat" cmpd="sng">
            <a:solidFill>
              <a:srgbClr val="435D74"/>
            </a:solidFill>
            <a:prstDash val="solid"/>
            <a:round/>
            <a:headEnd type="none" w="sm" len="sm"/>
            <a:tailEnd type="none" w="sm" len="sm"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spcFirstLastPara="1" wrap="square" lIns="68575" tIns="34275" rIns="68575" bIns="3427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 fontAlgn="base"/>
            <a:r>
              <a:rPr lang="es-CO" sz="1400" b="1" i="0" u="none" strike="noStrike" cap="none">
                <a:solidFill>
                  <a:schemeClr val="bg1"/>
                </a:solidFill>
                <a:effectLst/>
                <a:latin typeface="Arial"/>
                <a:ea typeface="Arial"/>
                <a:cs typeface="Arial"/>
                <a:sym typeface="Arial"/>
              </a:rPr>
              <a:t>FORMATO 3.</a:t>
            </a:r>
          </a:p>
          <a:p>
            <a:pPr algn="ctr" fontAlgn="base"/>
            <a:r>
              <a:rPr lang="es-CO" sz="1400" b="1" i="0" u="none" strike="noStrike" cap="none">
                <a:solidFill>
                  <a:schemeClr val="bg1"/>
                </a:solidFill>
                <a:effectLst/>
                <a:latin typeface="Arial"/>
                <a:ea typeface="Arial"/>
                <a:cs typeface="Arial"/>
                <a:sym typeface="Arial"/>
              </a:rPr>
              <a:t> </a:t>
            </a:r>
            <a:br>
              <a:rPr lang="es-CO" sz="1400" b="1" i="0" u="none" strike="noStrike" cap="none">
                <a:solidFill>
                  <a:schemeClr val="bg1"/>
                </a:solidFill>
                <a:effectLst/>
                <a:latin typeface="Arial"/>
                <a:ea typeface="Arial"/>
                <a:cs typeface="Arial"/>
                <a:sym typeface="Arial"/>
              </a:rPr>
            </a:br>
            <a:r>
              <a:rPr lang="es-CO" sz="1400" b="1" i="0" u="none" strike="noStrike" cap="none">
                <a:solidFill>
                  <a:schemeClr val="bg1"/>
                </a:solidFill>
                <a:effectLst/>
                <a:latin typeface="Arial"/>
                <a:ea typeface="Arial"/>
                <a:cs typeface="Arial"/>
                <a:sym typeface="Arial"/>
              </a:rPr>
              <a:t>EVALUACIÓN DE COMPROMISOS GERENCIALES</a:t>
            </a:r>
            <a:endParaRPr lang="es-CO" sz="1400" b="0" i="0" u="none" strike="noStrike" cap="none">
              <a:solidFill>
                <a:schemeClr val="bg1"/>
              </a:solidFill>
              <a:effectLst/>
              <a:latin typeface="Arial"/>
              <a:ea typeface="Arial"/>
              <a:cs typeface="Arial"/>
              <a:sym typeface="Arial"/>
            </a:endParaRPr>
          </a:p>
          <a:p>
            <a:pPr algn="ctr" fontAlgn="base"/>
            <a:r>
              <a:rPr lang="es-CO" sz="1400" b="1" i="0" u="none" strike="noStrike" cap="none">
                <a:solidFill>
                  <a:schemeClr val="bg1"/>
                </a:solidFill>
                <a:effectLst/>
                <a:latin typeface="Arial"/>
                <a:ea typeface="Arial"/>
                <a:cs typeface="Arial"/>
                <a:sym typeface="Arial"/>
              </a:rPr>
              <a:t> </a:t>
            </a:r>
            <a:endParaRPr lang="es-CO" sz="1400" b="0" i="0" u="none" strike="noStrike" cap="none">
              <a:solidFill>
                <a:schemeClr val="bg1"/>
              </a:solidFill>
              <a:effectLst/>
              <a:latin typeface="Arial"/>
              <a:ea typeface="Arial"/>
              <a:cs typeface="Arial"/>
              <a:sym typeface="Arial"/>
            </a:endParaRPr>
          </a:p>
        </xdr:txBody>
      </xdr:sp>
      <xdr:sp macro="" textlink="">
        <xdr:nvSpPr>
          <xdr:cNvPr id="10" name="Google Shape;5273;p6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43EE88F-97CB-4605-AE28-AC0446E51E85}"/>
              </a:ext>
            </a:extLst>
          </xdr:cNvPr>
          <xdr:cNvSpPr/>
        </xdr:nvSpPr>
        <xdr:spPr>
          <a:xfrm>
            <a:off x="634175" y="2986275"/>
            <a:ext cx="591600" cy="591600"/>
          </a:xfrm>
          <a:prstGeom prst="ellipse">
            <a:avLst/>
          </a:prstGeom>
          <a:grpFill/>
          <a:ln w="19050" cap="flat" cmpd="sng">
            <a:solidFill>
              <a:srgbClr val="435D74"/>
            </a:solidFill>
            <a:prstDash val="solid"/>
            <a:round/>
            <a:headEnd type="none" w="sm" len="sm"/>
            <a:tailEnd type="none" w="sm" len="sm"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spcFirstLastPara="1" wrap="square" lIns="68575" tIns="34275" rIns="68575" bIns="3427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 fontAlgn="base"/>
            <a:r>
              <a:rPr lang="es-CO" sz="1400" b="1" i="0" u="none" strike="noStrike" cap="none">
                <a:solidFill>
                  <a:schemeClr val="bg1"/>
                </a:solidFill>
                <a:effectLst/>
                <a:latin typeface="Arial"/>
                <a:ea typeface="Arial"/>
                <a:cs typeface="Arial"/>
                <a:sym typeface="Arial"/>
              </a:rPr>
              <a:t>F1</a:t>
            </a:r>
          </a:p>
          <a:p>
            <a:pPr algn="ctr" fontAlgn="base"/>
            <a:r>
              <a:rPr lang="es-CO" sz="1400" b="1" i="0" u="none" strike="noStrike" cap="none">
                <a:solidFill>
                  <a:schemeClr val="bg1"/>
                </a:solidFill>
                <a:effectLst/>
                <a:latin typeface="Arial"/>
                <a:ea typeface="Arial"/>
                <a:cs typeface="Arial"/>
                <a:sym typeface="Arial"/>
              </a:rPr>
              <a:t>CONCERTACIÓN</a:t>
            </a:r>
          </a:p>
          <a:p>
            <a:pPr marL="0" marR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400" b="0" i="0" u="none" strike="noStrike" cap="none">
              <a:solidFill>
                <a:schemeClr val="bg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  <xdr:sp macro="" textlink="">
        <xdr:nvSpPr>
          <xdr:cNvPr id="11" name="Google Shape;5278;p6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C06536C7-94F0-427F-9E41-B5C39571B583}"/>
              </a:ext>
            </a:extLst>
          </xdr:cNvPr>
          <xdr:cNvSpPr/>
        </xdr:nvSpPr>
        <xdr:spPr>
          <a:xfrm>
            <a:off x="2599133" y="3873320"/>
            <a:ext cx="591600" cy="591600"/>
          </a:xfrm>
          <a:prstGeom prst="ellipse">
            <a:avLst/>
          </a:prstGeom>
          <a:solidFill>
            <a:schemeClr val="bg1">
              <a:lumMod val="50000"/>
            </a:schemeClr>
          </a:solidFill>
          <a:ln w="19050" cap="flat" cmpd="sng">
            <a:solidFill>
              <a:srgbClr val="435D74"/>
            </a:solidFill>
            <a:prstDash val="solid"/>
            <a:round/>
            <a:headEnd type="none" w="sm" len="sm"/>
            <a:tailEnd type="none" w="sm" len="sm"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spcFirstLastPara="1" wrap="square" lIns="68575" tIns="34275" rIns="68575" bIns="3427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lang="es-CO" sz="1400" b="1" i="0" u="none" strike="noStrike" cap="none">
                <a:solidFill>
                  <a:srgbClr val="000000"/>
                </a:solidFill>
                <a:effectLst/>
                <a:latin typeface="Arial"/>
                <a:ea typeface="Arial"/>
                <a:cs typeface="Arial"/>
                <a:sym typeface="Arial"/>
              </a:rPr>
              <a:t>FORMATO 4. VALORACIÓN DE COMPETENCIAS</a:t>
            </a:r>
            <a:endParaRPr lang="es-CO" sz="1400" b="0" i="0" u="none" strike="noStrike" cap="none">
              <a:solidFill>
                <a:srgbClr val="000000"/>
              </a:solidFill>
              <a:effectLst/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400" b="0" i="0" u="none" strike="noStrike" cap="none">
              <a:solidFill>
                <a:schemeClr val="bg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  <xdr:sp macro="" textlink="">
        <xdr:nvSpPr>
          <xdr:cNvPr id="12" name="Google Shape;5274;p60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FDC753E8-646A-4B80-A42E-ABA1B71E562A}"/>
              </a:ext>
            </a:extLst>
          </xdr:cNvPr>
          <xdr:cNvSpPr/>
        </xdr:nvSpPr>
        <xdr:spPr>
          <a:xfrm>
            <a:off x="1215890" y="3839484"/>
            <a:ext cx="591600" cy="591600"/>
          </a:xfrm>
          <a:prstGeom prst="ellipse">
            <a:avLst/>
          </a:prstGeom>
          <a:solidFill>
            <a:schemeClr val="bg1">
              <a:lumMod val="50000"/>
            </a:schemeClr>
          </a:solidFill>
          <a:ln w="19050" cap="flat" cmpd="sng">
            <a:solidFill>
              <a:srgbClr val="435D74"/>
            </a:solidFill>
            <a:prstDash val="solid"/>
            <a:round/>
            <a:headEnd type="none" w="sm" len="sm"/>
            <a:tailEnd type="none" w="sm" len="sm"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spcFirstLastPara="1" wrap="square" lIns="68575" tIns="34275" rIns="68575" bIns="3427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lang="es-CO" sz="1400" b="1" i="0" u="none" strike="noStrike" cap="none">
                <a:solidFill>
                  <a:sysClr val="windowText" lastClr="000000"/>
                </a:solidFill>
                <a:effectLst/>
                <a:latin typeface="Arial"/>
                <a:ea typeface="Arial"/>
                <a:cs typeface="Arial"/>
                <a:sym typeface="Arial"/>
              </a:rPr>
              <a:t>FORMATO 2.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endParaRPr lang="es-CO" sz="1400" b="1" i="0" u="none" strike="noStrike" cap="none">
              <a:solidFill>
                <a:sysClr val="windowText" lastClr="000000"/>
              </a:solidFill>
              <a:effectLst/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lang="es-CO" sz="1400" b="1" i="0" u="none" strike="noStrike" cap="none">
                <a:solidFill>
                  <a:sysClr val="windowText" lastClr="000000"/>
                </a:solidFill>
                <a:effectLst/>
                <a:latin typeface="Arial"/>
                <a:ea typeface="Arial"/>
                <a:cs typeface="Arial"/>
                <a:sym typeface="Arial"/>
              </a:rPr>
              <a:t> SEGUIMIENTO Y RETROALIMENTACIÓN DE COMPROMISOS GERENCIALES</a:t>
            </a:r>
            <a:endParaRPr lang="es-CO" sz="1400" b="0" i="0" u="none" strike="noStrike" cap="none">
              <a:solidFill>
                <a:sysClr val="windowText" lastClr="000000"/>
              </a:solidFill>
              <a:effectLst/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400" b="0" i="0" u="none" strike="noStrike" cap="none">
              <a:solidFill>
                <a:schemeClr val="bg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</xdr:grpSp>
    <xdr:clientData/>
  </xdr:twoCellAnchor>
  <xdr:twoCellAnchor>
    <xdr:from>
      <xdr:col>1</xdr:col>
      <xdr:colOff>1021521</xdr:colOff>
      <xdr:row>41</xdr:row>
      <xdr:rowOff>179456</xdr:rowOff>
    </xdr:from>
    <xdr:to>
      <xdr:col>3</xdr:col>
      <xdr:colOff>570119</xdr:colOff>
      <xdr:row>47</xdr:row>
      <xdr:rowOff>161874</xdr:rowOff>
    </xdr:to>
    <xdr:grpSp>
      <xdr:nvGrpSpPr>
        <xdr:cNvPr id="13" name="Google Shape;8867;p66">
          <a:extLst>
            <a:ext uri="{FF2B5EF4-FFF2-40B4-BE49-F238E27FC236}">
              <a16:creationId xmlns:a16="http://schemas.microsoft.com/office/drawing/2014/main" id="{C5189611-D70D-40BF-8ABC-CA85F1D5ECA5}"/>
            </a:ext>
          </a:extLst>
        </xdr:cNvPr>
        <xdr:cNvGrpSpPr/>
      </xdr:nvGrpSpPr>
      <xdr:grpSpPr>
        <a:xfrm>
          <a:off x="1256553" y="7811826"/>
          <a:ext cx="1602040" cy="1095730"/>
          <a:chOff x="2182643" y="3386320"/>
          <a:chExt cx="382030" cy="320451"/>
        </a:xfrm>
      </xdr:grpSpPr>
      <xdr:sp macro="" textlink="">
        <xdr:nvSpPr>
          <xdr:cNvPr id="14" name="Google Shape;8868;p6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C2F1F8F-E6C9-4296-8905-170386D154DA}"/>
              </a:ext>
            </a:extLst>
          </xdr:cNvPr>
          <xdr:cNvSpPr/>
        </xdr:nvSpPr>
        <xdr:spPr>
          <a:xfrm>
            <a:off x="2182643" y="3386320"/>
            <a:ext cx="382030" cy="320451"/>
          </a:xfrm>
          <a:custGeom>
            <a:avLst/>
            <a:gdLst/>
            <a:ahLst/>
            <a:cxnLst/>
            <a:rect l="l" t="t" r="r" b="b"/>
            <a:pathLst>
              <a:path w="14548" h="12203" extrusionOk="0">
                <a:moveTo>
                  <a:pt x="709" y="0"/>
                </a:moveTo>
                <a:cubicBezTo>
                  <a:pt x="317" y="0"/>
                  <a:pt x="1" y="316"/>
                  <a:pt x="1" y="709"/>
                </a:cubicBezTo>
                <a:lnTo>
                  <a:pt x="1" y="11504"/>
                </a:lnTo>
                <a:cubicBezTo>
                  <a:pt x="1" y="11887"/>
                  <a:pt x="317" y="12202"/>
                  <a:pt x="709" y="12202"/>
                </a:cubicBezTo>
                <a:lnTo>
                  <a:pt x="13840" y="12202"/>
                </a:lnTo>
                <a:cubicBezTo>
                  <a:pt x="14232" y="12202"/>
                  <a:pt x="14548" y="11887"/>
                  <a:pt x="14548" y="11504"/>
                </a:cubicBezTo>
                <a:lnTo>
                  <a:pt x="14548" y="2115"/>
                </a:lnTo>
                <a:cubicBezTo>
                  <a:pt x="14548" y="1723"/>
                  <a:pt x="14232" y="1407"/>
                  <a:pt x="13840" y="1407"/>
                </a:cubicBezTo>
                <a:lnTo>
                  <a:pt x="9619" y="1407"/>
                </a:lnTo>
                <a:lnTo>
                  <a:pt x="8490" y="278"/>
                </a:lnTo>
                <a:cubicBezTo>
                  <a:pt x="8308" y="96"/>
                  <a:pt x="8078" y="0"/>
                  <a:pt x="7829" y="0"/>
                </a:cubicBezTo>
                <a:close/>
              </a:path>
            </a:pathLst>
          </a:custGeom>
          <a:solidFill>
            <a:srgbClr val="26783C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15" name="Google Shape;8869;p66">
            <a:extLst>
              <a:ext uri="{FF2B5EF4-FFF2-40B4-BE49-F238E27FC236}">
                <a16:creationId xmlns:a16="http://schemas.microsoft.com/office/drawing/2014/main" id="{537289A5-2154-4380-983D-5069A0381DE8}"/>
              </a:ext>
            </a:extLst>
          </xdr:cNvPr>
          <xdr:cNvSpPr/>
        </xdr:nvSpPr>
        <xdr:spPr>
          <a:xfrm>
            <a:off x="2281171" y="3466492"/>
            <a:ext cx="185002" cy="184739"/>
          </a:xfrm>
          <a:custGeom>
            <a:avLst/>
            <a:gdLst/>
            <a:ahLst/>
            <a:cxnLst/>
            <a:rect l="l" t="t" r="r" b="b"/>
            <a:pathLst>
              <a:path w="7045" h="7035" extrusionOk="0">
                <a:moveTo>
                  <a:pt x="3522" y="0"/>
                </a:moveTo>
                <a:cubicBezTo>
                  <a:pt x="1580" y="0"/>
                  <a:pt x="0" y="1579"/>
                  <a:pt x="0" y="3522"/>
                </a:cubicBezTo>
                <a:cubicBezTo>
                  <a:pt x="0" y="5465"/>
                  <a:pt x="1580" y="7034"/>
                  <a:pt x="3522" y="7034"/>
                </a:cubicBezTo>
                <a:cubicBezTo>
                  <a:pt x="5465" y="7034"/>
                  <a:pt x="7044" y="5465"/>
                  <a:pt x="7044" y="3522"/>
                </a:cubicBezTo>
                <a:cubicBezTo>
                  <a:pt x="7044" y="1579"/>
                  <a:pt x="5465" y="0"/>
                  <a:pt x="3522" y="0"/>
                </a:cubicBezTo>
                <a:close/>
              </a:path>
            </a:pathLst>
          </a:custGeom>
          <a:solidFill>
            <a:srgbClr val="C0CAD3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16" name="Google Shape;8870;p6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9507AE74-3792-42A0-81D8-08514CF20FBE}"/>
              </a:ext>
            </a:extLst>
          </xdr:cNvPr>
          <xdr:cNvSpPr/>
        </xdr:nvSpPr>
        <xdr:spPr>
          <a:xfrm>
            <a:off x="2299763" y="3484821"/>
            <a:ext cx="147791" cy="148054"/>
          </a:xfrm>
          <a:custGeom>
            <a:avLst/>
            <a:gdLst/>
            <a:ahLst/>
            <a:cxnLst/>
            <a:rect l="l" t="t" r="r" b="b"/>
            <a:pathLst>
              <a:path w="5628" h="5638" extrusionOk="0">
                <a:moveTo>
                  <a:pt x="2814" y="1"/>
                </a:moveTo>
                <a:cubicBezTo>
                  <a:pt x="1254" y="1"/>
                  <a:pt x="1" y="1264"/>
                  <a:pt x="1" y="2824"/>
                </a:cubicBezTo>
                <a:cubicBezTo>
                  <a:pt x="1" y="4374"/>
                  <a:pt x="1254" y="5638"/>
                  <a:pt x="2814" y="5638"/>
                </a:cubicBezTo>
                <a:cubicBezTo>
                  <a:pt x="4374" y="5638"/>
                  <a:pt x="5628" y="4374"/>
                  <a:pt x="5628" y="2824"/>
                </a:cubicBezTo>
                <a:cubicBezTo>
                  <a:pt x="5628" y="1264"/>
                  <a:pt x="4374" y="1"/>
                  <a:pt x="2814" y="1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17" name="Google Shape;8871;p66">
            <a:extLst>
              <a:ext uri="{FF2B5EF4-FFF2-40B4-BE49-F238E27FC236}">
                <a16:creationId xmlns:a16="http://schemas.microsoft.com/office/drawing/2014/main" id="{0E28A333-4868-4A8E-9445-E84102F54BBA}"/>
              </a:ext>
            </a:extLst>
          </xdr:cNvPr>
          <xdr:cNvSpPr/>
        </xdr:nvSpPr>
        <xdr:spPr>
          <a:xfrm>
            <a:off x="2336711" y="3564993"/>
            <a:ext cx="73922" cy="67830"/>
          </a:xfrm>
          <a:custGeom>
            <a:avLst/>
            <a:gdLst/>
            <a:ahLst/>
            <a:cxnLst/>
            <a:rect l="l" t="t" r="r" b="b"/>
            <a:pathLst>
              <a:path w="2815" h="2583" extrusionOk="0">
                <a:moveTo>
                  <a:pt x="938" y="1"/>
                </a:moveTo>
                <a:lnTo>
                  <a:pt x="938" y="470"/>
                </a:lnTo>
                <a:cubicBezTo>
                  <a:pt x="938" y="556"/>
                  <a:pt x="891" y="642"/>
                  <a:pt x="814" y="680"/>
                </a:cubicBezTo>
                <a:lnTo>
                  <a:pt x="259" y="958"/>
                </a:lnTo>
                <a:cubicBezTo>
                  <a:pt x="96" y="1034"/>
                  <a:pt x="0" y="1197"/>
                  <a:pt x="0" y="1379"/>
                </a:cubicBezTo>
                <a:lnTo>
                  <a:pt x="0" y="2202"/>
                </a:lnTo>
                <a:cubicBezTo>
                  <a:pt x="436" y="2456"/>
                  <a:pt x="922" y="2582"/>
                  <a:pt x="1407" y="2582"/>
                </a:cubicBezTo>
                <a:cubicBezTo>
                  <a:pt x="1893" y="2582"/>
                  <a:pt x="2379" y="2456"/>
                  <a:pt x="2814" y="2202"/>
                </a:cubicBezTo>
                <a:lnTo>
                  <a:pt x="2814" y="1379"/>
                </a:lnTo>
                <a:cubicBezTo>
                  <a:pt x="2814" y="1197"/>
                  <a:pt x="2718" y="1034"/>
                  <a:pt x="2556" y="958"/>
                </a:cubicBezTo>
                <a:lnTo>
                  <a:pt x="2010" y="680"/>
                </a:lnTo>
                <a:cubicBezTo>
                  <a:pt x="1924" y="642"/>
                  <a:pt x="1876" y="565"/>
                  <a:pt x="1876" y="470"/>
                </a:cubicBezTo>
                <a:lnTo>
                  <a:pt x="1876" y="1"/>
                </a:lnTo>
                <a:close/>
              </a:path>
            </a:pathLst>
          </a:custGeom>
          <a:solidFill>
            <a:srgbClr val="AAB8C4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18" name="Google Shape;8872;p66">
            <a:extLst>
              <a:ext uri="{FF2B5EF4-FFF2-40B4-BE49-F238E27FC236}">
                <a16:creationId xmlns:a16="http://schemas.microsoft.com/office/drawing/2014/main" id="{5CA91733-9F85-4F77-8C1A-30929F69AE5D}"/>
              </a:ext>
            </a:extLst>
          </xdr:cNvPr>
          <xdr:cNvSpPr/>
        </xdr:nvSpPr>
        <xdr:spPr>
          <a:xfrm>
            <a:off x="2295745" y="3386320"/>
            <a:ext cx="139519" cy="36974"/>
          </a:xfrm>
          <a:custGeom>
            <a:avLst/>
            <a:gdLst/>
            <a:ahLst/>
            <a:cxnLst/>
            <a:rect l="l" t="t" r="r" b="b"/>
            <a:pathLst>
              <a:path w="5313" h="1408" extrusionOk="0">
                <a:moveTo>
                  <a:pt x="1" y="0"/>
                </a:moveTo>
                <a:cubicBezTo>
                  <a:pt x="249" y="0"/>
                  <a:pt x="489" y="96"/>
                  <a:pt x="661" y="278"/>
                </a:cubicBezTo>
                <a:lnTo>
                  <a:pt x="1589" y="1206"/>
                </a:lnTo>
                <a:cubicBezTo>
                  <a:pt x="1723" y="1331"/>
                  <a:pt x="1895" y="1407"/>
                  <a:pt x="2087" y="1407"/>
                </a:cubicBezTo>
                <a:lnTo>
                  <a:pt x="5312" y="1407"/>
                </a:lnTo>
                <a:lnTo>
                  <a:pt x="4183" y="278"/>
                </a:lnTo>
                <a:cubicBezTo>
                  <a:pt x="4010" y="96"/>
                  <a:pt x="3771" y="0"/>
                  <a:pt x="3522" y="0"/>
                </a:cubicBezTo>
                <a:close/>
              </a:path>
            </a:pathLst>
          </a:custGeom>
          <a:solidFill>
            <a:srgbClr val="C0CAD3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19" name="Google Shape;8873;p66">
            <a:extLst>
              <a:ext uri="{FF2B5EF4-FFF2-40B4-BE49-F238E27FC236}">
                <a16:creationId xmlns:a16="http://schemas.microsoft.com/office/drawing/2014/main" id="{B853DDD0-DD02-4AC2-97E7-7C7DD935A0F3}"/>
              </a:ext>
            </a:extLst>
          </xdr:cNvPr>
          <xdr:cNvSpPr/>
        </xdr:nvSpPr>
        <xdr:spPr>
          <a:xfrm>
            <a:off x="2342987" y="3386320"/>
            <a:ext cx="92514" cy="36974"/>
          </a:xfrm>
          <a:custGeom>
            <a:avLst/>
            <a:gdLst/>
            <a:ahLst/>
            <a:cxnLst/>
            <a:rect l="l" t="t" r="r" b="b"/>
            <a:pathLst>
              <a:path w="3523" h="1408" extrusionOk="0">
                <a:moveTo>
                  <a:pt x="1" y="0"/>
                </a:moveTo>
                <a:cubicBezTo>
                  <a:pt x="250" y="0"/>
                  <a:pt x="479" y="96"/>
                  <a:pt x="661" y="278"/>
                </a:cubicBezTo>
                <a:lnTo>
                  <a:pt x="1589" y="1206"/>
                </a:lnTo>
                <a:cubicBezTo>
                  <a:pt x="1723" y="1340"/>
                  <a:pt x="1896" y="1407"/>
                  <a:pt x="2087" y="1407"/>
                </a:cubicBezTo>
                <a:lnTo>
                  <a:pt x="3523" y="1407"/>
                </a:lnTo>
                <a:lnTo>
                  <a:pt x="2384" y="278"/>
                </a:lnTo>
                <a:cubicBezTo>
                  <a:pt x="2211" y="96"/>
                  <a:pt x="1972" y="0"/>
                  <a:pt x="1723" y="0"/>
                </a:cubicBezTo>
                <a:close/>
              </a:path>
            </a:pathLst>
          </a:custGeom>
          <a:solidFill>
            <a:srgbClr val="AAB8C4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20" name="Google Shape;8874;p66">
            <a:extLst>
              <a:ext uri="{FF2B5EF4-FFF2-40B4-BE49-F238E27FC236}">
                <a16:creationId xmlns:a16="http://schemas.microsoft.com/office/drawing/2014/main" id="{92E33B4E-4122-4931-9A3C-C890BB1D8F25}"/>
              </a:ext>
            </a:extLst>
          </xdr:cNvPr>
          <xdr:cNvSpPr/>
        </xdr:nvSpPr>
        <xdr:spPr>
          <a:xfrm>
            <a:off x="2182643" y="3676073"/>
            <a:ext cx="382030" cy="30698"/>
          </a:xfrm>
          <a:custGeom>
            <a:avLst/>
            <a:gdLst/>
            <a:ahLst/>
            <a:cxnLst/>
            <a:rect l="l" t="t" r="r" b="b"/>
            <a:pathLst>
              <a:path w="14548" h="1169" extrusionOk="0">
                <a:moveTo>
                  <a:pt x="1" y="1"/>
                </a:moveTo>
                <a:lnTo>
                  <a:pt x="1" y="470"/>
                </a:lnTo>
                <a:cubicBezTo>
                  <a:pt x="1" y="853"/>
                  <a:pt x="317" y="1168"/>
                  <a:pt x="709" y="1168"/>
                </a:cubicBezTo>
                <a:lnTo>
                  <a:pt x="13840" y="1168"/>
                </a:lnTo>
                <a:cubicBezTo>
                  <a:pt x="14232" y="1168"/>
                  <a:pt x="14548" y="853"/>
                  <a:pt x="14548" y="470"/>
                </a:cubicBezTo>
                <a:lnTo>
                  <a:pt x="14548" y="1"/>
                </a:lnTo>
                <a:close/>
              </a:path>
            </a:pathLst>
          </a:custGeom>
          <a:solidFill>
            <a:srgbClr val="C0CAD3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21" name="Google Shape;8875;p66">
            <a:extLst>
              <a:ext uri="{FF2B5EF4-FFF2-40B4-BE49-F238E27FC236}">
                <a16:creationId xmlns:a16="http://schemas.microsoft.com/office/drawing/2014/main" id="{D26E7142-6A4A-4A73-ABC3-D804F7B6F172}"/>
              </a:ext>
            </a:extLst>
          </xdr:cNvPr>
          <xdr:cNvSpPr/>
        </xdr:nvSpPr>
        <xdr:spPr>
          <a:xfrm>
            <a:off x="2336711" y="3584609"/>
            <a:ext cx="74158" cy="48213"/>
          </a:xfrm>
          <a:custGeom>
            <a:avLst/>
            <a:gdLst/>
            <a:ahLst/>
            <a:cxnLst/>
            <a:rect l="l" t="t" r="r" b="b"/>
            <a:pathLst>
              <a:path w="2824" h="1836" extrusionOk="0">
                <a:moveTo>
                  <a:pt x="690" y="0"/>
                </a:moveTo>
                <a:lnTo>
                  <a:pt x="268" y="211"/>
                </a:lnTo>
                <a:cubicBezTo>
                  <a:pt x="106" y="287"/>
                  <a:pt x="0" y="450"/>
                  <a:pt x="0" y="632"/>
                </a:cubicBezTo>
                <a:lnTo>
                  <a:pt x="0" y="1455"/>
                </a:lnTo>
                <a:cubicBezTo>
                  <a:pt x="436" y="1709"/>
                  <a:pt x="924" y="1835"/>
                  <a:pt x="1412" y="1835"/>
                </a:cubicBezTo>
                <a:cubicBezTo>
                  <a:pt x="1900" y="1835"/>
                  <a:pt x="2388" y="1709"/>
                  <a:pt x="2824" y="1455"/>
                </a:cubicBezTo>
                <a:lnTo>
                  <a:pt x="2824" y="632"/>
                </a:lnTo>
                <a:cubicBezTo>
                  <a:pt x="2824" y="450"/>
                  <a:pt x="2718" y="287"/>
                  <a:pt x="2556" y="211"/>
                </a:cubicBezTo>
                <a:lnTo>
                  <a:pt x="2125" y="0"/>
                </a:lnTo>
                <a:cubicBezTo>
                  <a:pt x="1938" y="225"/>
                  <a:pt x="1673" y="338"/>
                  <a:pt x="1407" y="338"/>
                </a:cubicBezTo>
                <a:cubicBezTo>
                  <a:pt x="1142" y="338"/>
                  <a:pt x="876" y="225"/>
                  <a:pt x="690" y="0"/>
                </a:cubicBezTo>
                <a:close/>
              </a:path>
            </a:pathLst>
          </a:custGeom>
          <a:solidFill>
            <a:srgbClr val="26783C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22" name="Google Shape;8876;p66">
            <a:extLst>
              <a:ext uri="{FF2B5EF4-FFF2-40B4-BE49-F238E27FC236}">
                <a16:creationId xmlns:a16="http://schemas.microsoft.com/office/drawing/2014/main" id="{89989880-DBEA-499D-BE11-60C967F2F31F}"/>
              </a:ext>
            </a:extLst>
          </xdr:cNvPr>
          <xdr:cNvSpPr/>
        </xdr:nvSpPr>
        <xdr:spPr>
          <a:xfrm>
            <a:off x="2360082" y="3564993"/>
            <a:ext cx="27179" cy="18513"/>
          </a:xfrm>
          <a:custGeom>
            <a:avLst/>
            <a:gdLst/>
            <a:ahLst/>
            <a:cxnLst/>
            <a:rect l="l" t="t" r="r" b="b"/>
            <a:pathLst>
              <a:path w="1035" h="705" extrusionOk="0">
                <a:moveTo>
                  <a:pt x="48" y="1"/>
                </a:moveTo>
                <a:lnTo>
                  <a:pt x="48" y="470"/>
                </a:lnTo>
                <a:cubicBezTo>
                  <a:pt x="48" y="518"/>
                  <a:pt x="29" y="565"/>
                  <a:pt x="1" y="604"/>
                </a:cubicBezTo>
                <a:cubicBezTo>
                  <a:pt x="168" y="671"/>
                  <a:pt x="343" y="704"/>
                  <a:pt x="517" y="704"/>
                </a:cubicBezTo>
                <a:cubicBezTo>
                  <a:pt x="692" y="704"/>
                  <a:pt x="867" y="671"/>
                  <a:pt x="1034" y="604"/>
                </a:cubicBezTo>
                <a:cubicBezTo>
                  <a:pt x="1005" y="565"/>
                  <a:pt x="986" y="518"/>
                  <a:pt x="986" y="470"/>
                </a:cubicBezTo>
                <a:lnTo>
                  <a:pt x="986" y="1"/>
                </a:lnTo>
                <a:close/>
              </a:path>
            </a:pathLst>
          </a:custGeom>
          <a:solidFill>
            <a:srgbClr val="99A8B4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23" name="Google Shape;8877;p66">
            <a:extLst>
              <a:ext uri="{FF2B5EF4-FFF2-40B4-BE49-F238E27FC236}">
                <a16:creationId xmlns:a16="http://schemas.microsoft.com/office/drawing/2014/main" id="{34574DBB-B922-479F-9E4C-0C813ACD2CB3}"/>
              </a:ext>
            </a:extLst>
          </xdr:cNvPr>
          <xdr:cNvSpPr/>
        </xdr:nvSpPr>
        <xdr:spPr>
          <a:xfrm>
            <a:off x="2349027" y="3515756"/>
            <a:ext cx="49290" cy="55566"/>
          </a:xfrm>
          <a:custGeom>
            <a:avLst/>
            <a:gdLst/>
            <a:ahLst/>
            <a:cxnLst/>
            <a:rect l="l" t="t" r="r" b="b"/>
            <a:pathLst>
              <a:path w="1877" h="2116" extrusionOk="0">
                <a:moveTo>
                  <a:pt x="699" y="0"/>
                </a:moveTo>
                <a:cubicBezTo>
                  <a:pt x="316" y="0"/>
                  <a:pt x="0" y="316"/>
                  <a:pt x="0" y="708"/>
                </a:cubicBezTo>
                <a:lnTo>
                  <a:pt x="0" y="1177"/>
                </a:lnTo>
                <a:cubicBezTo>
                  <a:pt x="0" y="1694"/>
                  <a:pt x="422" y="2115"/>
                  <a:pt x="938" y="2115"/>
                </a:cubicBezTo>
                <a:cubicBezTo>
                  <a:pt x="1455" y="2105"/>
                  <a:pt x="1876" y="1694"/>
                  <a:pt x="1876" y="1177"/>
                </a:cubicBezTo>
                <a:lnTo>
                  <a:pt x="1876" y="708"/>
                </a:lnTo>
                <a:cubicBezTo>
                  <a:pt x="1876" y="316"/>
                  <a:pt x="1560" y="0"/>
                  <a:pt x="1168" y="0"/>
                </a:cubicBezTo>
                <a:close/>
              </a:path>
            </a:pathLst>
          </a:custGeom>
          <a:solidFill>
            <a:srgbClr val="26783C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24" name="Google Shape;8878;p66">
            <a:extLst>
              <a:ext uri="{FF2B5EF4-FFF2-40B4-BE49-F238E27FC236}">
                <a16:creationId xmlns:a16="http://schemas.microsoft.com/office/drawing/2014/main" id="{DC0EA1A2-065D-4984-9D8F-DD0A62920B97}"/>
              </a:ext>
            </a:extLst>
          </xdr:cNvPr>
          <xdr:cNvSpPr/>
        </xdr:nvSpPr>
        <xdr:spPr>
          <a:xfrm>
            <a:off x="2349027" y="3515756"/>
            <a:ext cx="33954" cy="55461"/>
          </a:xfrm>
          <a:custGeom>
            <a:avLst/>
            <a:gdLst/>
            <a:ahLst/>
            <a:cxnLst/>
            <a:rect l="l" t="t" r="r" b="b"/>
            <a:pathLst>
              <a:path w="1293" h="2112" extrusionOk="0">
                <a:moveTo>
                  <a:pt x="699" y="0"/>
                </a:moveTo>
                <a:cubicBezTo>
                  <a:pt x="316" y="0"/>
                  <a:pt x="0" y="316"/>
                  <a:pt x="0" y="708"/>
                </a:cubicBezTo>
                <a:lnTo>
                  <a:pt x="0" y="1177"/>
                </a:lnTo>
                <a:cubicBezTo>
                  <a:pt x="0" y="1710"/>
                  <a:pt x="436" y="2112"/>
                  <a:pt x="931" y="2112"/>
                </a:cubicBezTo>
                <a:cubicBezTo>
                  <a:pt x="1050" y="2112"/>
                  <a:pt x="1172" y="2088"/>
                  <a:pt x="1292" y="2038"/>
                </a:cubicBezTo>
                <a:cubicBezTo>
                  <a:pt x="938" y="1895"/>
                  <a:pt x="709" y="1550"/>
                  <a:pt x="709" y="1177"/>
                </a:cubicBezTo>
                <a:lnTo>
                  <a:pt x="709" y="708"/>
                </a:lnTo>
                <a:cubicBezTo>
                  <a:pt x="699" y="364"/>
                  <a:pt x="948" y="67"/>
                  <a:pt x="1292" y="10"/>
                </a:cubicBezTo>
                <a:cubicBezTo>
                  <a:pt x="1254" y="0"/>
                  <a:pt x="1206" y="0"/>
                  <a:pt x="1168" y="0"/>
                </a:cubicBezTo>
                <a:close/>
              </a:path>
            </a:pathLst>
          </a:custGeom>
          <a:solidFill>
            <a:srgbClr val="26783C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25" name="Google Shape;8879;p66">
            <a:extLst>
              <a:ext uri="{FF2B5EF4-FFF2-40B4-BE49-F238E27FC236}">
                <a16:creationId xmlns:a16="http://schemas.microsoft.com/office/drawing/2014/main" id="{DF968FA4-DEE2-4829-A011-FE8A9EA5C916}"/>
              </a:ext>
            </a:extLst>
          </xdr:cNvPr>
          <xdr:cNvSpPr/>
        </xdr:nvSpPr>
        <xdr:spPr>
          <a:xfrm>
            <a:off x="2349027" y="3515756"/>
            <a:ext cx="49290" cy="24894"/>
          </a:xfrm>
          <a:custGeom>
            <a:avLst/>
            <a:gdLst/>
            <a:ahLst/>
            <a:cxnLst/>
            <a:rect l="l" t="t" r="r" b="b"/>
            <a:pathLst>
              <a:path w="1877" h="948" extrusionOk="0">
                <a:moveTo>
                  <a:pt x="709" y="0"/>
                </a:moveTo>
                <a:cubicBezTo>
                  <a:pt x="316" y="0"/>
                  <a:pt x="0" y="316"/>
                  <a:pt x="0" y="708"/>
                </a:cubicBezTo>
                <a:cubicBezTo>
                  <a:pt x="0" y="708"/>
                  <a:pt x="709" y="947"/>
                  <a:pt x="1876" y="947"/>
                </a:cubicBezTo>
                <a:lnTo>
                  <a:pt x="1876" y="708"/>
                </a:lnTo>
                <a:cubicBezTo>
                  <a:pt x="1876" y="316"/>
                  <a:pt x="1560" y="0"/>
                  <a:pt x="1178" y="0"/>
                </a:cubicBezTo>
                <a:close/>
              </a:path>
            </a:pathLst>
          </a:custGeom>
          <a:solidFill>
            <a:srgbClr val="657A8D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26" name="Google Shape;8880;p66">
            <a:extLst>
              <a:ext uri="{FF2B5EF4-FFF2-40B4-BE49-F238E27FC236}">
                <a16:creationId xmlns:a16="http://schemas.microsoft.com/office/drawing/2014/main" id="{FC58DADB-CD3F-41A7-8CB1-049726A322DE}"/>
              </a:ext>
            </a:extLst>
          </xdr:cNvPr>
          <xdr:cNvSpPr/>
        </xdr:nvSpPr>
        <xdr:spPr>
          <a:xfrm>
            <a:off x="2349027" y="3515755"/>
            <a:ext cx="33954" cy="22374"/>
          </a:xfrm>
          <a:custGeom>
            <a:avLst/>
            <a:gdLst/>
            <a:ahLst/>
            <a:cxnLst/>
            <a:rect l="l" t="t" r="r" b="b"/>
            <a:pathLst>
              <a:path w="1293" h="852" extrusionOk="0">
                <a:moveTo>
                  <a:pt x="699" y="0"/>
                </a:moveTo>
                <a:cubicBezTo>
                  <a:pt x="316" y="0"/>
                  <a:pt x="0" y="316"/>
                  <a:pt x="0" y="708"/>
                </a:cubicBezTo>
                <a:cubicBezTo>
                  <a:pt x="230" y="775"/>
                  <a:pt x="460" y="823"/>
                  <a:pt x="699" y="852"/>
                </a:cubicBezTo>
                <a:lnTo>
                  <a:pt x="699" y="708"/>
                </a:lnTo>
                <a:lnTo>
                  <a:pt x="709" y="708"/>
                </a:lnTo>
                <a:cubicBezTo>
                  <a:pt x="699" y="364"/>
                  <a:pt x="948" y="67"/>
                  <a:pt x="1292" y="10"/>
                </a:cubicBezTo>
                <a:cubicBezTo>
                  <a:pt x="1254" y="0"/>
                  <a:pt x="1206" y="0"/>
                  <a:pt x="1168" y="0"/>
                </a:cubicBezTo>
                <a:close/>
              </a:path>
            </a:pathLst>
          </a:custGeom>
          <a:solidFill>
            <a:srgbClr val="657A8D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27" name="Google Shape;8881;p66">
            <a:extLst>
              <a:ext uri="{FF2B5EF4-FFF2-40B4-BE49-F238E27FC236}">
                <a16:creationId xmlns:a16="http://schemas.microsoft.com/office/drawing/2014/main" id="{3F94EBE1-43FB-46E7-9F37-9BC65177549D}"/>
              </a:ext>
            </a:extLst>
          </xdr:cNvPr>
          <xdr:cNvSpPr/>
        </xdr:nvSpPr>
        <xdr:spPr>
          <a:xfrm>
            <a:off x="2336711" y="3595402"/>
            <a:ext cx="18382" cy="34978"/>
          </a:xfrm>
          <a:custGeom>
            <a:avLst/>
            <a:gdLst/>
            <a:ahLst/>
            <a:cxnLst/>
            <a:rect l="l" t="t" r="r" b="b"/>
            <a:pathLst>
              <a:path w="700" h="1332" extrusionOk="0">
                <a:moveTo>
                  <a:pt x="58" y="1"/>
                </a:moveTo>
                <a:cubicBezTo>
                  <a:pt x="20" y="58"/>
                  <a:pt x="0" y="135"/>
                  <a:pt x="0" y="211"/>
                </a:cubicBezTo>
                <a:lnTo>
                  <a:pt x="0" y="1044"/>
                </a:lnTo>
                <a:cubicBezTo>
                  <a:pt x="221" y="1168"/>
                  <a:pt x="460" y="1264"/>
                  <a:pt x="699" y="1331"/>
                </a:cubicBezTo>
                <a:lnTo>
                  <a:pt x="699" y="719"/>
                </a:lnTo>
                <a:cubicBezTo>
                  <a:pt x="699" y="565"/>
                  <a:pt x="632" y="431"/>
                  <a:pt x="517" y="345"/>
                </a:cubicBezTo>
                <a:lnTo>
                  <a:pt x="58" y="1"/>
                </a:lnTo>
                <a:close/>
              </a:path>
            </a:pathLst>
          </a:custGeom>
          <a:solidFill>
            <a:srgbClr val="304962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28" name="Google Shape;8882;p66">
            <a:extLst>
              <a:ext uri="{FF2B5EF4-FFF2-40B4-BE49-F238E27FC236}">
                <a16:creationId xmlns:a16="http://schemas.microsoft.com/office/drawing/2014/main" id="{133B4A69-98D7-43DA-A241-00966F1C2E89}"/>
              </a:ext>
            </a:extLst>
          </xdr:cNvPr>
          <xdr:cNvSpPr/>
        </xdr:nvSpPr>
        <xdr:spPr>
          <a:xfrm>
            <a:off x="2392251" y="3595402"/>
            <a:ext cx="18382" cy="34978"/>
          </a:xfrm>
          <a:custGeom>
            <a:avLst/>
            <a:gdLst/>
            <a:ahLst/>
            <a:cxnLst/>
            <a:rect l="l" t="t" r="r" b="b"/>
            <a:pathLst>
              <a:path w="700" h="1332" extrusionOk="0">
                <a:moveTo>
                  <a:pt x="642" y="1"/>
                </a:moveTo>
                <a:lnTo>
                  <a:pt x="182" y="345"/>
                </a:lnTo>
                <a:cubicBezTo>
                  <a:pt x="67" y="431"/>
                  <a:pt x="1" y="575"/>
                  <a:pt x="1" y="719"/>
                </a:cubicBezTo>
                <a:lnTo>
                  <a:pt x="1" y="1331"/>
                </a:lnTo>
                <a:cubicBezTo>
                  <a:pt x="240" y="1274"/>
                  <a:pt x="479" y="1168"/>
                  <a:pt x="699" y="1044"/>
                </a:cubicBezTo>
                <a:lnTo>
                  <a:pt x="699" y="221"/>
                </a:lnTo>
                <a:cubicBezTo>
                  <a:pt x="699" y="144"/>
                  <a:pt x="680" y="68"/>
                  <a:pt x="642" y="1"/>
                </a:cubicBezTo>
                <a:close/>
              </a:path>
            </a:pathLst>
          </a:custGeom>
          <a:solidFill>
            <a:srgbClr val="304962"/>
          </a:solidFill>
          <a:ln>
            <a:noFill/>
          </a:ln>
          <a:scene3d>
            <a:camera prst="orthographicFront"/>
            <a:lightRig rig="threePt" dir="t"/>
          </a:scene3d>
          <a:sp3d/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</xdr:grpSp>
    <xdr:clientData/>
  </xdr:twoCellAnchor>
  <xdr:twoCellAnchor>
    <xdr:from>
      <xdr:col>17</xdr:col>
      <xdr:colOff>745434</xdr:colOff>
      <xdr:row>42</xdr:row>
      <xdr:rowOff>13805</xdr:rowOff>
    </xdr:from>
    <xdr:to>
      <xdr:col>19</xdr:col>
      <xdr:colOff>768915</xdr:colOff>
      <xdr:row>50</xdr:row>
      <xdr:rowOff>117642</xdr:rowOff>
    </xdr:to>
    <xdr:sp macro="" textlink="">
      <xdr:nvSpPr>
        <xdr:cNvPr id="29" name="Diagrama de flujo: documento 2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2E1B657-137A-4B4E-A131-DDD40F697331}"/>
            </a:ext>
          </a:extLst>
        </xdr:cNvPr>
        <xdr:cNvSpPr/>
      </xdr:nvSpPr>
      <xdr:spPr>
        <a:xfrm>
          <a:off x="13680108" y="9676848"/>
          <a:ext cx="1541959" cy="1649924"/>
        </a:xfrm>
        <a:prstGeom prst="flowChartDocument">
          <a:avLst/>
        </a:prstGeom>
        <a:solidFill>
          <a:srgbClr val="00B05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CONTROL DE CAMBIOS DEL REGISTRO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95250</xdr:rowOff>
    </xdr:from>
    <xdr:to>
      <xdr:col>1</xdr:col>
      <xdr:colOff>1835415</xdr:colOff>
      <xdr:row>5</xdr:row>
      <xdr:rowOff>93795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596A7C-E89C-4038-9945-62FBDD127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95250"/>
          <a:ext cx="1597290" cy="79864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</xdr:row>
      <xdr:rowOff>104775</xdr:rowOff>
    </xdr:from>
    <xdr:to>
      <xdr:col>8</xdr:col>
      <xdr:colOff>994547</xdr:colOff>
      <xdr:row>5</xdr:row>
      <xdr:rowOff>97224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A8D520-0B56-462A-94E5-CED7143C4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104775"/>
          <a:ext cx="1585097" cy="7925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125288</xdr:rowOff>
    </xdr:from>
    <xdr:to>
      <xdr:col>1</xdr:col>
      <xdr:colOff>95249</xdr:colOff>
      <xdr:row>6</xdr:row>
      <xdr:rowOff>90302</xdr:rowOff>
    </xdr:to>
    <xdr:grpSp>
      <xdr:nvGrpSpPr>
        <xdr:cNvPr id="4" name="Google Shape;4307;p59">
          <a:extLst>
            <a:ext uri="{FF2B5EF4-FFF2-40B4-BE49-F238E27FC236}">
              <a16:creationId xmlns:a16="http://schemas.microsoft.com/office/drawing/2014/main" id="{4BB34DFF-F8B4-4B5C-85AA-0746DC1B0ACE}"/>
            </a:ext>
          </a:extLst>
        </xdr:cNvPr>
        <xdr:cNvGrpSpPr/>
      </xdr:nvGrpSpPr>
      <xdr:grpSpPr>
        <a:xfrm flipH="1">
          <a:off x="0" y="324447"/>
          <a:ext cx="969817" cy="960810"/>
          <a:chOff x="8304647" y="3738687"/>
          <a:chExt cx="225075" cy="320956"/>
        </a:xfrm>
        <a:solidFill>
          <a:srgbClr val="26783C"/>
        </a:solidFill>
      </xdr:grpSpPr>
      <xdr:sp macro="" textlink="">
        <xdr:nvSpPr>
          <xdr:cNvPr id="6" name="Google Shape;4308;p59">
            <a:extLst>
              <a:ext uri="{FF2B5EF4-FFF2-40B4-BE49-F238E27FC236}">
                <a16:creationId xmlns:a16="http://schemas.microsoft.com/office/drawing/2014/main" id="{551F977A-5E50-40EB-A1F0-1231F2591C25}"/>
              </a:ext>
            </a:extLst>
          </xdr:cNvPr>
          <xdr:cNvSpPr/>
        </xdr:nvSpPr>
        <xdr:spPr>
          <a:xfrm>
            <a:off x="8335725" y="3738687"/>
            <a:ext cx="12248" cy="309245"/>
          </a:xfrm>
          <a:custGeom>
            <a:avLst/>
            <a:gdLst/>
            <a:ahLst/>
            <a:cxnLst/>
            <a:rect l="l" t="t" r="r" b="b"/>
            <a:pathLst>
              <a:path w="1347" h="34011" extrusionOk="0">
                <a:moveTo>
                  <a:pt x="0" y="0"/>
                </a:moveTo>
                <a:lnTo>
                  <a:pt x="0" y="34010"/>
                </a:lnTo>
                <a:lnTo>
                  <a:pt x="1347" y="34010"/>
                </a:lnTo>
                <a:lnTo>
                  <a:pt x="1347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7" name="Google Shape;4309;p5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E45CC80-5F49-4854-B385-48A7A623F5EC}"/>
              </a:ext>
            </a:extLst>
          </xdr:cNvPr>
          <xdr:cNvSpPr/>
        </xdr:nvSpPr>
        <xdr:spPr>
          <a:xfrm>
            <a:off x="8337943" y="3738687"/>
            <a:ext cx="191779" cy="86151"/>
          </a:xfrm>
          <a:custGeom>
            <a:avLst/>
            <a:gdLst/>
            <a:ahLst/>
            <a:cxnLst/>
            <a:rect l="l" t="t" r="r" b="b"/>
            <a:pathLst>
              <a:path w="21092" h="9475" extrusionOk="0">
                <a:moveTo>
                  <a:pt x="1" y="0"/>
                </a:moveTo>
                <a:lnTo>
                  <a:pt x="432" y="9475"/>
                </a:lnTo>
                <a:lnTo>
                  <a:pt x="21092" y="9475"/>
                </a:lnTo>
                <a:lnTo>
                  <a:pt x="17648" y="4524"/>
                </a:lnTo>
                <a:lnTo>
                  <a:pt x="21092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r" rtl="0">
              <a:spcBef>
                <a:spcPts val="0"/>
              </a:spcBef>
              <a:spcAft>
                <a:spcPts val="0"/>
              </a:spcAft>
              <a:buNone/>
            </a:pPr>
            <a:r>
              <a:rPr lang="es-MX" sz="800">
                <a:solidFill>
                  <a:schemeClr val="bg1"/>
                </a:solidFill>
              </a:rPr>
              <a:t>REGRESAR</a:t>
            </a:r>
            <a:endParaRPr sz="800">
              <a:solidFill>
                <a:schemeClr val="bg1"/>
              </a:solidFill>
            </a:endParaRPr>
          </a:p>
        </xdr:txBody>
      </xdr:sp>
      <xdr:sp macro="" textlink="">
        <xdr:nvSpPr>
          <xdr:cNvPr id="8" name="Google Shape;4310;p59">
            <a:extLst>
              <a:ext uri="{FF2B5EF4-FFF2-40B4-BE49-F238E27FC236}">
                <a16:creationId xmlns:a16="http://schemas.microsoft.com/office/drawing/2014/main" id="{44745C19-A222-4302-B6F7-0519320AE30C}"/>
              </a:ext>
            </a:extLst>
          </xdr:cNvPr>
          <xdr:cNvSpPr/>
        </xdr:nvSpPr>
        <xdr:spPr>
          <a:xfrm>
            <a:off x="8304647" y="4044004"/>
            <a:ext cx="76341" cy="15639"/>
          </a:xfrm>
          <a:custGeom>
            <a:avLst/>
            <a:gdLst/>
            <a:ahLst/>
            <a:cxnLst/>
            <a:rect l="l" t="t" r="r" b="b"/>
            <a:pathLst>
              <a:path w="8396" h="1720" extrusionOk="0">
                <a:moveTo>
                  <a:pt x="4200" y="0"/>
                </a:moveTo>
                <a:cubicBezTo>
                  <a:pt x="1881" y="0"/>
                  <a:pt x="1" y="382"/>
                  <a:pt x="1" y="862"/>
                </a:cubicBezTo>
                <a:cubicBezTo>
                  <a:pt x="1" y="1338"/>
                  <a:pt x="1881" y="1720"/>
                  <a:pt x="4200" y="1720"/>
                </a:cubicBezTo>
                <a:cubicBezTo>
                  <a:pt x="6516" y="1720"/>
                  <a:pt x="8395" y="1338"/>
                  <a:pt x="8395" y="862"/>
                </a:cubicBezTo>
                <a:cubicBezTo>
                  <a:pt x="8395" y="382"/>
                  <a:pt x="6516" y="0"/>
                  <a:pt x="4200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1236114</xdr:colOff>
      <xdr:row>0</xdr:row>
      <xdr:rowOff>215362</xdr:rowOff>
    </xdr:from>
    <xdr:to>
      <xdr:col>2</xdr:col>
      <xdr:colOff>2333626</xdr:colOff>
      <xdr:row>4</xdr:row>
      <xdr:rowOff>136608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1529C6-54A8-4B71-9162-4EC18B2D0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4989" y="215362"/>
          <a:ext cx="1097512" cy="1032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124238</xdr:rowOff>
    </xdr:from>
    <xdr:to>
      <xdr:col>0</xdr:col>
      <xdr:colOff>1387336</xdr:colOff>
      <xdr:row>6</xdr:row>
      <xdr:rowOff>227771</xdr:rowOff>
    </xdr:to>
    <xdr:grpSp>
      <xdr:nvGrpSpPr>
        <xdr:cNvPr id="3" name="Google Shape;4307;p59">
          <a:extLst>
            <a:ext uri="{FF2B5EF4-FFF2-40B4-BE49-F238E27FC236}">
              <a16:creationId xmlns:a16="http://schemas.microsoft.com/office/drawing/2014/main" id="{6983BF72-158C-4AFC-9633-1E19F620F410}"/>
            </a:ext>
          </a:extLst>
        </xdr:cNvPr>
        <xdr:cNvGrpSpPr/>
      </xdr:nvGrpSpPr>
      <xdr:grpSpPr>
        <a:xfrm flipH="1">
          <a:off x="0" y="370044"/>
          <a:ext cx="1387336" cy="1824179"/>
          <a:chOff x="8304647" y="3738687"/>
          <a:chExt cx="225075" cy="320956"/>
        </a:xfrm>
        <a:solidFill>
          <a:srgbClr val="26783C"/>
        </a:solidFill>
      </xdr:grpSpPr>
      <xdr:sp macro="" textlink="">
        <xdr:nvSpPr>
          <xdr:cNvPr id="4" name="Google Shape;4308;p59">
            <a:extLst>
              <a:ext uri="{FF2B5EF4-FFF2-40B4-BE49-F238E27FC236}">
                <a16:creationId xmlns:a16="http://schemas.microsoft.com/office/drawing/2014/main" id="{A65E3D75-2A38-47F3-A7CF-1ABC1FB9FF97}"/>
              </a:ext>
            </a:extLst>
          </xdr:cNvPr>
          <xdr:cNvSpPr/>
        </xdr:nvSpPr>
        <xdr:spPr>
          <a:xfrm>
            <a:off x="8335725" y="3738687"/>
            <a:ext cx="12248" cy="309245"/>
          </a:xfrm>
          <a:custGeom>
            <a:avLst/>
            <a:gdLst/>
            <a:ahLst/>
            <a:cxnLst/>
            <a:rect l="l" t="t" r="r" b="b"/>
            <a:pathLst>
              <a:path w="1347" h="34011" extrusionOk="0">
                <a:moveTo>
                  <a:pt x="0" y="0"/>
                </a:moveTo>
                <a:lnTo>
                  <a:pt x="0" y="34010"/>
                </a:lnTo>
                <a:lnTo>
                  <a:pt x="1347" y="34010"/>
                </a:lnTo>
                <a:lnTo>
                  <a:pt x="1347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050"/>
          </a:p>
        </xdr:txBody>
      </xdr:sp>
      <xdr:sp macro="" textlink="">
        <xdr:nvSpPr>
          <xdr:cNvPr id="5" name="Google Shape;4309;p5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B424A84-7632-4298-A77B-584DDFCB45A1}"/>
              </a:ext>
            </a:extLst>
          </xdr:cNvPr>
          <xdr:cNvSpPr/>
        </xdr:nvSpPr>
        <xdr:spPr>
          <a:xfrm>
            <a:off x="8337943" y="3738687"/>
            <a:ext cx="191779" cy="86151"/>
          </a:xfrm>
          <a:custGeom>
            <a:avLst/>
            <a:gdLst/>
            <a:ahLst/>
            <a:cxnLst/>
            <a:rect l="l" t="t" r="r" b="b"/>
            <a:pathLst>
              <a:path w="21092" h="9475" extrusionOk="0">
                <a:moveTo>
                  <a:pt x="1" y="0"/>
                </a:moveTo>
                <a:lnTo>
                  <a:pt x="432" y="9475"/>
                </a:lnTo>
                <a:lnTo>
                  <a:pt x="21092" y="9475"/>
                </a:lnTo>
                <a:lnTo>
                  <a:pt x="17648" y="4524"/>
                </a:lnTo>
                <a:lnTo>
                  <a:pt x="21092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r" rtl="0">
              <a:spcBef>
                <a:spcPts val="0"/>
              </a:spcBef>
              <a:spcAft>
                <a:spcPts val="0"/>
              </a:spcAft>
              <a:buNone/>
            </a:pPr>
            <a:r>
              <a:rPr lang="es-MX" sz="1050">
                <a:solidFill>
                  <a:schemeClr val="bg1"/>
                </a:solidFill>
              </a:rPr>
              <a:t>REGRESAR</a:t>
            </a:r>
            <a:endParaRPr sz="1050">
              <a:solidFill>
                <a:schemeClr val="bg1"/>
              </a:solidFill>
            </a:endParaRPr>
          </a:p>
        </xdr:txBody>
      </xdr:sp>
      <xdr:sp macro="" textlink="">
        <xdr:nvSpPr>
          <xdr:cNvPr id="6" name="Google Shape;4310;p59">
            <a:extLst>
              <a:ext uri="{FF2B5EF4-FFF2-40B4-BE49-F238E27FC236}">
                <a16:creationId xmlns:a16="http://schemas.microsoft.com/office/drawing/2014/main" id="{F06BD9B8-E72B-4EF2-977B-F0F5647258B6}"/>
              </a:ext>
            </a:extLst>
          </xdr:cNvPr>
          <xdr:cNvSpPr/>
        </xdr:nvSpPr>
        <xdr:spPr>
          <a:xfrm>
            <a:off x="8304647" y="4044004"/>
            <a:ext cx="76341" cy="15639"/>
          </a:xfrm>
          <a:custGeom>
            <a:avLst/>
            <a:gdLst/>
            <a:ahLst/>
            <a:cxnLst/>
            <a:rect l="l" t="t" r="r" b="b"/>
            <a:pathLst>
              <a:path w="8396" h="1720" extrusionOk="0">
                <a:moveTo>
                  <a:pt x="4200" y="0"/>
                </a:moveTo>
                <a:cubicBezTo>
                  <a:pt x="1881" y="0"/>
                  <a:pt x="1" y="382"/>
                  <a:pt x="1" y="862"/>
                </a:cubicBezTo>
                <a:cubicBezTo>
                  <a:pt x="1" y="1338"/>
                  <a:pt x="1881" y="1720"/>
                  <a:pt x="4200" y="1720"/>
                </a:cubicBezTo>
                <a:cubicBezTo>
                  <a:pt x="6516" y="1720"/>
                  <a:pt x="8395" y="1338"/>
                  <a:pt x="8395" y="862"/>
                </a:cubicBezTo>
                <a:cubicBezTo>
                  <a:pt x="8395" y="382"/>
                  <a:pt x="6516" y="0"/>
                  <a:pt x="4200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05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1045614</xdr:colOff>
      <xdr:row>1</xdr:row>
      <xdr:rowOff>285750</xdr:rowOff>
    </xdr:from>
    <xdr:to>
      <xdr:col>2</xdr:col>
      <xdr:colOff>1648612</xdr:colOff>
      <xdr:row>3</xdr:row>
      <xdr:rowOff>779546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549CB3-0EDA-441B-B211-29D77451C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89" y="523875"/>
          <a:ext cx="1745998" cy="1541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95250</xdr:rowOff>
    </xdr:from>
    <xdr:to>
      <xdr:col>1</xdr:col>
      <xdr:colOff>214312</xdr:colOff>
      <xdr:row>6</xdr:row>
      <xdr:rowOff>0</xdr:rowOff>
    </xdr:to>
    <xdr:grpSp>
      <xdr:nvGrpSpPr>
        <xdr:cNvPr id="3" name="Google Shape;4307;p59">
          <a:extLst>
            <a:ext uri="{FF2B5EF4-FFF2-40B4-BE49-F238E27FC236}">
              <a16:creationId xmlns:a16="http://schemas.microsoft.com/office/drawing/2014/main" id="{AC5496C9-80BD-4F80-B3F6-F695EBD5D8C4}"/>
            </a:ext>
          </a:extLst>
        </xdr:cNvPr>
        <xdr:cNvGrpSpPr/>
      </xdr:nvGrpSpPr>
      <xdr:grpSpPr>
        <a:xfrm flipH="1">
          <a:off x="0" y="333375"/>
          <a:ext cx="1928812" cy="3286125"/>
          <a:chOff x="8304647" y="3738687"/>
          <a:chExt cx="225075" cy="320956"/>
        </a:xfrm>
        <a:solidFill>
          <a:srgbClr val="26783C"/>
        </a:solidFill>
      </xdr:grpSpPr>
      <xdr:sp macro="" textlink="">
        <xdr:nvSpPr>
          <xdr:cNvPr id="4" name="Google Shape;4308;p59">
            <a:extLst>
              <a:ext uri="{FF2B5EF4-FFF2-40B4-BE49-F238E27FC236}">
                <a16:creationId xmlns:a16="http://schemas.microsoft.com/office/drawing/2014/main" id="{43BC2FC2-DC4D-482A-9B5D-1633708DC21B}"/>
              </a:ext>
            </a:extLst>
          </xdr:cNvPr>
          <xdr:cNvSpPr/>
        </xdr:nvSpPr>
        <xdr:spPr>
          <a:xfrm>
            <a:off x="8335725" y="3738687"/>
            <a:ext cx="12248" cy="309245"/>
          </a:xfrm>
          <a:custGeom>
            <a:avLst/>
            <a:gdLst/>
            <a:ahLst/>
            <a:cxnLst/>
            <a:rect l="l" t="t" r="r" b="b"/>
            <a:pathLst>
              <a:path w="1347" h="34011" extrusionOk="0">
                <a:moveTo>
                  <a:pt x="0" y="0"/>
                </a:moveTo>
                <a:lnTo>
                  <a:pt x="0" y="34010"/>
                </a:lnTo>
                <a:lnTo>
                  <a:pt x="1347" y="34010"/>
                </a:lnTo>
                <a:lnTo>
                  <a:pt x="1347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" name="Google Shape;4309;p5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EF827F0-7F26-4AD0-9AFA-56E996D7899F}"/>
              </a:ext>
            </a:extLst>
          </xdr:cNvPr>
          <xdr:cNvSpPr/>
        </xdr:nvSpPr>
        <xdr:spPr>
          <a:xfrm>
            <a:off x="8337943" y="3738687"/>
            <a:ext cx="191779" cy="86151"/>
          </a:xfrm>
          <a:custGeom>
            <a:avLst/>
            <a:gdLst/>
            <a:ahLst/>
            <a:cxnLst/>
            <a:rect l="l" t="t" r="r" b="b"/>
            <a:pathLst>
              <a:path w="21092" h="9475" extrusionOk="0">
                <a:moveTo>
                  <a:pt x="1" y="0"/>
                </a:moveTo>
                <a:lnTo>
                  <a:pt x="432" y="9475"/>
                </a:lnTo>
                <a:lnTo>
                  <a:pt x="21092" y="9475"/>
                </a:lnTo>
                <a:lnTo>
                  <a:pt x="17648" y="4524"/>
                </a:lnTo>
                <a:lnTo>
                  <a:pt x="21092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r" rtl="0">
              <a:spcBef>
                <a:spcPts val="0"/>
              </a:spcBef>
              <a:spcAft>
                <a:spcPts val="0"/>
              </a:spcAft>
              <a:buNone/>
            </a:pPr>
            <a:r>
              <a:rPr lang="es-MX" sz="1400">
                <a:solidFill>
                  <a:schemeClr val="bg1"/>
                </a:solidFill>
              </a:rPr>
              <a:t>REGRESAR</a:t>
            </a:r>
            <a:endParaRPr sz="1400">
              <a:solidFill>
                <a:schemeClr val="bg1"/>
              </a:solidFill>
            </a:endParaRPr>
          </a:p>
        </xdr:txBody>
      </xdr:sp>
      <xdr:sp macro="" textlink="">
        <xdr:nvSpPr>
          <xdr:cNvPr id="6" name="Google Shape;4310;p59">
            <a:extLst>
              <a:ext uri="{FF2B5EF4-FFF2-40B4-BE49-F238E27FC236}">
                <a16:creationId xmlns:a16="http://schemas.microsoft.com/office/drawing/2014/main" id="{A1AEB49D-E8D1-42E5-A5CE-A861F5CBC8AE}"/>
              </a:ext>
            </a:extLst>
          </xdr:cNvPr>
          <xdr:cNvSpPr/>
        </xdr:nvSpPr>
        <xdr:spPr>
          <a:xfrm>
            <a:off x="8304647" y="4044004"/>
            <a:ext cx="76341" cy="15639"/>
          </a:xfrm>
          <a:custGeom>
            <a:avLst/>
            <a:gdLst/>
            <a:ahLst/>
            <a:cxnLst/>
            <a:rect l="l" t="t" r="r" b="b"/>
            <a:pathLst>
              <a:path w="8396" h="1720" extrusionOk="0">
                <a:moveTo>
                  <a:pt x="4200" y="0"/>
                </a:moveTo>
                <a:cubicBezTo>
                  <a:pt x="1881" y="0"/>
                  <a:pt x="1" y="382"/>
                  <a:pt x="1" y="862"/>
                </a:cubicBezTo>
                <a:cubicBezTo>
                  <a:pt x="1" y="1338"/>
                  <a:pt x="1881" y="1720"/>
                  <a:pt x="4200" y="1720"/>
                </a:cubicBezTo>
                <a:cubicBezTo>
                  <a:pt x="6516" y="1720"/>
                  <a:pt x="8395" y="1338"/>
                  <a:pt x="8395" y="862"/>
                </a:cubicBezTo>
                <a:cubicBezTo>
                  <a:pt x="8395" y="382"/>
                  <a:pt x="6516" y="0"/>
                  <a:pt x="4200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950364</xdr:colOff>
      <xdr:row>1</xdr:row>
      <xdr:rowOff>214313</xdr:rowOff>
    </xdr:from>
    <xdr:to>
      <xdr:col>2</xdr:col>
      <xdr:colOff>1458112</xdr:colOff>
      <xdr:row>4</xdr:row>
      <xdr:rowOff>241384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698EA8-BD9A-4417-9E4F-99B9C0FB0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64" y="452438"/>
          <a:ext cx="1745998" cy="150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1387336</xdr:colOff>
      <xdr:row>4</xdr:row>
      <xdr:rowOff>344544</xdr:rowOff>
    </xdr:to>
    <xdr:grpSp>
      <xdr:nvGrpSpPr>
        <xdr:cNvPr id="3" name="Google Shape;4307;p59">
          <a:extLst>
            <a:ext uri="{FF2B5EF4-FFF2-40B4-BE49-F238E27FC236}">
              <a16:creationId xmlns:a16="http://schemas.microsoft.com/office/drawing/2014/main" id="{B18B1373-9506-42BE-8283-09D2D3837427}"/>
            </a:ext>
          </a:extLst>
        </xdr:cNvPr>
        <xdr:cNvGrpSpPr/>
      </xdr:nvGrpSpPr>
      <xdr:grpSpPr>
        <a:xfrm flipH="1">
          <a:off x="0" y="244231"/>
          <a:ext cx="1387336" cy="1858775"/>
          <a:chOff x="8304647" y="3738687"/>
          <a:chExt cx="225075" cy="320956"/>
        </a:xfrm>
        <a:solidFill>
          <a:srgbClr val="26783C"/>
        </a:solidFill>
      </xdr:grpSpPr>
      <xdr:sp macro="" textlink="">
        <xdr:nvSpPr>
          <xdr:cNvPr id="4" name="Google Shape;4308;p59">
            <a:extLst>
              <a:ext uri="{FF2B5EF4-FFF2-40B4-BE49-F238E27FC236}">
                <a16:creationId xmlns:a16="http://schemas.microsoft.com/office/drawing/2014/main" id="{A8702171-2E09-484D-B87F-DEB2DD7EC1C0}"/>
              </a:ext>
            </a:extLst>
          </xdr:cNvPr>
          <xdr:cNvSpPr/>
        </xdr:nvSpPr>
        <xdr:spPr>
          <a:xfrm>
            <a:off x="8335725" y="3738687"/>
            <a:ext cx="12248" cy="309245"/>
          </a:xfrm>
          <a:custGeom>
            <a:avLst/>
            <a:gdLst/>
            <a:ahLst/>
            <a:cxnLst/>
            <a:rect l="l" t="t" r="r" b="b"/>
            <a:pathLst>
              <a:path w="1347" h="34011" extrusionOk="0">
                <a:moveTo>
                  <a:pt x="0" y="0"/>
                </a:moveTo>
                <a:lnTo>
                  <a:pt x="0" y="34010"/>
                </a:lnTo>
                <a:lnTo>
                  <a:pt x="1347" y="34010"/>
                </a:lnTo>
                <a:lnTo>
                  <a:pt x="1347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050"/>
          </a:p>
        </xdr:txBody>
      </xdr:sp>
      <xdr:sp macro="" textlink="">
        <xdr:nvSpPr>
          <xdr:cNvPr id="5" name="Google Shape;4309;p5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F53A0C4-26C0-4560-969A-A405B449F4C5}"/>
              </a:ext>
            </a:extLst>
          </xdr:cNvPr>
          <xdr:cNvSpPr/>
        </xdr:nvSpPr>
        <xdr:spPr>
          <a:xfrm>
            <a:off x="8337943" y="3738687"/>
            <a:ext cx="191779" cy="86151"/>
          </a:xfrm>
          <a:custGeom>
            <a:avLst/>
            <a:gdLst/>
            <a:ahLst/>
            <a:cxnLst/>
            <a:rect l="l" t="t" r="r" b="b"/>
            <a:pathLst>
              <a:path w="21092" h="9475" extrusionOk="0">
                <a:moveTo>
                  <a:pt x="1" y="0"/>
                </a:moveTo>
                <a:lnTo>
                  <a:pt x="432" y="9475"/>
                </a:lnTo>
                <a:lnTo>
                  <a:pt x="21092" y="9475"/>
                </a:lnTo>
                <a:lnTo>
                  <a:pt x="17648" y="4524"/>
                </a:lnTo>
                <a:lnTo>
                  <a:pt x="21092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r" rtl="0">
              <a:spcBef>
                <a:spcPts val="0"/>
              </a:spcBef>
              <a:spcAft>
                <a:spcPts val="0"/>
              </a:spcAft>
              <a:buNone/>
            </a:pPr>
            <a:r>
              <a:rPr lang="es-MX" sz="1050">
                <a:solidFill>
                  <a:schemeClr val="bg1"/>
                </a:solidFill>
              </a:rPr>
              <a:t>REGRESAR</a:t>
            </a:r>
            <a:endParaRPr sz="1050">
              <a:solidFill>
                <a:schemeClr val="bg1"/>
              </a:solidFill>
            </a:endParaRPr>
          </a:p>
        </xdr:txBody>
      </xdr:sp>
      <xdr:sp macro="" textlink="">
        <xdr:nvSpPr>
          <xdr:cNvPr id="6" name="Google Shape;4310;p59">
            <a:extLst>
              <a:ext uri="{FF2B5EF4-FFF2-40B4-BE49-F238E27FC236}">
                <a16:creationId xmlns:a16="http://schemas.microsoft.com/office/drawing/2014/main" id="{84A9111E-4C3B-4761-A43B-99B854A7C22A}"/>
              </a:ext>
            </a:extLst>
          </xdr:cNvPr>
          <xdr:cNvSpPr/>
        </xdr:nvSpPr>
        <xdr:spPr>
          <a:xfrm>
            <a:off x="8304647" y="4044004"/>
            <a:ext cx="76341" cy="15639"/>
          </a:xfrm>
          <a:custGeom>
            <a:avLst/>
            <a:gdLst/>
            <a:ahLst/>
            <a:cxnLst/>
            <a:rect l="l" t="t" r="r" b="b"/>
            <a:pathLst>
              <a:path w="8396" h="1720" extrusionOk="0">
                <a:moveTo>
                  <a:pt x="4200" y="0"/>
                </a:moveTo>
                <a:cubicBezTo>
                  <a:pt x="1881" y="0"/>
                  <a:pt x="1" y="382"/>
                  <a:pt x="1" y="862"/>
                </a:cubicBezTo>
                <a:cubicBezTo>
                  <a:pt x="1" y="1338"/>
                  <a:pt x="1881" y="1720"/>
                  <a:pt x="4200" y="1720"/>
                </a:cubicBezTo>
                <a:cubicBezTo>
                  <a:pt x="6516" y="1720"/>
                  <a:pt x="8395" y="1338"/>
                  <a:pt x="8395" y="862"/>
                </a:cubicBezTo>
                <a:cubicBezTo>
                  <a:pt x="8395" y="382"/>
                  <a:pt x="6516" y="0"/>
                  <a:pt x="4200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05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545552</xdr:colOff>
      <xdr:row>1</xdr:row>
      <xdr:rowOff>77251</xdr:rowOff>
    </xdr:from>
    <xdr:to>
      <xdr:col>1</xdr:col>
      <xdr:colOff>1643064</xdr:colOff>
      <xdr:row>3</xdr:row>
      <xdr:rowOff>358065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61875F-8F0C-4936-BC9C-E214469C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552" y="279657"/>
          <a:ext cx="1097512" cy="10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178594</xdr:rowOff>
    </xdr:from>
    <xdr:to>
      <xdr:col>1</xdr:col>
      <xdr:colOff>154781</xdr:colOff>
      <xdr:row>6</xdr:row>
      <xdr:rowOff>177856</xdr:rowOff>
    </xdr:to>
    <xdr:grpSp>
      <xdr:nvGrpSpPr>
        <xdr:cNvPr id="4" name="Google Shape;4307;p59">
          <a:extLst>
            <a:ext uri="{FF2B5EF4-FFF2-40B4-BE49-F238E27FC236}">
              <a16:creationId xmlns:a16="http://schemas.microsoft.com/office/drawing/2014/main" id="{73597F09-464B-49E4-9445-C729842D4151}"/>
            </a:ext>
          </a:extLst>
        </xdr:cNvPr>
        <xdr:cNvGrpSpPr/>
      </xdr:nvGrpSpPr>
      <xdr:grpSpPr>
        <a:xfrm flipH="1">
          <a:off x="0" y="381000"/>
          <a:ext cx="1333500" cy="1820919"/>
          <a:chOff x="8304647" y="3738687"/>
          <a:chExt cx="225075" cy="320956"/>
        </a:xfrm>
        <a:solidFill>
          <a:srgbClr val="26783C"/>
        </a:solidFill>
      </xdr:grpSpPr>
      <xdr:sp macro="" textlink="">
        <xdr:nvSpPr>
          <xdr:cNvPr id="5" name="Google Shape;4308;p59">
            <a:extLst>
              <a:ext uri="{FF2B5EF4-FFF2-40B4-BE49-F238E27FC236}">
                <a16:creationId xmlns:a16="http://schemas.microsoft.com/office/drawing/2014/main" id="{DC54C0F3-A0E5-4FC9-A9B1-FA02EAE0BBF0}"/>
              </a:ext>
            </a:extLst>
          </xdr:cNvPr>
          <xdr:cNvSpPr/>
        </xdr:nvSpPr>
        <xdr:spPr>
          <a:xfrm>
            <a:off x="8335725" y="3738687"/>
            <a:ext cx="12248" cy="309245"/>
          </a:xfrm>
          <a:custGeom>
            <a:avLst/>
            <a:gdLst/>
            <a:ahLst/>
            <a:cxnLst/>
            <a:rect l="l" t="t" r="r" b="b"/>
            <a:pathLst>
              <a:path w="1347" h="34011" extrusionOk="0">
                <a:moveTo>
                  <a:pt x="0" y="0"/>
                </a:moveTo>
                <a:lnTo>
                  <a:pt x="0" y="34010"/>
                </a:lnTo>
                <a:lnTo>
                  <a:pt x="1347" y="34010"/>
                </a:lnTo>
                <a:lnTo>
                  <a:pt x="1347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050"/>
          </a:p>
        </xdr:txBody>
      </xdr:sp>
      <xdr:sp macro="" textlink="">
        <xdr:nvSpPr>
          <xdr:cNvPr id="6" name="Google Shape;4309;p5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B1BB2FD-EB99-42AC-96F5-66342BC7AEB7}"/>
              </a:ext>
            </a:extLst>
          </xdr:cNvPr>
          <xdr:cNvSpPr/>
        </xdr:nvSpPr>
        <xdr:spPr>
          <a:xfrm>
            <a:off x="8337943" y="3738687"/>
            <a:ext cx="191779" cy="86151"/>
          </a:xfrm>
          <a:custGeom>
            <a:avLst/>
            <a:gdLst/>
            <a:ahLst/>
            <a:cxnLst/>
            <a:rect l="l" t="t" r="r" b="b"/>
            <a:pathLst>
              <a:path w="21092" h="9475" extrusionOk="0">
                <a:moveTo>
                  <a:pt x="1" y="0"/>
                </a:moveTo>
                <a:lnTo>
                  <a:pt x="432" y="9475"/>
                </a:lnTo>
                <a:lnTo>
                  <a:pt x="21092" y="9475"/>
                </a:lnTo>
                <a:lnTo>
                  <a:pt x="17648" y="4524"/>
                </a:lnTo>
                <a:lnTo>
                  <a:pt x="21092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r" rtl="0">
              <a:spcBef>
                <a:spcPts val="0"/>
              </a:spcBef>
              <a:spcAft>
                <a:spcPts val="0"/>
              </a:spcAft>
              <a:buNone/>
            </a:pPr>
            <a:r>
              <a:rPr lang="es-MX" sz="1050">
                <a:solidFill>
                  <a:schemeClr val="bg1"/>
                </a:solidFill>
              </a:rPr>
              <a:t>REGRESAR</a:t>
            </a:r>
            <a:endParaRPr sz="1050">
              <a:solidFill>
                <a:schemeClr val="bg1"/>
              </a:solidFill>
            </a:endParaRPr>
          </a:p>
        </xdr:txBody>
      </xdr:sp>
      <xdr:sp macro="" textlink="">
        <xdr:nvSpPr>
          <xdr:cNvPr id="7" name="Google Shape;4310;p59">
            <a:extLst>
              <a:ext uri="{FF2B5EF4-FFF2-40B4-BE49-F238E27FC236}">
                <a16:creationId xmlns:a16="http://schemas.microsoft.com/office/drawing/2014/main" id="{E919711A-7FE0-48B7-9BA1-48A1BBD2F1EB}"/>
              </a:ext>
            </a:extLst>
          </xdr:cNvPr>
          <xdr:cNvSpPr/>
        </xdr:nvSpPr>
        <xdr:spPr>
          <a:xfrm>
            <a:off x="8304647" y="4044004"/>
            <a:ext cx="76341" cy="15639"/>
          </a:xfrm>
          <a:custGeom>
            <a:avLst/>
            <a:gdLst/>
            <a:ahLst/>
            <a:cxnLst/>
            <a:rect l="l" t="t" r="r" b="b"/>
            <a:pathLst>
              <a:path w="8396" h="1720" extrusionOk="0">
                <a:moveTo>
                  <a:pt x="4200" y="0"/>
                </a:moveTo>
                <a:cubicBezTo>
                  <a:pt x="1881" y="0"/>
                  <a:pt x="1" y="382"/>
                  <a:pt x="1" y="862"/>
                </a:cubicBezTo>
                <a:cubicBezTo>
                  <a:pt x="1" y="1338"/>
                  <a:pt x="1881" y="1720"/>
                  <a:pt x="4200" y="1720"/>
                </a:cubicBezTo>
                <a:cubicBezTo>
                  <a:pt x="6516" y="1720"/>
                  <a:pt x="8395" y="1338"/>
                  <a:pt x="8395" y="862"/>
                </a:cubicBezTo>
                <a:cubicBezTo>
                  <a:pt x="8395" y="382"/>
                  <a:pt x="6516" y="0"/>
                  <a:pt x="4200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05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1890618</xdr:colOff>
      <xdr:row>1</xdr:row>
      <xdr:rowOff>326571</xdr:rowOff>
    </xdr:from>
    <xdr:to>
      <xdr:col>2</xdr:col>
      <xdr:colOff>2998526</xdr:colOff>
      <xdr:row>4</xdr:row>
      <xdr:rowOff>29793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1B3778-C91C-436D-9A15-F7854A6BD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6047" y="571500"/>
          <a:ext cx="1107908" cy="100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68035</xdr:colOff>
      <xdr:row>5</xdr:row>
      <xdr:rowOff>79205</xdr:rowOff>
    </xdr:to>
    <xdr:grpSp>
      <xdr:nvGrpSpPr>
        <xdr:cNvPr id="3" name="Google Shape;4307;p59">
          <a:extLst>
            <a:ext uri="{FF2B5EF4-FFF2-40B4-BE49-F238E27FC236}">
              <a16:creationId xmlns:a16="http://schemas.microsoft.com/office/drawing/2014/main" id="{3CB90A42-D568-43BF-8DC4-530F52749003}"/>
            </a:ext>
          </a:extLst>
        </xdr:cNvPr>
        <xdr:cNvGrpSpPr/>
      </xdr:nvGrpSpPr>
      <xdr:grpSpPr>
        <a:xfrm flipH="1">
          <a:off x="0" y="244929"/>
          <a:ext cx="1292678" cy="1820919"/>
          <a:chOff x="8304647" y="3738687"/>
          <a:chExt cx="225075" cy="320956"/>
        </a:xfrm>
        <a:solidFill>
          <a:srgbClr val="26783C"/>
        </a:solidFill>
      </xdr:grpSpPr>
      <xdr:sp macro="" textlink="">
        <xdr:nvSpPr>
          <xdr:cNvPr id="4" name="Google Shape;4308;p59">
            <a:extLst>
              <a:ext uri="{FF2B5EF4-FFF2-40B4-BE49-F238E27FC236}">
                <a16:creationId xmlns:a16="http://schemas.microsoft.com/office/drawing/2014/main" id="{5052DDDE-B953-4BF3-A0C4-B24618FEAAF9}"/>
              </a:ext>
            </a:extLst>
          </xdr:cNvPr>
          <xdr:cNvSpPr/>
        </xdr:nvSpPr>
        <xdr:spPr>
          <a:xfrm>
            <a:off x="8335725" y="3738687"/>
            <a:ext cx="12248" cy="309245"/>
          </a:xfrm>
          <a:custGeom>
            <a:avLst/>
            <a:gdLst/>
            <a:ahLst/>
            <a:cxnLst/>
            <a:rect l="l" t="t" r="r" b="b"/>
            <a:pathLst>
              <a:path w="1347" h="34011" extrusionOk="0">
                <a:moveTo>
                  <a:pt x="0" y="0"/>
                </a:moveTo>
                <a:lnTo>
                  <a:pt x="0" y="34010"/>
                </a:lnTo>
                <a:lnTo>
                  <a:pt x="1347" y="34010"/>
                </a:lnTo>
                <a:lnTo>
                  <a:pt x="1347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050"/>
          </a:p>
        </xdr:txBody>
      </xdr:sp>
      <xdr:sp macro="" textlink="">
        <xdr:nvSpPr>
          <xdr:cNvPr id="5" name="Google Shape;4309;p5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70C9425-8648-4EFC-966D-D3EB6765A2A9}"/>
              </a:ext>
            </a:extLst>
          </xdr:cNvPr>
          <xdr:cNvSpPr/>
        </xdr:nvSpPr>
        <xdr:spPr>
          <a:xfrm>
            <a:off x="8337943" y="3738687"/>
            <a:ext cx="191779" cy="86151"/>
          </a:xfrm>
          <a:custGeom>
            <a:avLst/>
            <a:gdLst/>
            <a:ahLst/>
            <a:cxnLst/>
            <a:rect l="l" t="t" r="r" b="b"/>
            <a:pathLst>
              <a:path w="21092" h="9475" extrusionOk="0">
                <a:moveTo>
                  <a:pt x="1" y="0"/>
                </a:moveTo>
                <a:lnTo>
                  <a:pt x="432" y="9475"/>
                </a:lnTo>
                <a:lnTo>
                  <a:pt x="21092" y="9475"/>
                </a:lnTo>
                <a:lnTo>
                  <a:pt x="17648" y="4524"/>
                </a:lnTo>
                <a:lnTo>
                  <a:pt x="21092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r" rtl="0">
              <a:spcBef>
                <a:spcPts val="0"/>
              </a:spcBef>
              <a:spcAft>
                <a:spcPts val="0"/>
              </a:spcAft>
              <a:buNone/>
            </a:pPr>
            <a:r>
              <a:rPr lang="es-MX" sz="1050">
                <a:solidFill>
                  <a:schemeClr val="bg1"/>
                </a:solidFill>
              </a:rPr>
              <a:t>REGRESAR</a:t>
            </a:r>
            <a:endParaRPr sz="1050">
              <a:solidFill>
                <a:schemeClr val="bg1"/>
              </a:solidFill>
            </a:endParaRPr>
          </a:p>
        </xdr:txBody>
      </xdr:sp>
      <xdr:sp macro="" textlink="">
        <xdr:nvSpPr>
          <xdr:cNvPr id="6" name="Google Shape;4310;p59">
            <a:extLst>
              <a:ext uri="{FF2B5EF4-FFF2-40B4-BE49-F238E27FC236}">
                <a16:creationId xmlns:a16="http://schemas.microsoft.com/office/drawing/2014/main" id="{A2FE65D9-9967-4DEC-956F-EEFF6AB27526}"/>
              </a:ext>
            </a:extLst>
          </xdr:cNvPr>
          <xdr:cNvSpPr/>
        </xdr:nvSpPr>
        <xdr:spPr>
          <a:xfrm>
            <a:off x="8304647" y="4044004"/>
            <a:ext cx="76341" cy="15639"/>
          </a:xfrm>
          <a:custGeom>
            <a:avLst/>
            <a:gdLst/>
            <a:ahLst/>
            <a:cxnLst/>
            <a:rect l="l" t="t" r="r" b="b"/>
            <a:pathLst>
              <a:path w="8396" h="1720" extrusionOk="0">
                <a:moveTo>
                  <a:pt x="4200" y="0"/>
                </a:moveTo>
                <a:cubicBezTo>
                  <a:pt x="1881" y="0"/>
                  <a:pt x="1" y="382"/>
                  <a:pt x="1" y="862"/>
                </a:cubicBezTo>
                <a:cubicBezTo>
                  <a:pt x="1" y="1338"/>
                  <a:pt x="1881" y="1720"/>
                  <a:pt x="4200" y="1720"/>
                </a:cubicBezTo>
                <a:cubicBezTo>
                  <a:pt x="6516" y="1720"/>
                  <a:pt x="8395" y="1338"/>
                  <a:pt x="8395" y="862"/>
                </a:cubicBezTo>
                <a:cubicBezTo>
                  <a:pt x="8395" y="382"/>
                  <a:pt x="6516" y="0"/>
                  <a:pt x="4200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05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614711</xdr:colOff>
      <xdr:row>1</xdr:row>
      <xdr:rowOff>9524</xdr:rowOff>
    </xdr:from>
    <xdr:to>
      <xdr:col>2</xdr:col>
      <xdr:colOff>242410</xdr:colOff>
      <xdr:row>3</xdr:row>
      <xdr:rowOff>119017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75E9B8-32BA-483C-81B6-31991DDE7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811" y="200024"/>
          <a:ext cx="446849" cy="471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0</xdr:row>
      <xdr:rowOff>152400</xdr:rowOff>
    </xdr:from>
    <xdr:to>
      <xdr:col>1</xdr:col>
      <xdr:colOff>57149</xdr:colOff>
      <xdr:row>8</xdr:row>
      <xdr:rowOff>0</xdr:rowOff>
    </xdr:to>
    <xdr:grpSp>
      <xdr:nvGrpSpPr>
        <xdr:cNvPr id="3" name="Google Shape;4307;p59">
          <a:extLst>
            <a:ext uri="{FF2B5EF4-FFF2-40B4-BE49-F238E27FC236}">
              <a16:creationId xmlns:a16="http://schemas.microsoft.com/office/drawing/2014/main" id="{0C21C0CD-DC59-499F-9EFD-785EC04FB954}"/>
            </a:ext>
          </a:extLst>
        </xdr:cNvPr>
        <xdr:cNvGrpSpPr/>
      </xdr:nvGrpSpPr>
      <xdr:grpSpPr>
        <a:xfrm flipH="1">
          <a:off x="28574" y="152400"/>
          <a:ext cx="885825" cy="1323975"/>
          <a:chOff x="8304647" y="3738687"/>
          <a:chExt cx="225075" cy="320956"/>
        </a:xfrm>
        <a:solidFill>
          <a:srgbClr val="26783C"/>
        </a:solidFill>
      </xdr:grpSpPr>
      <xdr:sp macro="" textlink="">
        <xdr:nvSpPr>
          <xdr:cNvPr id="4" name="Google Shape;4308;p59">
            <a:extLst>
              <a:ext uri="{FF2B5EF4-FFF2-40B4-BE49-F238E27FC236}">
                <a16:creationId xmlns:a16="http://schemas.microsoft.com/office/drawing/2014/main" id="{C2D480F3-88B6-446B-9341-398717CF9F06}"/>
              </a:ext>
            </a:extLst>
          </xdr:cNvPr>
          <xdr:cNvSpPr/>
        </xdr:nvSpPr>
        <xdr:spPr>
          <a:xfrm>
            <a:off x="8335725" y="3738687"/>
            <a:ext cx="12248" cy="309245"/>
          </a:xfrm>
          <a:custGeom>
            <a:avLst/>
            <a:gdLst/>
            <a:ahLst/>
            <a:cxnLst/>
            <a:rect l="l" t="t" r="r" b="b"/>
            <a:pathLst>
              <a:path w="1347" h="34011" extrusionOk="0">
                <a:moveTo>
                  <a:pt x="0" y="0"/>
                </a:moveTo>
                <a:lnTo>
                  <a:pt x="0" y="34010"/>
                </a:lnTo>
                <a:lnTo>
                  <a:pt x="1347" y="34010"/>
                </a:lnTo>
                <a:lnTo>
                  <a:pt x="1347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800"/>
          </a:p>
        </xdr:txBody>
      </xdr:sp>
      <xdr:sp macro="" textlink="">
        <xdr:nvSpPr>
          <xdr:cNvPr id="5" name="Google Shape;4309;p5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8230D09-252B-4D7C-AEC9-AEBB73DED467}"/>
              </a:ext>
            </a:extLst>
          </xdr:cNvPr>
          <xdr:cNvSpPr/>
        </xdr:nvSpPr>
        <xdr:spPr>
          <a:xfrm>
            <a:off x="8337943" y="3738687"/>
            <a:ext cx="191779" cy="86151"/>
          </a:xfrm>
          <a:custGeom>
            <a:avLst/>
            <a:gdLst/>
            <a:ahLst/>
            <a:cxnLst/>
            <a:rect l="l" t="t" r="r" b="b"/>
            <a:pathLst>
              <a:path w="21092" h="9475" extrusionOk="0">
                <a:moveTo>
                  <a:pt x="1" y="0"/>
                </a:moveTo>
                <a:lnTo>
                  <a:pt x="432" y="9475"/>
                </a:lnTo>
                <a:lnTo>
                  <a:pt x="21092" y="9475"/>
                </a:lnTo>
                <a:lnTo>
                  <a:pt x="17648" y="4524"/>
                </a:lnTo>
                <a:lnTo>
                  <a:pt x="21092" y="0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r" rtl="0">
              <a:spcBef>
                <a:spcPts val="0"/>
              </a:spcBef>
              <a:spcAft>
                <a:spcPts val="0"/>
              </a:spcAft>
              <a:buNone/>
            </a:pPr>
            <a:r>
              <a:rPr lang="es-MX" sz="800">
                <a:solidFill>
                  <a:schemeClr val="bg1"/>
                </a:solidFill>
              </a:rPr>
              <a:t>REGRESAR</a:t>
            </a:r>
            <a:endParaRPr sz="800">
              <a:solidFill>
                <a:schemeClr val="bg1"/>
              </a:solidFill>
            </a:endParaRPr>
          </a:p>
        </xdr:txBody>
      </xdr:sp>
      <xdr:sp macro="" textlink="">
        <xdr:nvSpPr>
          <xdr:cNvPr id="6" name="Google Shape;4310;p59">
            <a:extLst>
              <a:ext uri="{FF2B5EF4-FFF2-40B4-BE49-F238E27FC236}">
                <a16:creationId xmlns:a16="http://schemas.microsoft.com/office/drawing/2014/main" id="{158910F8-590E-49D5-A662-0D79611E4873}"/>
              </a:ext>
            </a:extLst>
          </xdr:cNvPr>
          <xdr:cNvSpPr/>
        </xdr:nvSpPr>
        <xdr:spPr>
          <a:xfrm>
            <a:off x="8304647" y="4044004"/>
            <a:ext cx="76341" cy="15639"/>
          </a:xfrm>
          <a:custGeom>
            <a:avLst/>
            <a:gdLst/>
            <a:ahLst/>
            <a:cxnLst/>
            <a:rect l="l" t="t" r="r" b="b"/>
            <a:pathLst>
              <a:path w="8396" h="1720" extrusionOk="0">
                <a:moveTo>
                  <a:pt x="4200" y="0"/>
                </a:moveTo>
                <a:cubicBezTo>
                  <a:pt x="1881" y="0"/>
                  <a:pt x="1" y="382"/>
                  <a:pt x="1" y="862"/>
                </a:cubicBezTo>
                <a:cubicBezTo>
                  <a:pt x="1" y="1338"/>
                  <a:pt x="1881" y="1720"/>
                  <a:pt x="4200" y="1720"/>
                </a:cubicBezTo>
                <a:cubicBezTo>
                  <a:pt x="6516" y="1720"/>
                  <a:pt x="8395" y="1338"/>
                  <a:pt x="8395" y="862"/>
                </a:cubicBezTo>
                <a:cubicBezTo>
                  <a:pt x="8395" y="382"/>
                  <a:pt x="6516" y="0"/>
                  <a:pt x="4200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800"/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showGridLines="0" topLeftCell="A5" zoomScale="130" zoomScaleNormal="130" workbookViewId="0">
      <selection activeCell="O15" sqref="O15"/>
    </sheetView>
  </sheetViews>
  <sheetFormatPr baseColWidth="10" defaultColWidth="11.42578125" defaultRowHeight="15"/>
  <cols>
    <col min="1" max="1" width="22.7109375" customWidth="1"/>
    <col min="14" max="14" width="10" customWidth="1"/>
  </cols>
  <sheetData>
    <row r="4" spans="1:4" ht="15.75" customHeight="1" thickBot="1"/>
    <row r="5" spans="1:4" ht="94.5" customHeight="1" thickBot="1">
      <c r="A5" s="4" t="s">
        <v>0</v>
      </c>
      <c r="B5" s="7">
        <v>0.55000000000000004</v>
      </c>
      <c r="C5" s="238" t="s">
        <v>1</v>
      </c>
      <c r="D5" s="241" t="s">
        <v>2</v>
      </c>
    </row>
    <row r="6" spans="1:4" ht="126.75" customHeight="1" thickBot="1">
      <c r="A6" s="3" t="s">
        <v>3</v>
      </c>
      <c r="B6" s="6">
        <v>0.15</v>
      </c>
      <c r="C6" s="239"/>
      <c r="D6" s="242"/>
    </row>
    <row r="7" spans="1:4" ht="94.5" customHeight="1" thickBot="1">
      <c r="A7" s="2" t="s">
        <v>4</v>
      </c>
      <c r="B7" s="6">
        <v>0.15</v>
      </c>
      <c r="C7" s="239"/>
      <c r="D7" s="242"/>
    </row>
    <row r="8" spans="1:4" ht="60.75" customHeight="1" thickBot="1">
      <c r="A8" s="1" t="s">
        <v>5</v>
      </c>
      <c r="B8" s="6">
        <v>0.15</v>
      </c>
      <c r="C8" s="239"/>
      <c r="D8" s="242"/>
    </row>
    <row r="9" spans="1:4" ht="44.25" customHeight="1" thickBot="1">
      <c r="A9" s="5" t="s">
        <v>6</v>
      </c>
      <c r="B9" s="8">
        <f>SUM(B5:B8)</f>
        <v>1</v>
      </c>
      <c r="C9" s="240"/>
      <c r="D9" s="243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D93B-B917-4440-8DE8-08A8E17FE6D7}">
  <dimension ref="A1:V56"/>
  <sheetViews>
    <sheetView showGridLines="0" tabSelected="1" zoomScale="77" zoomScaleNormal="77" workbookViewId="0"/>
  </sheetViews>
  <sheetFormatPr baseColWidth="10" defaultRowHeight="15"/>
  <cols>
    <col min="1" max="1" width="3.5703125" style="212" customWidth="1"/>
    <col min="2" max="3" width="15.42578125" style="212" customWidth="1"/>
    <col min="4" max="19" width="11.42578125" style="212"/>
    <col min="20" max="20" width="14.5703125" style="212" customWidth="1"/>
    <col min="21" max="21" width="2.7109375" style="212" customWidth="1"/>
    <col min="22" max="16384" width="11.42578125" style="212"/>
  </cols>
  <sheetData>
    <row r="1" spans="1:22" ht="15.75" thickBot="1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2">
      <c r="A2" s="213"/>
      <c r="B2" s="245" t="s">
        <v>7</v>
      </c>
      <c r="C2" s="246"/>
      <c r="D2" s="251" t="s">
        <v>232</v>
      </c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3"/>
      <c r="S2" s="260" t="s">
        <v>229</v>
      </c>
      <c r="T2" s="261"/>
      <c r="U2" s="213"/>
    </row>
    <row r="3" spans="1:22">
      <c r="A3" s="213"/>
      <c r="B3" s="247"/>
      <c r="C3" s="248"/>
      <c r="D3" s="254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  <c r="S3" s="262" t="s">
        <v>230</v>
      </c>
      <c r="T3" s="263"/>
      <c r="U3" s="213"/>
    </row>
    <row r="4" spans="1:22">
      <c r="A4" s="213"/>
      <c r="B4" s="247"/>
      <c r="C4" s="248"/>
      <c r="D4" s="254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6"/>
      <c r="S4" s="262" t="s">
        <v>231</v>
      </c>
      <c r="T4" s="263"/>
      <c r="U4" s="213"/>
    </row>
    <row r="5" spans="1:22" ht="15.75" thickBot="1">
      <c r="A5" s="213"/>
      <c r="B5" s="249"/>
      <c r="C5" s="250"/>
      <c r="D5" s="257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9"/>
      <c r="S5" s="264" t="s">
        <v>8</v>
      </c>
      <c r="T5" s="265"/>
      <c r="U5" s="213"/>
    </row>
    <row r="6" spans="1:22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</row>
    <row r="7" spans="1:22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</row>
    <row r="8" spans="1:22">
      <c r="A8" s="214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4"/>
    </row>
    <row r="9" spans="1:22">
      <c r="A9" s="214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4"/>
    </row>
    <row r="10" spans="1:22">
      <c r="A10" s="214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4"/>
    </row>
    <row r="11" spans="1:22">
      <c r="A11" s="214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4"/>
    </row>
    <row r="12" spans="1:22">
      <c r="A12" s="214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4"/>
    </row>
    <row r="13" spans="1:22">
      <c r="A13" s="214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4"/>
    </row>
    <row r="14" spans="1:22">
      <c r="A14" s="214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4"/>
    </row>
    <row r="15" spans="1:22">
      <c r="A15" s="214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4"/>
    </row>
    <row r="16" spans="1:22">
      <c r="A16" s="214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4"/>
    </row>
    <row r="17" spans="1:22">
      <c r="A17" s="214"/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4"/>
    </row>
    <row r="18" spans="1:22">
      <c r="A18" s="214"/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4"/>
    </row>
    <row r="19" spans="1:22">
      <c r="A19" s="214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4"/>
    </row>
    <row r="20" spans="1:22">
      <c r="A20" s="214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4"/>
    </row>
    <row r="21" spans="1:22">
      <c r="A21" s="214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4"/>
    </row>
    <row r="22" spans="1:22">
      <c r="A22" s="214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4"/>
    </row>
    <row r="23" spans="1:22">
      <c r="A23" s="214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4"/>
    </row>
    <row r="24" spans="1:22">
      <c r="A24" s="214"/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4"/>
    </row>
    <row r="25" spans="1:22">
      <c r="A25" s="214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4"/>
    </row>
    <row r="26" spans="1:22">
      <c r="A26" s="214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4"/>
    </row>
    <row r="27" spans="1:22">
      <c r="A27" s="214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4"/>
    </row>
    <row r="28" spans="1:22">
      <c r="A28" s="214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4"/>
    </row>
    <row r="29" spans="1:22">
      <c r="A29" s="214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4"/>
    </row>
    <row r="30" spans="1:22">
      <c r="A30" s="214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4"/>
    </row>
    <row r="31" spans="1:22">
      <c r="A31" s="214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4"/>
    </row>
    <row r="32" spans="1:22">
      <c r="A32" s="214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4"/>
    </row>
    <row r="33" spans="1:22">
      <c r="A33" s="214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4"/>
    </row>
    <row r="34" spans="1:22">
      <c r="A34" s="214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4"/>
    </row>
    <row r="35" spans="1:22">
      <c r="A35" s="214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4"/>
    </row>
    <row r="36" spans="1:22">
      <c r="A36" s="214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4"/>
    </row>
    <row r="37" spans="1:22">
      <c r="A37" s="214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4"/>
    </row>
    <row r="38" spans="1:22">
      <c r="A38" s="214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4"/>
    </row>
    <row r="39" spans="1:22">
      <c r="A39" s="214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4"/>
    </row>
    <row r="40" spans="1:22">
      <c r="A40" s="214"/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4"/>
    </row>
    <row r="41" spans="1:22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</row>
    <row r="42" spans="1:22">
      <c r="A42" s="21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</row>
    <row r="43" spans="1:22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</row>
    <row r="44" spans="1:22">
      <c r="A44" s="21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</row>
    <row r="45" spans="1:22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</row>
    <row r="46" spans="1:22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</row>
    <row r="47" spans="1:22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</row>
    <row r="48" spans="1:22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</row>
    <row r="49" spans="1:21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</row>
    <row r="50" spans="1:21" ht="23.25">
      <c r="A50" s="214"/>
      <c r="B50" s="214"/>
      <c r="C50" s="244" t="s">
        <v>227</v>
      </c>
      <c r="D50" s="24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</row>
    <row r="51" spans="1:21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</row>
    <row r="52" spans="1:21">
      <c r="A52" s="214"/>
      <c r="B52" s="216" t="s">
        <v>9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</row>
    <row r="53" spans="1:21">
      <c r="A53" s="214"/>
      <c r="B53" s="216" t="s">
        <v>10</v>
      </c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</row>
    <row r="54" spans="1:21">
      <c r="A54" s="21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</row>
    <row r="55" spans="1:21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</row>
    <row r="56" spans="1:21">
      <c r="A56" s="214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</row>
  </sheetData>
  <sheetProtection algorithmName="SHA-512" hashValue="YG64BJOyxg2dmZn9ie4ialZC+op8Gb5Wfv5ZrS8qowvuc6ykD4XXYYSh03YRgo6wPHLoMJxgoFp9PZsKeVhTKw==" saltValue="Am+fSu/JGZN9OPfNfQLLMA==" spinCount="100000" sheet="1"/>
  <mergeCells count="7">
    <mergeCell ref="C50:D50"/>
    <mergeCell ref="B2:C5"/>
    <mergeCell ref="D2:R5"/>
    <mergeCell ref="S2:T2"/>
    <mergeCell ref="S3:T3"/>
    <mergeCell ref="S4:T4"/>
    <mergeCell ref="S5:T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V77"/>
  <sheetViews>
    <sheetView zoomScale="110" zoomScaleNormal="110" zoomScaleSheetLayoutView="86" zoomScalePageLayoutView="86" workbookViewId="0">
      <selection activeCell="B10" sqref="B10"/>
    </sheetView>
  </sheetViews>
  <sheetFormatPr baseColWidth="10" defaultColWidth="10.85546875" defaultRowHeight="15.75"/>
  <cols>
    <col min="1" max="1" width="13.140625" style="13" customWidth="1"/>
    <col min="2" max="2" width="38.28515625" style="12" customWidth="1"/>
    <col min="3" max="3" width="15.28515625" style="12" bestFit="1" customWidth="1"/>
    <col min="4" max="8" width="10.85546875" style="12"/>
    <col min="9" max="9" width="17.85546875" style="12" customWidth="1"/>
    <col min="10" max="10" width="38.42578125" style="13" customWidth="1"/>
    <col min="11" max="11" width="15.28515625" style="13" customWidth="1"/>
    <col min="12" max="14" width="10.85546875" style="13"/>
    <col min="15" max="15" width="11.42578125" style="13" customWidth="1"/>
    <col min="16" max="17" width="10.85546875" style="13"/>
    <col min="18" max="18" width="17.85546875" style="13" customWidth="1"/>
    <col min="19" max="19" width="3.28515625" style="13" customWidth="1"/>
    <col min="20" max="48" width="10.85546875" style="13"/>
    <col min="49" max="16384" width="10.85546875" style="12"/>
  </cols>
  <sheetData>
    <row r="2" spans="2:19" ht="15.75" customHeight="1">
      <c r="B2" s="267" t="s">
        <v>11</v>
      </c>
      <c r="C2" s="268"/>
      <c r="D2" s="268"/>
      <c r="E2" s="268"/>
      <c r="F2" s="268"/>
      <c r="G2" s="268"/>
      <c r="H2" s="268"/>
      <c r="I2" s="269"/>
      <c r="J2" s="14"/>
    </row>
    <row r="3" spans="2:19">
      <c r="B3" s="270"/>
      <c r="C3" s="271"/>
      <c r="D3" s="271"/>
      <c r="E3" s="271"/>
      <c r="F3" s="271"/>
      <c r="G3" s="271"/>
      <c r="H3" s="271"/>
      <c r="I3" s="272"/>
      <c r="J3" s="14"/>
    </row>
    <row r="4" spans="2:19">
      <c r="B4" s="270"/>
      <c r="C4" s="271"/>
      <c r="D4" s="271"/>
      <c r="E4" s="271"/>
      <c r="F4" s="271"/>
      <c r="G4" s="271"/>
      <c r="H4" s="271"/>
      <c r="I4" s="272"/>
    </row>
    <row r="5" spans="2:19">
      <c r="B5" s="270"/>
      <c r="C5" s="271"/>
      <c r="D5" s="271"/>
      <c r="E5" s="271"/>
      <c r="F5" s="271"/>
      <c r="G5" s="271"/>
      <c r="H5" s="271"/>
      <c r="I5" s="272"/>
      <c r="J5" s="14"/>
    </row>
    <row r="6" spans="2:19">
      <c r="B6" s="273"/>
      <c r="C6" s="274"/>
      <c r="D6" s="274"/>
      <c r="E6" s="274"/>
      <c r="F6" s="274"/>
      <c r="G6" s="274"/>
      <c r="H6" s="274"/>
      <c r="I6" s="275"/>
      <c r="J6" s="14"/>
    </row>
    <row r="7" spans="2:19" ht="66.75" customHeight="1">
      <c r="B7" s="50" t="s">
        <v>12</v>
      </c>
      <c r="C7" s="266" t="s">
        <v>13</v>
      </c>
      <c r="D7" s="266"/>
      <c r="E7" s="266"/>
      <c r="F7" s="266"/>
      <c r="G7" s="266"/>
      <c r="H7" s="266"/>
      <c r="I7" s="266"/>
      <c r="J7" s="12"/>
    </row>
    <row r="8" spans="2:19" ht="37.5" customHeight="1">
      <c r="B8" s="51" t="s">
        <v>14</v>
      </c>
      <c r="C8" s="266" t="s">
        <v>15</v>
      </c>
      <c r="D8" s="266"/>
      <c r="E8" s="266"/>
      <c r="F8" s="266"/>
      <c r="G8" s="266"/>
      <c r="H8" s="266"/>
      <c r="I8" s="266"/>
      <c r="J8" s="14"/>
    </row>
    <row r="9" spans="2:19" ht="55.5" customHeight="1">
      <c r="B9" s="52" t="s">
        <v>16</v>
      </c>
      <c r="C9" s="266" t="s">
        <v>17</v>
      </c>
      <c r="D9" s="266"/>
      <c r="E9" s="266"/>
      <c r="F9" s="266"/>
      <c r="G9" s="266"/>
      <c r="H9" s="266"/>
      <c r="I9" s="266"/>
      <c r="J9" s="14"/>
    </row>
    <row r="10" spans="2:19" ht="48.75" customHeight="1">
      <c r="B10" s="51" t="s">
        <v>18</v>
      </c>
      <c r="C10" s="266" t="s">
        <v>19</v>
      </c>
      <c r="D10" s="266"/>
      <c r="E10" s="266"/>
      <c r="F10" s="266"/>
      <c r="G10" s="266"/>
      <c r="H10" s="266"/>
      <c r="I10" s="266"/>
      <c r="J10" s="14"/>
    </row>
    <row r="11" spans="2:19" ht="64.5" customHeight="1">
      <c r="B11" s="51" t="s">
        <v>20</v>
      </c>
      <c r="C11" s="266" t="s">
        <v>21</v>
      </c>
      <c r="D11" s="266"/>
      <c r="E11" s="266"/>
      <c r="F11" s="266"/>
      <c r="G11" s="266"/>
      <c r="H11" s="266"/>
      <c r="I11" s="266"/>
      <c r="J11" s="14"/>
    </row>
    <row r="12" spans="2:19" ht="48" customHeight="1">
      <c r="B12" s="51" t="s">
        <v>22</v>
      </c>
      <c r="C12" s="266" t="s">
        <v>23</v>
      </c>
      <c r="D12" s="266"/>
      <c r="E12" s="266"/>
      <c r="F12" s="266"/>
      <c r="G12" s="266"/>
      <c r="H12" s="266"/>
      <c r="I12" s="266"/>
      <c r="J12" s="14"/>
    </row>
    <row r="13" spans="2:19" ht="57" customHeight="1">
      <c r="B13" s="51" t="s">
        <v>24</v>
      </c>
      <c r="C13" s="266" t="s">
        <v>25</v>
      </c>
      <c r="D13" s="266"/>
      <c r="E13" s="266"/>
      <c r="F13" s="266"/>
      <c r="G13" s="266"/>
      <c r="H13" s="266"/>
      <c r="I13" s="266"/>
      <c r="J13" s="14"/>
    </row>
    <row r="14" spans="2:19" ht="51" customHeight="1">
      <c r="B14" s="51" t="s">
        <v>26</v>
      </c>
      <c r="C14" s="266" t="s">
        <v>27</v>
      </c>
      <c r="D14" s="266"/>
      <c r="E14" s="266"/>
      <c r="F14" s="266"/>
      <c r="G14" s="266"/>
      <c r="H14" s="266"/>
      <c r="I14" s="266"/>
      <c r="J14" s="14"/>
    </row>
    <row r="15" spans="2:19" ht="49.5" customHeight="1">
      <c r="B15" s="51" t="s">
        <v>28</v>
      </c>
      <c r="C15" s="266" t="s">
        <v>29</v>
      </c>
      <c r="D15" s="266"/>
      <c r="E15" s="266"/>
      <c r="F15" s="266"/>
      <c r="G15" s="266"/>
      <c r="H15" s="266"/>
      <c r="I15" s="266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2:19" ht="52.5" customHeight="1">
      <c r="B16" s="51" t="s">
        <v>30</v>
      </c>
      <c r="C16" s="266" t="s">
        <v>31</v>
      </c>
      <c r="D16" s="266"/>
      <c r="E16" s="266"/>
      <c r="F16" s="266"/>
      <c r="G16" s="266"/>
      <c r="H16" s="266"/>
      <c r="I16" s="266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48" ht="68.25" customHeight="1">
      <c r="B17" s="51" t="s">
        <v>32</v>
      </c>
      <c r="C17" s="266" t="s">
        <v>33</v>
      </c>
      <c r="D17" s="266"/>
      <c r="E17" s="266"/>
      <c r="F17" s="266"/>
      <c r="G17" s="266"/>
      <c r="H17" s="266"/>
      <c r="I17" s="266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48" ht="41.25" customHeight="1">
      <c r="B18" s="51" t="s">
        <v>34</v>
      </c>
      <c r="C18" s="266" t="s">
        <v>35</v>
      </c>
      <c r="D18" s="266"/>
      <c r="E18" s="266"/>
      <c r="F18" s="266"/>
      <c r="G18" s="266"/>
      <c r="H18" s="266"/>
      <c r="I18" s="266"/>
      <c r="J18" s="14"/>
      <c r="K18" s="14"/>
      <c r="L18" s="14"/>
      <c r="M18" s="14"/>
      <c r="N18" s="14"/>
      <c r="O18" s="14"/>
      <c r="P18" s="14"/>
      <c r="Q18" s="14"/>
      <c r="S18" s="14"/>
    </row>
    <row r="19" spans="2:48" ht="51.75" customHeight="1">
      <c r="B19" s="52" t="s">
        <v>36</v>
      </c>
      <c r="C19" s="266" t="s">
        <v>37</v>
      </c>
      <c r="D19" s="266"/>
      <c r="E19" s="266"/>
      <c r="F19" s="266"/>
      <c r="G19" s="266"/>
      <c r="H19" s="266"/>
      <c r="I19" s="266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48" ht="69" customHeight="1">
      <c r="B20" s="51" t="s">
        <v>38</v>
      </c>
      <c r="C20" s="266" t="s">
        <v>39</v>
      </c>
      <c r="D20" s="266"/>
      <c r="E20" s="266"/>
      <c r="F20" s="266"/>
      <c r="G20" s="266"/>
      <c r="H20" s="266"/>
      <c r="I20" s="266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48" ht="48.75" customHeight="1">
      <c r="B21" s="51" t="s">
        <v>40</v>
      </c>
      <c r="C21" s="276" t="s">
        <v>41</v>
      </c>
      <c r="D21" s="266"/>
      <c r="E21" s="266"/>
      <c r="F21" s="266"/>
      <c r="G21" s="266"/>
      <c r="H21" s="266"/>
      <c r="I21" s="266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2:48" ht="54.75" customHeight="1">
      <c r="B22" s="51" t="s">
        <v>42</v>
      </c>
      <c r="C22" s="266" t="s">
        <v>43</v>
      </c>
      <c r="D22" s="266"/>
      <c r="E22" s="266"/>
      <c r="F22" s="266"/>
      <c r="G22" s="266"/>
      <c r="H22" s="266"/>
      <c r="I22" s="266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2:48" ht="85.5" customHeight="1">
      <c r="B23" s="51" t="s">
        <v>44</v>
      </c>
      <c r="C23" s="266" t="s">
        <v>45</v>
      </c>
      <c r="D23" s="266"/>
      <c r="E23" s="266"/>
      <c r="F23" s="266"/>
      <c r="G23" s="266"/>
      <c r="H23" s="266"/>
      <c r="I23" s="266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2:48" ht="65.25" customHeight="1">
      <c r="B24" s="51" t="s">
        <v>46</v>
      </c>
      <c r="C24" s="266" t="s">
        <v>47</v>
      </c>
      <c r="D24" s="266"/>
      <c r="E24" s="266"/>
      <c r="F24" s="266"/>
      <c r="G24" s="266"/>
      <c r="H24" s="266"/>
      <c r="I24" s="266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2:48" ht="78" customHeight="1">
      <c r="B25" s="51" t="s">
        <v>48</v>
      </c>
      <c r="C25" s="266" t="s">
        <v>49</v>
      </c>
      <c r="D25" s="266"/>
      <c r="E25" s="266"/>
      <c r="F25" s="266"/>
      <c r="G25" s="266"/>
      <c r="H25" s="266"/>
      <c r="I25" s="266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2:48" s="13" customFormat="1" ht="15" customHeight="1"/>
    <row r="27" spans="2:48" s="13" customFormat="1" ht="15" customHeight="1"/>
    <row r="28" spans="2:48" s="13" customFormat="1" ht="15" customHeight="1"/>
    <row r="29" spans="2:48" s="13" customFormat="1" ht="15" customHeight="1"/>
    <row r="30" spans="2:48" s="13" customFormat="1" ht="15" customHeight="1"/>
    <row r="31" spans="2:48" s="13" customFormat="1" ht="15" customHeight="1"/>
    <row r="32" spans="2:48" s="13" customFormat="1" ht="15" customHeight="1"/>
    <row r="33" s="13" customFormat="1" ht="15" customHeight="1"/>
    <row r="34" s="13" customFormat="1" ht="15" customHeight="1"/>
    <row r="35" s="13" customFormat="1" ht="15" customHeight="1"/>
    <row r="36" s="13" customFormat="1" ht="15" customHeight="1"/>
    <row r="37" s="13" customFormat="1" ht="15" customHeight="1"/>
    <row r="38" s="13" customFormat="1" ht="15" customHeight="1"/>
    <row r="39" s="13" customFormat="1" ht="15" customHeight="1"/>
    <row r="40" s="13" customFormat="1" ht="15" customHeight="1"/>
    <row r="41" s="13" customFormat="1" ht="15" customHeight="1"/>
    <row r="42" s="13" customFormat="1" ht="15" customHeight="1"/>
    <row r="43" s="13" customFormat="1" ht="15" customHeight="1"/>
    <row r="44" s="13" customFormat="1" ht="15" customHeight="1"/>
    <row r="45" s="13" customFormat="1" ht="15" customHeight="1"/>
    <row r="46" s="13" customFormat="1" ht="15" customHeight="1"/>
    <row r="47" s="13" customFormat="1" ht="15" customHeight="1"/>
    <row r="48" s="13" customFormat="1" ht="15" customHeight="1"/>
    <row r="49" s="13" customFormat="1" ht="15" customHeight="1"/>
    <row r="50" s="13" customFormat="1" ht="15" customHeight="1"/>
    <row r="51" s="13" customFormat="1" ht="15" customHeight="1"/>
    <row r="52" s="13" customFormat="1" ht="15" customHeight="1"/>
    <row r="53" s="13" customFormat="1" ht="15" customHeight="1"/>
    <row r="54" s="13" customFormat="1" ht="15" customHeight="1"/>
    <row r="55" s="13" customFormat="1" ht="15" customHeight="1"/>
    <row r="56" s="13" customFormat="1" ht="15" customHeight="1"/>
    <row r="57" s="13" customFormat="1" ht="15" customHeight="1"/>
    <row r="58" s="13" customFormat="1" ht="15" customHeight="1"/>
    <row r="59" s="13" customFormat="1" ht="15" customHeight="1"/>
    <row r="60" s="13" customFormat="1" ht="15" customHeight="1"/>
    <row r="61" s="13" customFormat="1" ht="15" customHeight="1"/>
    <row r="62" s="13" customFormat="1" ht="15" customHeight="1"/>
    <row r="63" s="13" customFormat="1" ht="15" customHeight="1"/>
    <row r="64" s="13" customFormat="1" ht="15" customHeight="1"/>
    <row r="65" s="13" customFormat="1" ht="15" customHeight="1"/>
    <row r="66" s="13" customFormat="1" ht="15" customHeight="1"/>
    <row r="67" s="13" customFormat="1" ht="15" customHeight="1"/>
    <row r="68" s="13" customFormat="1" ht="15" customHeight="1"/>
    <row r="69" s="13" customFormat="1" ht="15" customHeight="1"/>
    <row r="70" s="13" customFormat="1" ht="15" customHeight="1"/>
    <row r="71" s="13" customFormat="1" ht="15" customHeight="1"/>
    <row r="72" s="13" customFormat="1" ht="15" customHeight="1"/>
    <row r="73" s="13" customFormat="1" ht="15" customHeight="1"/>
    <row r="74" s="13" customFormat="1" ht="15" customHeight="1"/>
    <row r="75" s="13" customFormat="1" ht="15" customHeight="1"/>
    <row r="76" s="13" customFormat="1" ht="15" customHeight="1"/>
    <row r="77" s="13" customFormat="1"/>
  </sheetData>
  <mergeCells count="20">
    <mergeCell ref="C25:I25"/>
    <mergeCell ref="C24:I24"/>
    <mergeCell ref="C23:I23"/>
    <mergeCell ref="C17:I17"/>
    <mergeCell ref="C18:I18"/>
    <mergeCell ref="C19:I19"/>
    <mergeCell ref="C20:I20"/>
    <mergeCell ref="C21:I21"/>
    <mergeCell ref="C9:I9"/>
    <mergeCell ref="C7:I7"/>
    <mergeCell ref="C8:I8"/>
    <mergeCell ref="B2:I6"/>
    <mergeCell ref="C22:I22"/>
    <mergeCell ref="C16:I16"/>
    <mergeCell ref="C10:I10"/>
    <mergeCell ref="C11:I11"/>
    <mergeCell ref="C12:I12"/>
    <mergeCell ref="C13:I13"/>
    <mergeCell ref="C14:I14"/>
    <mergeCell ref="C15:I15"/>
  </mergeCells>
  <pageMargins left="0.7" right="0.7" top="0.75" bottom="0.75" header="0.3" footer="0.3"/>
  <pageSetup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3"/>
  <sheetViews>
    <sheetView showGridLines="0" zoomScale="62" zoomScaleNormal="62" zoomScaleSheetLayoutView="10" zoomScalePageLayoutView="50" workbookViewId="0"/>
  </sheetViews>
  <sheetFormatPr baseColWidth="10" defaultColWidth="10.85546875" defaultRowHeight="18"/>
  <cols>
    <col min="1" max="1" width="22" style="173" customWidth="1"/>
    <col min="2" max="2" width="13" style="174" bestFit="1" customWidth="1"/>
    <col min="3" max="3" width="71.140625" style="173" customWidth="1"/>
    <col min="4" max="4" width="84.28515625" style="173" customWidth="1"/>
    <col min="5" max="5" width="53.140625" style="173" customWidth="1"/>
    <col min="6" max="6" width="36" style="173" customWidth="1"/>
    <col min="7" max="7" width="118.140625" style="173" customWidth="1"/>
    <col min="8" max="8" width="32" style="173" customWidth="1"/>
    <col min="9" max="9" width="39.42578125" style="173" customWidth="1"/>
    <col min="10" max="10" width="39.85546875" style="173" customWidth="1"/>
    <col min="11" max="11" width="3.7109375" style="173" customWidth="1"/>
    <col min="12" max="16384" width="10.85546875" style="173"/>
  </cols>
  <sheetData>
    <row r="1" spans="1:13" ht="18.75" thickBot="1"/>
    <row r="2" spans="1:13" ht="22.5" customHeight="1">
      <c r="B2" s="304" t="s">
        <v>7</v>
      </c>
      <c r="C2" s="305"/>
      <c r="D2" s="310" t="s">
        <v>228</v>
      </c>
      <c r="E2" s="311"/>
      <c r="F2" s="311"/>
      <c r="G2" s="311"/>
      <c r="H2" s="312"/>
      <c r="I2" s="260" t="s">
        <v>229</v>
      </c>
      <c r="J2" s="261"/>
    </row>
    <row r="3" spans="1:13" ht="22.5" customHeight="1">
      <c r="B3" s="306"/>
      <c r="C3" s="307"/>
      <c r="D3" s="313"/>
      <c r="E3" s="314"/>
      <c r="F3" s="314"/>
      <c r="G3" s="314"/>
      <c r="H3" s="315"/>
      <c r="I3" s="262" t="s">
        <v>230</v>
      </c>
      <c r="J3" s="263"/>
    </row>
    <row r="4" spans="1:13" ht="22.5" customHeight="1">
      <c r="B4" s="306"/>
      <c r="C4" s="307"/>
      <c r="D4" s="313"/>
      <c r="E4" s="314"/>
      <c r="F4" s="314"/>
      <c r="G4" s="314"/>
      <c r="H4" s="315"/>
      <c r="I4" s="262" t="s">
        <v>231</v>
      </c>
      <c r="J4" s="263"/>
    </row>
    <row r="5" spans="1:13" s="176" customFormat="1" ht="36.75" customHeight="1" thickBot="1">
      <c r="A5" s="175"/>
      <c r="B5" s="308"/>
      <c r="C5" s="309"/>
      <c r="D5" s="316"/>
      <c r="E5" s="317"/>
      <c r="F5" s="317"/>
      <c r="G5" s="317"/>
      <c r="H5" s="318"/>
      <c r="I5" s="264" t="s">
        <v>8</v>
      </c>
      <c r="J5" s="265"/>
      <c r="K5" s="175"/>
      <c r="L5" s="175"/>
      <c r="M5" s="175"/>
    </row>
    <row r="6" spans="1:13" s="176" customFormat="1" ht="30.75" customHeight="1">
      <c r="A6" s="175"/>
      <c r="B6" s="177"/>
      <c r="C6" s="177"/>
      <c r="D6" s="177"/>
      <c r="E6" s="177"/>
      <c r="F6" s="177"/>
      <c r="G6" s="177"/>
      <c r="H6" s="177"/>
      <c r="I6" s="177"/>
      <c r="J6" s="177"/>
      <c r="K6" s="175"/>
      <c r="L6" s="175"/>
      <c r="M6" s="175"/>
    </row>
    <row r="7" spans="1:13" ht="64.5" customHeight="1">
      <c r="A7" s="178"/>
      <c r="B7" s="319"/>
      <c r="C7" s="320"/>
      <c r="D7" s="320"/>
      <c r="E7" s="320"/>
      <c r="F7" s="320"/>
      <c r="G7" s="320"/>
      <c r="H7" s="320"/>
      <c r="I7" s="320"/>
      <c r="J7" s="321"/>
      <c r="K7" s="179"/>
      <c r="L7" s="175"/>
      <c r="M7" s="175"/>
    </row>
    <row r="8" spans="1:13" s="181" customFormat="1" ht="56.25" customHeight="1">
      <c r="A8" s="180"/>
      <c r="B8" s="298" t="s">
        <v>50</v>
      </c>
      <c r="C8" s="300" t="s">
        <v>51</v>
      </c>
      <c r="D8" s="300" t="s">
        <v>52</v>
      </c>
      <c r="E8" s="300" t="s">
        <v>53</v>
      </c>
      <c r="F8" s="300" t="s">
        <v>54</v>
      </c>
      <c r="G8" s="300" t="s">
        <v>20</v>
      </c>
      <c r="H8" s="300" t="s">
        <v>55</v>
      </c>
      <c r="I8" s="322" t="s">
        <v>56</v>
      </c>
      <c r="J8" s="323"/>
      <c r="K8" s="180"/>
      <c r="L8" s="180"/>
      <c r="M8" s="180"/>
    </row>
    <row r="9" spans="1:13" s="184" customFormat="1" ht="151.5" customHeight="1">
      <c r="A9" s="180"/>
      <c r="B9" s="299"/>
      <c r="C9" s="301"/>
      <c r="D9" s="301"/>
      <c r="E9" s="301"/>
      <c r="F9" s="301"/>
      <c r="G9" s="301"/>
      <c r="H9" s="301"/>
      <c r="I9" s="182" t="s">
        <v>57</v>
      </c>
      <c r="J9" s="183" t="s">
        <v>58</v>
      </c>
      <c r="K9" s="180"/>
      <c r="L9" s="180"/>
      <c r="M9" s="180"/>
    </row>
    <row r="10" spans="1:13" s="184" customFormat="1" ht="91.5" customHeight="1">
      <c r="A10" s="180"/>
      <c r="B10" s="291" t="s">
        <v>59</v>
      </c>
      <c r="C10" s="292"/>
      <c r="D10" s="292"/>
      <c r="E10" s="292"/>
      <c r="F10" s="292"/>
      <c r="G10" s="292"/>
      <c r="H10" s="292"/>
      <c r="I10" s="292"/>
      <c r="J10" s="296"/>
      <c r="K10" s="180"/>
      <c r="L10" s="180"/>
      <c r="M10" s="180"/>
    </row>
    <row r="11" spans="1:13" ht="46.5" customHeight="1" thickBot="1">
      <c r="A11" s="175"/>
      <c r="B11" s="293">
        <v>1</v>
      </c>
      <c r="C11" s="285"/>
      <c r="D11" s="285" t="s">
        <v>60</v>
      </c>
      <c r="E11" s="285"/>
      <c r="F11" s="289"/>
      <c r="G11" s="185"/>
      <c r="H11" s="280">
        <v>0.6</v>
      </c>
      <c r="I11" s="280"/>
      <c r="J11" s="280"/>
      <c r="K11" s="175"/>
      <c r="L11" s="175"/>
      <c r="M11" s="175"/>
    </row>
    <row r="12" spans="1:13" ht="48" customHeight="1" thickBot="1">
      <c r="A12" s="175"/>
      <c r="B12" s="294"/>
      <c r="C12" s="281"/>
      <c r="D12" s="281"/>
      <c r="E12" s="281"/>
      <c r="F12" s="281"/>
      <c r="G12" s="186"/>
      <c r="H12" s="281"/>
      <c r="I12" s="281"/>
      <c r="J12" s="281"/>
      <c r="K12" s="175"/>
      <c r="L12" s="175"/>
      <c r="M12" s="175"/>
    </row>
    <row r="13" spans="1:13" ht="48" customHeight="1" thickBot="1">
      <c r="A13" s="175"/>
      <c r="B13" s="294"/>
      <c r="C13" s="281"/>
      <c r="D13" s="281"/>
      <c r="E13" s="281"/>
      <c r="F13" s="281"/>
      <c r="G13" s="186"/>
      <c r="H13" s="281"/>
      <c r="I13" s="281"/>
      <c r="J13" s="281"/>
      <c r="K13" s="175"/>
      <c r="L13" s="175"/>
      <c r="M13" s="175"/>
    </row>
    <row r="14" spans="1:13" ht="48" customHeight="1" thickBot="1">
      <c r="A14" s="175"/>
      <c r="B14" s="294"/>
      <c r="C14" s="281"/>
      <c r="D14" s="281"/>
      <c r="E14" s="281"/>
      <c r="F14" s="281"/>
      <c r="G14" s="187"/>
      <c r="H14" s="281"/>
      <c r="I14" s="281"/>
      <c r="J14" s="281"/>
      <c r="K14" s="175"/>
      <c r="L14" s="175"/>
      <c r="M14" s="175"/>
    </row>
    <row r="15" spans="1:13" ht="48" customHeight="1">
      <c r="A15" s="175"/>
      <c r="B15" s="295"/>
      <c r="C15" s="282"/>
      <c r="D15" s="282"/>
      <c r="E15" s="286"/>
      <c r="F15" s="282"/>
      <c r="G15" s="188"/>
      <c r="H15" s="282"/>
      <c r="I15" s="282"/>
      <c r="J15" s="282"/>
      <c r="K15" s="175"/>
      <c r="L15" s="175"/>
      <c r="M15" s="175"/>
    </row>
    <row r="16" spans="1:13" ht="47.25" customHeight="1" thickBot="1">
      <c r="A16" s="189"/>
      <c r="B16" s="293">
        <v>2</v>
      </c>
      <c r="C16" s="285"/>
      <c r="D16" s="285" t="s">
        <v>61</v>
      </c>
      <c r="E16" s="285"/>
      <c r="F16" s="289"/>
      <c r="G16" s="185"/>
      <c r="H16" s="280">
        <v>0.1</v>
      </c>
      <c r="I16" s="280"/>
      <c r="J16" s="280"/>
      <c r="K16" s="175"/>
      <c r="L16" s="175"/>
      <c r="M16" s="175"/>
    </row>
    <row r="17" spans="1:13" ht="47.25" customHeight="1" thickBot="1">
      <c r="A17" s="189"/>
      <c r="B17" s="294"/>
      <c r="C17" s="281"/>
      <c r="D17" s="281"/>
      <c r="E17" s="281"/>
      <c r="F17" s="281"/>
      <c r="G17" s="186"/>
      <c r="H17" s="281"/>
      <c r="I17" s="281"/>
      <c r="J17" s="281"/>
      <c r="K17" s="175"/>
      <c r="L17" s="175"/>
      <c r="M17" s="175"/>
    </row>
    <row r="18" spans="1:13" ht="47.25" customHeight="1" thickBot="1">
      <c r="A18" s="189"/>
      <c r="B18" s="294"/>
      <c r="C18" s="281"/>
      <c r="D18" s="281"/>
      <c r="E18" s="281"/>
      <c r="F18" s="281"/>
      <c r="G18" s="186"/>
      <c r="H18" s="281"/>
      <c r="I18" s="281"/>
      <c r="J18" s="281"/>
      <c r="K18" s="175"/>
      <c r="L18" s="175"/>
      <c r="M18" s="175"/>
    </row>
    <row r="19" spans="1:13" ht="55.5" customHeight="1" thickBot="1">
      <c r="A19" s="189"/>
      <c r="B19" s="294"/>
      <c r="C19" s="281"/>
      <c r="D19" s="281"/>
      <c r="E19" s="281"/>
      <c r="F19" s="281"/>
      <c r="G19" s="187"/>
      <c r="H19" s="281"/>
      <c r="I19" s="281"/>
      <c r="J19" s="281"/>
      <c r="K19" s="175"/>
      <c r="L19" s="175"/>
      <c r="M19" s="175"/>
    </row>
    <row r="20" spans="1:13" ht="39.75" customHeight="1">
      <c r="A20" s="189"/>
      <c r="B20" s="295"/>
      <c r="C20" s="282"/>
      <c r="D20" s="282"/>
      <c r="E20" s="286"/>
      <c r="F20" s="282"/>
      <c r="G20" s="188"/>
      <c r="H20" s="282"/>
      <c r="I20" s="282"/>
      <c r="J20" s="282"/>
      <c r="K20" s="175"/>
      <c r="L20" s="175"/>
      <c r="M20" s="175"/>
    </row>
    <row r="21" spans="1:13" s="184" customFormat="1" ht="91.5" customHeight="1">
      <c r="A21" s="180"/>
      <c r="B21" s="291" t="s">
        <v>62</v>
      </c>
      <c r="C21" s="292"/>
      <c r="D21" s="292"/>
      <c r="E21" s="292"/>
      <c r="F21" s="292"/>
      <c r="G21" s="292"/>
      <c r="H21" s="292"/>
      <c r="I21" s="292"/>
      <c r="J21" s="296"/>
      <c r="K21" s="180"/>
      <c r="L21" s="180"/>
      <c r="M21" s="180"/>
    </row>
    <row r="22" spans="1:13" ht="39.75" customHeight="1" thickBot="1">
      <c r="A22" s="175"/>
      <c r="B22" s="293">
        <v>3</v>
      </c>
      <c r="C22" s="285"/>
      <c r="D22" s="285"/>
      <c r="E22" s="285"/>
      <c r="F22" s="289"/>
      <c r="G22" s="185"/>
      <c r="H22" s="280">
        <v>0.1</v>
      </c>
      <c r="I22" s="280"/>
      <c r="J22" s="280"/>
      <c r="K22" s="175"/>
      <c r="L22" s="175"/>
      <c r="M22" s="175"/>
    </row>
    <row r="23" spans="1:13" ht="39.75" customHeight="1" thickBot="1">
      <c r="A23" s="175"/>
      <c r="B23" s="294"/>
      <c r="C23" s="281"/>
      <c r="D23" s="281"/>
      <c r="E23" s="281"/>
      <c r="F23" s="281"/>
      <c r="G23" s="186"/>
      <c r="H23" s="281"/>
      <c r="I23" s="281"/>
      <c r="J23" s="281"/>
      <c r="K23" s="175"/>
      <c r="L23" s="175"/>
      <c r="M23" s="175"/>
    </row>
    <row r="24" spans="1:13" ht="39.75" customHeight="1" thickBot="1">
      <c r="A24" s="175"/>
      <c r="B24" s="294"/>
      <c r="C24" s="281"/>
      <c r="D24" s="281"/>
      <c r="E24" s="281"/>
      <c r="F24" s="281"/>
      <c r="G24" s="186"/>
      <c r="H24" s="281"/>
      <c r="I24" s="281"/>
      <c r="J24" s="281"/>
      <c r="K24" s="175"/>
      <c r="L24" s="175"/>
      <c r="M24" s="175"/>
    </row>
    <row r="25" spans="1:13" ht="39" customHeight="1" thickBot="1">
      <c r="A25" s="175"/>
      <c r="B25" s="294"/>
      <c r="C25" s="281"/>
      <c r="D25" s="281"/>
      <c r="E25" s="281"/>
      <c r="F25" s="281"/>
      <c r="G25" s="187"/>
      <c r="H25" s="281"/>
      <c r="I25" s="281"/>
      <c r="J25" s="281"/>
      <c r="K25" s="175"/>
      <c r="L25" s="175"/>
      <c r="M25" s="175"/>
    </row>
    <row r="26" spans="1:13" ht="39" customHeight="1">
      <c r="A26" s="175"/>
      <c r="B26" s="295"/>
      <c r="C26" s="282"/>
      <c r="D26" s="282"/>
      <c r="E26" s="286"/>
      <c r="F26" s="282"/>
      <c r="G26" s="188"/>
      <c r="H26" s="282"/>
      <c r="I26" s="282"/>
      <c r="J26" s="282"/>
      <c r="K26" s="175"/>
      <c r="L26" s="175"/>
      <c r="M26" s="175"/>
    </row>
    <row r="27" spans="1:13" s="184" customFormat="1" ht="91.5" customHeight="1">
      <c r="A27" s="180"/>
      <c r="B27" s="291" t="s">
        <v>63</v>
      </c>
      <c r="C27" s="292"/>
      <c r="D27" s="292"/>
      <c r="E27" s="292"/>
      <c r="F27" s="292"/>
      <c r="G27" s="292"/>
      <c r="H27" s="292"/>
      <c r="I27" s="292"/>
      <c r="J27" s="296"/>
      <c r="K27" s="180"/>
      <c r="L27" s="180"/>
      <c r="M27" s="180"/>
    </row>
    <row r="28" spans="1:13" ht="39" customHeight="1" thickBot="1">
      <c r="A28" s="175"/>
      <c r="B28" s="293">
        <v>4</v>
      </c>
      <c r="C28" s="285"/>
      <c r="D28" s="285"/>
      <c r="E28" s="285"/>
      <c r="F28" s="289"/>
      <c r="G28" s="185"/>
      <c r="H28" s="280">
        <v>0.1</v>
      </c>
      <c r="I28" s="280"/>
      <c r="J28" s="280"/>
      <c r="K28" s="175"/>
      <c r="L28" s="175"/>
      <c r="M28" s="175"/>
    </row>
    <row r="29" spans="1:13" ht="39" customHeight="1" thickBot="1">
      <c r="A29" s="175"/>
      <c r="B29" s="294"/>
      <c r="C29" s="281"/>
      <c r="D29" s="281"/>
      <c r="E29" s="281"/>
      <c r="F29" s="281"/>
      <c r="G29" s="186"/>
      <c r="H29" s="281"/>
      <c r="I29" s="281"/>
      <c r="J29" s="281"/>
      <c r="K29" s="175"/>
      <c r="L29" s="175"/>
      <c r="M29" s="175"/>
    </row>
    <row r="30" spans="1:13" ht="39" customHeight="1" thickBot="1">
      <c r="A30" s="175"/>
      <c r="B30" s="294"/>
      <c r="C30" s="281"/>
      <c r="D30" s="281"/>
      <c r="E30" s="281"/>
      <c r="F30" s="281"/>
      <c r="G30" s="186"/>
      <c r="H30" s="281"/>
      <c r="I30" s="281"/>
      <c r="J30" s="281"/>
      <c r="K30" s="175"/>
      <c r="L30" s="175"/>
      <c r="M30" s="175"/>
    </row>
    <row r="31" spans="1:13" ht="39" customHeight="1" thickBot="1">
      <c r="A31" s="175"/>
      <c r="B31" s="294"/>
      <c r="C31" s="281"/>
      <c r="D31" s="281"/>
      <c r="E31" s="281"/>
      <c r="F31" s="281"/>
      <c r="G31" s="187"/>
      <c r="H31" s="281"/>
      <c r="I31" s="281"/>
      <c r="J31" s="281"/>
      <c r="K31" s="175"/>
      <c r="L31" s="175"/>
      <c r="M31" s="175"/>
    </row>
    <row r="32" spans="1:13" ht="48" customHeight="1">
      <c r="A32" s="175"/>
      <c r="B32" s="295"/>
      <c r="C32" s="282"/>
      <c r="D32" s="282"/>
      <c r="E32" s="286"/>
      <c r="F32" s="282"/>
      <c r="G32" s="188"/>
      <c r="H32" s="282"/>
      <c r="I32" s="282"/>
      <c r="J32" s="282"/>
      <c r="K32" s="175"/>
      <c r="L32" s="175"/>
      <c r="M32" s="175"/>
    </row>
    <row r="33" spans="1:13" s="184" customFormat="1" ht="91.5" customHeight="1">
      <c r="A33" s="180"/>
      <c r="B33" s="291" t="s">
        <v>64</v>
      </c>
      <c r="C33" s="292"/>
      <c r="D33" s="292"/>
      <c r="E33" s="292"/>
      <c r="F33" s="292"/>
      <c r="G33" s="292"/>
      <c r="H33" s="292"/>
      <c r="I33" s="292"/>
      <c r="J33" s="296"/>
      <c r="K33" s="180"/>
      <c r="L33" s="180"/>
      <c r="M33" s="180"/>
    </row>
    <row r="34" spans="1:13" ht="39" customHeight="1" thickBot="1">
      <c r="A34" s="175"/>
      <c r="B34" s="297">
        <v>5</v>
      </c>
      <c r="C34" s="285"/>
      <c r="D34" s="283"/>
      <c r="E34" s="285"/>
      <c r="F34" s="289"/>
      <c r="G34" s="185"/>
      <c r="H34" s="290">
        <v>0.1</v>
      </c>
      <c r="I34" s="280"/>
      <c r="J34" s="280"/>
      <c r="K34" s="175"/>
      <c r="L34" s="175"/>
      <c r="M34" s="175"/>
    </row>
    <row r="35" spans="1:13" ht="39" customHeight="1" thickBot="1">
      <c r="A35" s="175"/>
      <c r="B35" s="297"/>
      <c r="C35" s="281"/>
      <c r="D35" s="283"/>
      <c r="E35" s="281"/>
      <c r="F35" s="281"/>
      <c r="G35" s="186"/>
      <c r="H35" s="283"/>
      <c r="I35" s="281"/>
      <c r="J35" s="281"/>
      <c r="K35" s="175"/>
      <c r="L35" s="175"/>
      <c r="M35" s="175"/>
    </row>
    <row r="36" spans="1:13" ht="48" customHeight="1" thickBot="1">
      <c r="A36" s="175"/>
      <c r="B36" s="297"/>
      <c r="C36" s="281"/>
      <c r="D36" s="283"/>
      <c r="E36" s="281"/>
      <c r="F36" s="281"/>
      <c r="G36" s="186"/>
      <c r="H36" s="283"/>
      <c r="I36" s="281"/>
      <c r="J36" s="281"/>
      <c r="K36" s="175"/>
      <c r="L36" s="175"/>
      <c r="M36" s="175"/>
    </row>
    <row r="37" spans="1:13" ht="48" customHeight="1" thickBot="1">
      <c r="A37" s="175"/>
      <c r="B37" s="297"/>
      <c r="C37" s="281"/>
      <c r="D37" s="283"/>
      <c r="E37" s="281"/>
      <c r="F37" s="281"/>
      <c r="G37" s="187"/>
      <c r="H37" s="283"/>
      <c r="I37" s="281"/>
      <c r="J37" s="281"/>
      <c r="K37" s="175"/>
      <c r="L37" s="175"/>
      <c r="M37" s="175"/>
    </row>
    <row r="38" spans="1:13" ht="48" customHeight="1">
      <c r="A38" s="175"/>
      <c r="B38" s="297"/>
      <c r="C38" s="282"/>
      <c r="D38" s="284"/>
      <c r="E38" s="286"/>
      <c r="F38" s="282"/>
      <c r="G38" s="188"/>
      <c r="H38" s="283"/>
      <c r="I38" s="282"/>
      <c r="J38" s="282"/>
      <c r="K38" s="175"/>
      <c r="L38" s="175"/>
      <c r="M38" s="175"/>
    </row>
    <row r="39" spans="1:13" ht="47.25" customHeight="1">
      <c r="A39" s="175"/>
      <c r="B39" s="291" t="s">
        <v>65</v>
      </c>
      <c r="C39" s="292"/>
      <c r="D39" s="292"/>
      <c r="E39" s="292"/>
      <c r="F39" s="292"/>
      <c r="G39" s="292"/>
      <c r="H39" s="208">
        <f>IF(SUM(H34)&gt;100%,"supera el 100%",SUM(H11:H38))</f>
        <v>0.99999999999999989</v>
      </c>
      <c r="I39" s="209"/>
      <c r="J39" s="210"/>
      <c r="K39" s="175"/>
      <c r="L39" s="175"/>
      <c r="M39" s="175"/>
    </row>
    <row r="40" spans="1:13" ht="27" customHeight="1">
      <c r="A40" s="175"/>
      <c r="B40" s="190"/>
      <c r="C40" s="191"/>
      <c r="D40" s="191"/>
      <c r="E40" s="191"/>
      <c r="F40" s="191"/>
      <c r="G40" s="191"/>
      <c r="H40" s="191"/>
      <c r="I40" s="191"/>
      <c r="J40" s="192"/>
      <c r="K40" s="175"/>
      <c r="L40" s="175"/>
      <c r="M40" s="175"/>
    </row>
    <row r="41" spans="1:13" ht="49.5" customHeight="1">
      <c r="A41" s="175"/>
      <c r="B41" s="193"/>
      <c r="C41" s="194"/>
      <c r="D41" s="194"/>
      <c r="E41" s="194"/>
      <c r="F41" s="194"/>
      <c r="G41" s="279"/>
      <c r="H41" s="279"/>
      <c r="I41" s="279"/>
      <c r="J41" s="195"/>
      <c r="K41" s="175"/>
      <c r="L41" s="175"/>
      <c r="M41" s="175"/>
    </row>
    <row r="42" spans="1:13" ht="49.5" customHeight="1">
      <c r="A42" s="175"/>
      <c r="B42" s="193"/>
      <c r="C42" s="194"/>
      <c r="D42" s="194"/>
      <c r="E42" s="194"/>
      <c r="F42" s="194"/>
      <c r="G42" s="278" t="s">
        <v>66</v>
      </c>
      <c r="H42" s="278"/>
      <c r="I42" s="278"/>
      <c r="J42" s="195"/>
      <c r="K42" s="175"/>
      <c r="L42" s="175"/>
      <c r="M42" s="175"/>
    </row>
    <row r="43" spans="1:13" ht="27" customHeight="1">
      <c r="A43" s="175"/>
      <c r="B43" s="193"/>
      <c r="C43" s="194"/>
      <c r="D43" s="194"/>
      <c r="E43" s="194"/>
      <c r="F43" s="194"/>
      <c r="G43" s="194"/>
      <c r="H43" s="194"/>
      <c r="I43" s="194"/>
      <c r="J43" s="195"/>
      <c r="K43" s="175"/>
      <c r="L43" s="175"/>
      <c r="M43" s="175"/>
    </row>
    <row r="44" spans="1:13" ht="27" customHeight="1">
      <c r="A44" s="175"/>
      <c r="B44" s="193"/>
      <c r="C44" s="194"/>
      <c r="D44" s="194"/>
      <c r="E44" s="194"/>
      <c r="F44" s="194"/>
      <c r="G44" s="194"/>
      <c r="H44" s="194"/>
      <c r="I44" s="194"/>
      <c r="J44" s="195"/>
      <c r="K44" s="175"/>
      <c r="L44" s="175"/>
      <c r="M44" s="175"/>
    </row>
    <row r="45" spans="1:13" ht="48.75" customHeight="1">
      <c r="A45" s="175"/>
      <c r="B45" s="196"/>
      <c r="C45" s="197" t="s">
        <v>67</v>
      </c>
      <c r="D45" s="287"/>
      <c r="E45" s="288"/>
      <c r="F45" s="198"/>
      <c r="G45" s="279"/>
      <c r="H45" s="279"/>
      <c r="I45" s="279"/>
      <c r="J45" s="199"/>
      <c r="K45" s="175"/>
      <c r="L45" s="175"/>
      <c r="M45" s="175"/>
    </row>
    <row r="46" spans="1:13" ht="48" customHeight="1">
      <c r="A46" s="175"/>
      <c r="B46" s="196"/>
      <c r="C46" s="197" t="s">
        <v>68</v>
      </c>
      <c r="D46" s="277"/>
      <c r="E46" s="277"/>
      <c r="F46" s="198"/>
      <c r="G46" s="278" t="s">
        <v>69</v>
      </c>
      <c r="H46" s="278"/>
      <c r="I46" s="278"/>
      <c r="J46" s="200"/>
      <c r="K46" s="175"/>
      <c r="L46" s="175"/>
      <c r="M46" s="175"/>
    </row>
    <row r="47" spans="1:13" ht="30">
      <c r="A47" s="175"/>
      <c r="B47" s="201"/>
      <c r="C47" s="202"/>
      <c r="D47" s="203"/>
      <c r="E47" s="203"/>
      <c r="F47" s="203"/>
      <c r="G47" s="203"/>
      <c r="H47" s="203"/>
      <c r="I47" s="203"/>
      <c r="J47" s="204"/>
      <c r="K47" s="175"/>
      <c r="L47" s="175"/>
      <c r="M47" s="175"/>
    </row>
    <row r="48" spans="1:13" s="176" customFormat="1" ht="30">
      <c r="A48" s="175"/>
      <c r="B48" s="205"/>
      <c r="C48" s="206"/>
      <c r="D48" s="206"/>
      <c r="E48" s="206"/>
      <c r="F48" s="206"/>
      <c r="G48" s="206"/>
      <c r="H48" s="206"/>
      <c r="I48" s="206"/>
      <c r="J48" s="206"/>
      <c r="K48" s="175"/>
      <c r="L48" s="175"/>
      <c r="M48" s="175"/>
    </row>
    <row r="49" spans="1:13" s="176" customFormat="1" ht="26.25">
      <c r="A49" s="175"/>
      <c r="B49" s="302" t="s">
        <v>222</v>
      </c>
      <c r="C49" s="303"/>
      <c r="D49" s="167" t="s">
        <v>223</v>
      </c>
      <c r="E49" s="302" t="s">
        <v>224</v>
      </c>
      <c r="F49" s="303"/>
      <c r="G49" s="167" t="s">
        <v>225</v>
      </c>
      <c r="H49" s="302" t="s">
        <v>226</v>
      </c>
      <c r="I49" s="303"/>
      <c r="J49" s="169">
        <v>1</v>
      </c>
      <c r="K49" s="175"/>
      <c r="L49" s="175"/>
      <c r="M49" s="175"/>
    </row>
    <row r="50" spans="1:13" s="176" customFormat="1" ht="30">
      <c r="B50" s="207"/>
      <c r="C50" s="198"/>
      <c r="D50" s="198"/>
      <c r="E50" s="198"/>
      <c r="F50" s="198"/>
      <c r="G50" s="198"/>
      <c r="H50" s="198"/>
      <c r="I50" s="198"/>
      <c r="J50" s="198"/>
    </row>
    <row r="51" spans="1:13" s="176" customFormat="1" ht="30">
      <c r="B51" s="207"/>
      <c r="C51" s="198"/>
      <c r="D51" s="198"/>
      <c r="E51" s="198"/>
      <c r="F51" s="198"/>
      <c r="G51" s="198"/>
      <c r="H51" s="198"/>
      <c r="I51" s="198"/>
      <c r="J51" s="198"/>
    </row>
    <row r="52" spans="1:13" s="176" customFormat="1" ht="30">
      <c r="B52" s="207"/>
      <c r="C52" s="198"/>
      <c r="D52" s="198"/>
      <c r="E52" s="198"/>
      <c r="F52" s="198"/>
      <c r="G52" s="198"/>
      <c r="H52" s="198"/>
      <c r="I52" s="198"/>
      <c r="J52" s="198"/>
    </row>
    <row r="53" spans="1:13" s="176" customFormat="1" ht="30">
      <c r="B53" s="207"/>
      <c r="C53" s="198"/>
      <c r="D53" s="198"/>
      <c r="E53" s="198"/>
      <c r="F53" s="198"/>
      <c r="G53" s="198"/>
      <c r="H53" s="198"/>
      <c r="I53" s="198"/>
      <c r="J53" s="198"/>
    </row>
    <row r="54" spans="1:13" s="176" customFormat="1" ht="30">
      <c r="B54" s="207"/>
      <c r="C54" s="198"/>
      <c r="D54" s="198"/>
      <c r="E54" s="198"/>
      <c r="F54" s="198"/>
      <c r="G54" s="198"/>
      <c r="H54" s="198"/>
      <c r="I54" s="198"/>
      <c r="J54" s="198"/>
    </row>
    <row r="55" spans="1:13" s="176" customFormat="1" ht="30">
      <c r="B55" s="207"/>
      <c r="C55" s="198"/>
      <c r="D55" s="198"/>
      <c r="E55" s="198"/>
      <c r="F55" s="198"/>
      <c r="G55" s="198"/>
      <c r="H55" s="198"/>
      <c r="I55" s="198"/>
      <c r="J55" s="198"/>
    </row>
    <row r="56" spans="1:13" s="176" customFormat="1" ht="30">
      <c r="B56" s="207"/>
      <c r="C56" s="198"/>
      <c r="D56" s="198"/>
      <c r="E56" s="198"/>
      <c r="F56" s="198"/>
      <c r="G56" s="198"/>
      <c r="H56" s="198"/>
      <c r="I56" s="198"/>
      <c r="J56" s="198"/>
    </row>
    <row r="57" spans="1:13" s="176" customFormat="1" ht="30">
      <c r="B57" s="207"/>
      <c r="C57" s="198"/>
      <c r="D57" s="198"/>
      <c r="E57" s="198"/>
      <c r="F57" s="198"/>
      <c r="G57" s="198"/>
      <c r="H57" s="198"/>
      <c r="I57" s="198"/>
      <c r="J57" s="198"/>
    </row>
    <row r="58" spans="1:13" s="176" customFormat="1" ht="30">
      <c r="B58" s="207"/>
      <c r="C58" s="198"/>
      <c r="D58" s="198"/>
      <c r="E58" s="198"/>
      <c r="F58" s="198"/>
      <c r="G58" s="198"/>
      <c r="H58" s="198"/>
      <c r="I58" s="198"/>
      <c r="J58" s="198"/>
    </row>
    <row r="59" spans="1:13" s="176" customFormat="1" ht="30">
      <c r="B59" s="207"/>
      <c r="C59" s="198"/>
      <c r="D59" s="198"/>
      <c r="E59" s="198"/>
      <c r="F59" s="198"/>
      <c r="G59" s="198"/>
      <c r="H59" s="198"/>
      <c r="I59" s="198"/>
      <c r="J59" s="198"/>
    </row>
    <row r="60" spans="1:13" s="176" customFormat="1" ht="30">
      <c r="B60" s="207"/>
      <c r="C60" s="198"/>
      <c r="D60" s="198"/>
      <c r="E60" s="198"/>
      <c r="F60" s="198"/>
      <c r="G60" s="198"/>
      <c r="H60" s="198"/>
      <c r="I60" s="198"/>
      <c r="J60" s="198"/>
    </row>
    <row r="61" spans="1:13" s="176" customFormat="1" ht="30">
      <c r="B61" s="207"/>
      <c r="C61" s="198"/>
      <c r="D61" s="198"/>
      <c r="E61" s="198"/>
      <c r="F61" s="198"/>
      <c r="G61" s="198"/>
      <c r="H61" s="198"/>
      <c r="I61" s="198"/>
      <c r="J61" s="198"/>
    </row>
    <row r="62" spans="1:13" s="176" customFormat="1" ht="30">
      <c r="B62" s="207"/>
      <c r="C62" s="198"/>
      <c r="D62" s="198"/>
      <c r="E62" s="198"/>
      <c r="F62" s="198"/>
      <c r="G62" s="198"/>
      <c r="H62" s="198"/>
      <c r="I62" s="198"/>
      <c r="J62" s="198"/>
    </row>
    <row r="63" spans="1:13" s="176" customFormat="1" ht="30">
      <c r="B63" s="207"/>
      <c r="C63" s="198"/>
      <c r="D63" s="198"/>
      <c r="E63" s="198"/>
      <c r="F63" s="198"/>
      <c r="G63" s="198"/>
      <c r="H63" s="198"/>
      <c r="I63" s="198"/>
      <c r="J63" s="198"/>
    </row>
    <row r="64" spans="1:13" s="176" customFormat="1" ht="30">
      <c r="B64" s="207"/>
      <c r="C64" s="198"/>
      <c r="D64" s="198"/>
      <c r="E64" s="198"/>
      <c r="F64" s="198"/>
      <c r="G64" s="198"/>
      <c r="H64" s="198"/>
      <c r="I64" s="198"/>
      <c r="J64" s="198"/>
    </row>
    <row r="65" spans="2:10" s="176" customFormat="1" ht="30">
      <c r="B65" s="207"/>
      <c r="C65" s="198"/>
      <c r="D65" s="198"/>
      <c r="E65" s="198"/>
      <c r="F65" s="198"/>
      <c r="G65" s="198"/>
      <c r="H65" s="198"/>
      <c r="I65" s="198"/>
      <c r="J65" s="198"/>
    </row>
    <row r="66" spans="2:10" s="176" customFormat="1" ht="30">
      <c r="B66" s="207"/>
      <c r="C66" s="198"/>
      <c r="D66" s="198"/>
      <c r="E66" s="198"/>
      <c r="F66" s="198"/>
      <c r="G66" s="198"/>
      <c r="H66" s="198"/>
      <c r="I66" s="198"/>
      <c r="J66" s="198"/>
    </row>
    <row r="67" spans="2:10" s="176" customFormat="1" ht="30">
      <c r="B67" s="207"/>
      <c r="C67" s="198"/>
      <c r="D67" s="198"/>
      <c r="E67" s="198"/>
      <c r="F67" s="198"/>
      <c r="G67" s="198"/>
      <c r="H67" s="198"/>
      <c r="I67" s="198"/>
      <c r="J67" s="198"/>
    </row>
    <row r="68" spans="2:10" s="176" customFormat="1" ht="30">
      <c r="B68" s="207"/>
      <c r="C68" s="198"/>
      <c r="D68" s="198"/>
      <c r="E68" s="198"/>
      <c r="F68" s="198"/>
      <c r="G68" s="198"/>
      <c r="H68" s="198"/>
      <c r="I68" s="198"/>
      <c r="J68" s="198"/>
    </row>
    <row r="69" spans="2:10" s="176" customFormat="1" ht="30">
      <c r="B69" s="207"/>
      <c r="C69" s="198"/>
      <c r="D69" s="198"/>
      <c r="E69" s="198"/>
      <c r="F69" s="198"/>
      <c r="G69" s="198"/>
      <c r="H69" s="198"/>
      <c r="I69" s="198"/>
      <c r="J69" s="198"/>
    </row>
    <row r="70" spans="2:10" s="176" customFormat="1" ht="30">
      <c r="B70" s="207"/>
      <c r="C70" s="198"/>
      <c r="D70" s="198"/>
      <c r="E70" s="198"/>
      <c r="F70" s="198"/>
      <c r="G70" s="198"/>
      <c r="H70" s="198"/>
      <c r="I70" s="198"/>
      <c r="J70" s="198"/>
    </row>
    <row r="71" spans="2:10" s="176" customFormat="1" ht="30">
      <c r="B71" s="207"/>
      <c r="C71" s="198"/>
      <c r="D71" s="198"/>
      <c r="E71" s="198"/>
      <c r="F71" s="198"/>
      <c r="G71" s="198"/>
      <c r="H71" s="198"/>
      <c r="I71" s="198"/>
      <c r="J71" s="198"/>
    </row>
    <row r="72" spans="2:10" s="176" customFormat="1" ht="30">
      <c r="B72" s="207"/>
      <c r="C72" s="198"/>
      <c r="D72" s="198"/>
      <c r="E72" s="198"/>
      <c r="F72" s="198"/>
      <c r="G72" s="198"/>
      <c r="H72" s="198"/>
      <c r="I72" s="198"/>
      <c r="J72" s="198"/>
    </row>
    <row r="73" spans="2:10" s="176" customFormat="1" ht="30">
      <c r="B73" s="207"/>
      <c r="C73" s="198"/>
      <c r="D73" s="198"/>
      <c r="E73" s="198"/>
      <c r="F73" s="198"/>
      <c r="G73" s="198"/>
      <c r="H73" s="198"/>
      <c r="I73" s="198"/>
      <c r="J73" s="198"/>
    </row>
    <row r="74" spans="2:10" s="176" customFormat="1" ht="30">
      <c r="B74" s="207"/>
      <c r="C74" s="198"/>
      <c r="D74" s="198"/>
      <c r="E74" s="198"/>
      <c r="F74" s="198"/>
      <c r="G74" s="198"/>
      <c r="H74" s="198"/>
      <c r="I74" s="198"/>
      <c r="J74" s="198"/>
    </row>
    <row r="75" spans="2:10" s="176" customFormat="1" ht="30">
      <c r="B75" s="207"/>
      <c r="C75" s="198"/>
      <c r="D75" s="198"/>
      <c r="E75" s="198"/>
      <c r="F75" s="198"/>
      <c r="G75" s="198"/>
      <c r="H75" s="198"/>
      <c r="I75" s="198"/>
      <c r="J75" s="198"/>
    </row>
    <row r="76" spans="2:10" s="176" customFormat="1" ht="30">
      <c r="B76" s="207"/>
      <c r="C76" s="198"/>
      <c r="D76" s="198"/>
      <c r="E76" s="198"/>
      <c r="F76" s="198"/>
      <c r="G76" s="198"/>
      <c r="H76" s="198"/>
      <c r="I76" s="198"/>
      <c r="J76" s="198"/>
    </row>
    <row r="77" spans="2:10" s="176" customFormat="1" ht="30">
      <c r="B77" s="207"/>
      <c r="C77" s="198"/>
      <c r="D77" s="198"/>
      <c r="E77" s="198"/>
      <c r="F77" s="198"/>
      <c r="G77" s="198"/>
      <c r="H77" s="198"/>
      <c r="I77" s="198"/>
      <c r="J77" s="198"/>
    </row>
    <row r="78" spans="2:10" s="176" customFormat="1" ht="30">
      <c r="B78" s="207"/>
      <c r="C78" s="198"/>
      <c r="D78" s="198"/>
      <c r="E78" s="198"/>
      <c r="F78" s="198"/>
      <c r="G78" s="198"/>
      <c r="H78" s="198"/>
      <c r="I78" s="198"/>
      <c r="J78" s="198"/>
    </row>
    <row r="79" spans="2:10" s="176" customFormat="1" ht="30">
      <c r="B79" s="207"/>
      <c r="C79" s="198"/>
      <c r="D79" s="198"/>
      <c r="E79" s="198"/>
      <c r="F79" s="198"/>
      <c r="G79" s="198"/>
      <c r="H79" s="198"/>
      <c r="I79" s="198"/>
      <c r="J79" s="198"/>
    </row>
    <row r="80" spans="2:10" s="176" customFormat="1" ht="30">
      <c r="B80" s="207"/>
      <c r="C80" s="198"/>
      <c r="D80" s="198"/>
      <c r="E80" s="198"/>
      <c r="F80" s="198"/>
      <c r="G80" s="198"/>
      <c r="H80" s="198"/>
      <c r="I80" s="198"/>
      <c r="J80" s="198"/>
    </row>
    <row r="81" spans="2:10" s="176" customFormat="1" ht="30">
      <c r="B81" s="207"/>
      <c r="C81" s="198"/>
      <c r="D81" s="198"/>
      <c r="E81" s="198"/>
      <c r="F81" s="198"/>
      <c r="G81" s="198"/>
      <c r="H81" s="198"/>
      <c r="I81" s="198"/>
      <c r="J81" s="198"/>
    </row>
    <row r="82" spans="2:10" s="176" customFormat="1" ht="30">
      <c r="B82" s="207"/>
      <c r="C82" s="198"/>
      <c r="D82" s="198"/>
      <c r="E82" s="198"/>
      <c r="F82" s="198"/>
      <c r="G82" s="198"/>
      <c r="H82" s="198"/>
      <c r="I82" s="198"/>
      <c r="J82" s="198"/>
    </row>
    <row r="83" spans="2:10" s="176" customFormat="1" ht="30">
      <c r="B83" s="207"/>
      <c r="C83" s="198"/>
      <c r="D83" s="198"/>
      <c r="E83" s="198"/>
      <c r="F83" s="198"/>
      <c r="G83" s="198"/>
      <c r="H83" s="198"/>
      <c r="I83" s="198"/>
      <c r="J83" s="198"/>
    </row>
    <row r="84" spans="2:10" s="176" customFormat="1" ht="30">
      <c r="B84" s="207"/>
      <c r="C84" s="198"/>
      <c r="D84" s="198"/>
      <c r="E84" s="198"/>
      <c r="F84" s="198"/>
      <c r="G84" s="198"/>
      <c r="H84" s="198"/>
      <c r="I84" s="198"/>
      <c r="J84" s="198"/>
    </row>
    <row r="85" spans="2:10" s="176" customFormat="1" ht="30">
      <c r="B85" s="207"/>
      <c r="C85" s="198"/>
      <c r="D85" s="198"/>
      <c r="E85" s="198"/>
      <c r="F85" s="198"/>
      <c r="G85" s="198"/>
      <c r="H85" s="198"/>
      <c r="I85" s="198"/>
      <c r="J85" s="198"/>
    </row>
    <row r="86" spans="2:10" s="176" customFormat="1" ht="30">
      <c r="B86" s="207"/>
      <c r="C86" s="198"/>
      <c r="D86" s="198"/>
      <c r="E86" s="198"/>
      <c r="F86" s="198"/>
      <c r="G86" s="198"/>
      <c r="H86" s="198"/>
      <c r="I86" s="198"/>
      <c r="J86" s="198"/>
    </row>
    <row r="87" spans="2:10" s="176" customFormat="1" ht="30">
      <c r="B87" s="207"/>
      <c r="C87" s="198"/>
      <c r="D87" s="198"/>
      <c r="E87" s="198"/>
      <c r="F87" s="198"/>
      <c r="G87" s="198"/>
      <c r="H87" s="198"/>
      <c r="I87" s="198"/>
      <c r="J87" s="198"/>
    </row>
    <row r="88" spans="2:10" s="176" customFormat="1" ht="30">
      <c r="B88" s="207"/>
      <c r="C88" s="198"/>
      <c r="D88" s="198"/>
      <c r="E88" s="198"/>
      <c r="F88" s="198"/>
      <c r="G88" s="198"/>
      <c r="H88" s="198"/>
      <c r="I88" s="198"/>
      <c r="J88" s="198"/>
    </row>
    <row r="89" spans="2:10" s="176" customFormat="1" ht="30">
      <c r="B89" s="207"/>
      <c r="C89" s="198"/>
      <c r="D89" s="198"/>
      <c r="E89" s="198"/>
      <c r="F89" s="198"/>
      <c r="G89" s="198"/>
      <c r="H89" s="198"/>
      <c r="I89" s="198"/>
      <c r="J89" s="198"/>
    </row>
    <row r="90" spans="2:10" s="176" customFormat="1" ht="30">
      <c r="B90" s="207"/>
      <c r="C90" s="198"/>
      <c r="D90" s="198"/>
      <c r="E90" s="198"/>
      <c r="F90" s="198"/>
      <c r="G90" s="198"/>
      <c r="H90" s="198"/>
      <c r="I90" s="198"/>
      <c r="J90" s="198"/>
    </row>
    <row r="91" spans="2:10" s="176" customFormat="1" ht="30">
      <c r="B91" s="207"/>
      <c r="C91" s="198"/>
      <c r="D91" s="198"/>
      <c r="E91" s="198"/>
      <c r="F91" s="198"/>
      <c r="G91" s="198"/>
      <c r="H91" s="198"/>
      <c r="I91" s="198"/>
      <c r="J91" s="198"/>
    </row>
    <row r="92" spans="2:10" s="176" customFormat="1" ht="30">
      <c r="B92" s="207"/>
      <c r="C92" s="198"/>
      <c r="D92" s="198"/>
      <c r="E92" s="198"/>
      <c r="F92" s="198"/>
      <c r="G92" s="198"/>
      <c r="H92" s="198"/>
      <c r="I92" s="198"/>
      <c r="J92" s="198"/>
    </row>
    <row r="93" spans="2:10" s="176" customFormat="1" ht="30">
      <c r="B93" s="207"/>
      <c r="C93" s="198"/>
      <c r="D93" s="198"/>
      <c r="E93" s="198"/>
      <c r="F93" s="198"/>
      <c r="G93" s="198"/>
      <c r="H93" s="198"/>
      <c r="I93" s="198"/>
      <c r="J93" s="198"/>
    </row>
  </sheetData>
  <mergeCells count="69">
    <mergeCell ref="B49:C49"/>
    <mergeCell ref="E49:F49"/>
    <mergeCell ref="H49:I49"/>
    <mergeCell ref="B2:C5"/>
    <mergeCell ref="D2:H5"/>
    <mergeCell ref="I2:J2"/>
    <mergeCell ref="I3:J3"/>
    <mergeCell ref="I4:J4"/>
    <mergeCell ref="I5:J5"/>
    <mergeCell ref="B11:B15"/>
    <mergeCell ref="H11:H15"/>
    <mergeCell ref="C11:C15"/>
    <mergeCell ref="B7:J7"/>
    <mergeCell ref="H8:H9"/>
    <mergeCell ref="I8:J8"/>
    <mergeCell ref="G8:G9"/>
    <mergeCell ref="B10:J10"/>
    <mergeCell ref="B8:B9"/>
    <mergeCell ref="C8:C9"/>
    <mergeCell ref="D8:D9"/>
    <mergeCell ref="E8:E9"/>
    <mergeCell ref="F8:F9"/>
    <mergeCell ref="H16:H20"/>
    <mergeCell ref="I16:I20"/>
    <mergeCell ref="D11:D15"/>
    <mergeCell ref="I11:I15"/>
    <mergeCell ref="J16:J20"/>
    <mergeCell ref="J11:J15"/>
    <mergeCell ref="E11:E15"/>
    <mergeCell ref="F11:F15"/>
    <mergeCell ref="D28:D32"/>
    <mergeCell ref="E28:E32"/>
    <mergeCell ref="B33:J33"/>
    <mergeCell ref="C28:C32"/>
    <mergeCell ref="B21:J21"/>
    <mergeCell ref="H22:H26"/>
    <mergeCell ref="I22:I26"/>
    <mergeCell ref="B22:B26"/>
    <mergeCell ref="C22:C26"/>
    <mergeCell ref="D22:D26"/>
    <mergeCell ref="E22:E26"/>
    <mergeCell ref="F22:F26"/>
    <mergeCell ref="J34:J38"/>
    <mergeCell ref="B39:G39"/>
    <mergeCell ref="B16:B20"/>
    <mergeCell ref="C16:C20"/>
    <mergeCell ref="D16:D20"/>
    <mergeCell ref="E16:E20"/>
    <mergeCell ref="F16:F20"/>
    <mergeCell ref="B27:J27"/>
    <mergeCell ref="B34:B38"/>
    <mergeCell ref="C34:C38"/>
    <mergeCell ref="B28:B32"/>
    <mergeCell ref="J22:J26"/>
    <mergeCell ref="J28:J32"/>
    <mergeCell ref="F28:F32"/>
    <mergeCell ref="H28:H32"/>
    <mergeCell ref="I28:I32"/>
    <mergeCell ref="D46:E46"/>
    <mergeCell ref="G46:I46"/>
    <mergeCell ref="G41:I41"/>
    <mergeCell ref="G42:I42"/>
    <mergeCell ref="I34:I38"/>
    <mergeCell ref="D34:D38"/>
    <mergeCell ref="E34:E38"/>
    <mergeCell ref="D45:E45"/>
    <mergeCell ref="G45:I45"/>
    <mergeCell ref="F34:F38"/>
    <mergeCell ref="H34:H38"/>
  </mergeCells>
  <dataValidations count="1">
    <dataValidation allowBlank="1" showInputMessage="1" showErrorMessage="1" errorTitle="error" error="solo datos númericos" sqref="H28:H32 H22:H26 H34:H38 H11:H20" xr:uid="{00000000-0002-0000-0200-000000000000}"/>
  </dataValidations>
  <printOptions horizontalCentered="1" verticalCentered="1"/>
  <pageMargins left="0.35433070866141736" right="0.31496062992125984" top="0.35433070866141736" bottom="0.39370078740157483" header="0.31496062992125984" footer="0.31496062992125984"/>
  <pageSetup paperSize="175" scale="12" orientation="landscape" r:id="rId1"/>
  <rowBreaks count="2" manualBreakCount="2">
    <brk id="20" max="9" man="1"/>
    <brk id="47" max="17" man="1"/>
  </rowBreaks>
  <colBreaks count="1" manualBreakCount="1">
    <brk id="10" min="4" max="4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91"/>
  <sheetViews>
    <sheetView showGridLines="0" zoomScale="40" zoomScaleNormal="40" workbookViewId="0"/>
  </sheetViews>
  <sheetFormatPr baseColWidth="10" defaultColWidth="10.85546875" defaultRowHeight="18.75"/>
  <cols>
    <col min="1" max="1" width="25.7109375" style="40" customWidth="1"/>
    <col min="2" max="2" width="17" style="17" customWidth="1"/>
    <col min="3" max="3" width="41.42578125" style="40" customWidth="1"/>
    <col min="4" max="4" width="41.7109375" style="40" customWidth="1"/>
    <col min="5" max="5" width="28.85546875" style="40" customWidth="1"/>
    <col min="6" max="6" width="29.7109375" style="40" customWidth="1"/>
    <col min="7" max="7" width="33.42578125" style="40" customWidth="1"/>
    <col min="8" max="8" width="32" style="40" customWidth="1"/>
    <col min="9" max="11" width="41.140625" style="40" customWidth="1"/>
    <col min="12" max="12" width="36.42578125" style="40" customWidth="1"/>
    <col min="13" max="13" width="24.140625" style="40" customWidth="1"/>
    <col min="14" max="14" width="80.7109375" style="40" customWidth="1"/>
    <col min="15" max="15" width="3.7109375" style="40" customWidth="1"/>
    <col min="16" max="54" width="10.85546875" style="45"/>
    <col min="55" max="16384" width="10.85546875" style="40"/>
  </cols>
  <sheetData>
    <row r="1" spans="1:54" ht="19.5" thickBot="1"/>
    <row r="2" spans="1:54" ht="37.5" customHeight="1">
      <c r="B2" s="353" t="s">
        <v>7</v>
      </c>
      <c r="C2" s="354"/>
      <c r="D2" s="374" t="s">
        <v>70</v>
      </c>
      <c r="E2" s="375"/>
      <c r="F2" s="375"/>
      <c r="G2" s="375"/>
      <c r="H2" s="375"/>
      <c r="I2" s="375"/>
      <c r="J2" s="375"/>
      <c r="K2" s="375"/>
      <c r="L2" s="376"/>
      <c r="M2" s="260" t="s">
        <v>229</v>
      </c>
      <c r="N2" s="261"/>
    </row>
    <row r="3" spans="1:54" s="45" customFormat="1" ht="45.75" customHeight="1">
      <c r="A3" s="15"/>
      <c r="B3" s="355"/>
      <c r="C3" s="356"/>
      <c r="D3" s="377"/>
      <c r="E3" s="378"/>
      <c r="F3" s="378"/>
      <c r="G3" s="378"/>
      <c r="H3" s="378"/>
      <c r="I3" s="378"/>
      <c r="J3" s="378"/>
      <c r="K3" s="378"/>
      <c r="L3" s="379"/>
      <c r="M3" s="262" t="s">
        <v>230</v>
      </c>
      <c r="N3" s="263"/>
      <c r="O3" s="15"/>
      <c r="P3" s="15"/>
      <c r="Q3" s="15"/>
    </row>
    <row r="4" spans="1:54" ht="64.5" customHeight="1">
      <c r="A4" s="15"/>
      <c r="B4" s="355"/>
      <c r="C4" s="356"/>
      <c r="D4" s="377"/>
      <c r="E4" s="378"/>
      <c r="F4" s="378"/>
      <c r="G4" s="378"/>
      <c r="H4" s="378"/>
      <c r="I4" s="378"/>
      <c r="J4" s="378"/>
      <c r="K4" s="378"/>
      <c r="L4" s="379"/>
      <c r="M4" s="262" t="s">
        <v>231</v>
      </c>
      <c r="N4" s="263"/>
      <c r="O4" s="15"/>
      <c r="P4" s="15"/>
      <c r="Q4" s="15"/>
    </row>
    <row r="5" spans="1:54" ht="64.5" customHeight="1" thickBot="1">
      <c r="A5" s="15"/>
      <c r="B5" s="357"/>
      <c r="C5" s="358"/>
      <c r="D5" s="380"/>
      <c r="E5" s="381"/>
      <c r="F5" s="381"/>
      <c r="G5" s="381"/>
      <c r="H5" s="381"/>
      <c r="I5" s="381"/>
      <c r="J5" s="381"/>
      <c r="K5" s="381"/>
      <c r="L5" s="382"/>
      <c r="M5" s="264" t="s">
        <v>8</v>
      </c>
      <c r="N5" s="265"/>
      <c r="O5" s="15"/>
      <c r="P5" s="15"/>
      <c r="Q5" s="15"/>
    </row>
    <row r="6" spans="1:54" s="9" customFormat="1" ht="56.25" customHeight="1">
      <c r="A6" s="18"/>
      <c r="B6" s="365" t="s">
        <v>50</v>
      </c>
      <c r="C6" s="359" t="s">
        <v>51</v>
      </c>
      <c r="D6" s="359" t="s">
        <v>52</v>
      </c>
      <c r="E6" s="359" t="s">
        <v>53</v>
      </c>
      <c r="F6" s="359" t="s">
        <v>54</v>
      </c>
      <c r="G6" s="359" t="s">
        <v>20</v>
      </c>
      <c r="H6" s="359" t="s">
        <v>55</v>
      </c>
      <c r="I6" s="361" t="s">
        <v>56</v>
      </c>
      <c r="J6" s="362"/>
      <c r="K6" s="360" t="s">
        <v>38</v>
      </c>
      <c r="L6" s="360"/>
      <c r="M6" s="360" t="s">
        <v>71</v>
      </c>
      <c r="N6" s="360"/>
      <c r="O6" s="18"/>
      <c r="P6" s="18"/>
      <c r="Q6" s="18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</row>
    <row r="7" spans="1:54" s="10" customFormat="1" ht="129" customHeight="1">
      <c r="A7" s="18"/>
      <c r="B7" s="366"/>
      <c r="C7" s="360"/>
      <c r="D7" s="360"/>
      <c r="E7" s="360"/>
      <c r="F7" s="360"/>
      <c r="G7" s="360"/>
      <c r="H7" s="360"/>
      <c r="I7" s="53" t="s">
        <v>57</v>
      </c>
      <c r="J7" s="70" t="s">
        <v>72</v>
      </c>
      <c r="K7" s="71" t="s">
        <v>73</v>
      </c>
      <c r="L7" s="71" t="s">
        <v>74</v>
      </c>
      <c r="M7" s="363" t="s">
        <v>75</v>
      </c>
      <c r="N7" s="364"/>
      <c r="O7" s="21"/>
      <c r="P7" s="1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 s="10" customFormat="1" ht="91.5" customHeight="1">
      <c r="A8" s="18"/>
      <c r="B8" s="327" t="s">
        <v>59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9"/>
      <c r="O8" s="18"/>
      <c r="P8" s="18"/>
      <c r="Q8" s="1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 ht="46.5" customHeight="1" thickBot="1">
      <c r="A9" s="15"/>
      <c r="B9" s="330">
        <v>1</v>
      </c>
      <c r="C9" s="368">
        <f>F1Concertación!C11</f>
        <v>0</v>
      </c>
      <c r="D9" s="368" t="str">
        <f>F1Concertación!D11</f>
        <v>Cumplimiento 100% del Plan de Acción 
(Del Área que Lídera)</v>
      </c>
      <c r="E9" s="368">
        <f>F1Concertación!E11</f>
        <v>0</v>
      </c>
      <c r="F9" s="371">
        <f>F1Concertación!F11</f>
        <v>0</v>
      </c>
      <c r="G9" s="146">
        <f>F1Concertación!G11</f>
        <v>0</v>
      </c>
      <c r="H9" s="343">
        <v>0.6</v>
      </c>
      <c r="I9" s="373">
        <f>F1Concertación!I11</f>
        <v>0</v>
      </c>
      <c r="J9" s="343"/>
      <c r="K9" s="333"/>
      <c r="L9" s="324"/>
      <c r="M9" s="336"/>
      <c r="N9" s="337"/>
      <c r="O9" s="15"/>
      <c r="P9" s="15"/>
      <c r="Q9" s="15"/>
    </row>
    <row r="10" spans="1:54" ht="48" customHeight="1" thickBot="1">
      <c r="A10" s="15"/>
      <c r="B10" s="331"/>
      <c r="C10" s="369"/>
      <c r="D10" s="369"/>
      <c r="E10" s="369"/>
      <c r="F10" s="369"/>
      <c r="G10" s="147">
        <f>F1Concertación!G12</f>
        <v>0</v>
      </c>
      <c r="H10" s="334"/>
      <c r="I10" s="369"/>
      <c r="J10" s="334"/>
      <c r="K10" s="334"/>
      <c r="L10" s="325"/>
      <c r="M10" s="338"/>
      <c r="N10" s="339"/>
      <c r="O10" s="15"/>
      <c r="P10" s="15"/>
      <c r="Q10" s="15"/>
    </row>
    <row r="11" spans="1:54" ht="48" customHeight="1" thickBot="1">
      <c r="A11" s="15"/>
      <c r="B11" s="331"/>
      <c r="C11" s="369"/>
      <c r="D11" s="369"/>
      <c r="E11" s="369"/>
      <c r="F11" s="369"/>
      <c r="G11" s="147">
        <f>F1Concertación!G13</f>
        <v>0</v>
      </c>
      <c r="H11" s="334"/>
      <c r="I11" s="369"/>
      <c r="J11" s="334"/>
      <c r="K11" s="334"/>
      <c r="L11" s="325"/>
      <c r="M11" s="338"/>
      <c r="N11" s="339"/>
      <c r="O11" s="15"/>
      <c r="P11" s="15"/>
      <c r="Q11" s="15"/>
    </row>
    <row r="12" spans="1:54" ht="48" customHeight="1" thickBot="1">
      <c r="A12" s="15"/>
      <c r="B12" s="331"/>
      <c r="C12" s="369"/>
      <c r="D12" s="369"/>
      <c r="E12" s="369"/>
      <c r="F12" s="369"/>
      <c r="G12" s="148">
        <f>F1Concertación!G14</f>
        <v>0</v>
      </c>
      <c r="H12" s="334"/>
      <c r="I12" s="369"/>
      <c r="J12" s="334"/>
      <c r="K12" s="334"/>
      <c r="L12" s="325"/>
      <c r="M12" s="338"/>
      <c r="N12" s="339"/>
      <c r="O12" s="15"/>
      <c r="P12" s="15"/>
      <c r="Q12" s="15"/>
    </row>
    <row r="13" spans="1:54" ht="48" customHeight="1">
      <c r="A13" s="15"/>
      <c r="B13" s="332"/>
      <c r="C13" s="372"/>
      <c r="D13" s="372"/>
      <c r="E13" s="370"/>
      <c r="F13" s="372"/>
      <c r="G13" s="149">
        <f>F1Concertación!G15</f>
        <v>0</v>
      </c>
      <c r="H13" s="335"/>
      <c r="I13" s="372"/>
      <c r="J13" s="335"/>
      <c r="K13" s="335"/>
      <c r="L13" s="326"/>
      <c r="M13" s="340"/>
      <c r="N13" s="341"/>
      <c r="O13" s="15"/>
      <c r="P13" s="15"/>
      <c r="Q13" s="15"/>
    </row>
    <row r="14" spans="1:54" ht="47.25" customHeight="1" thickBot="1">
      <c r="A14" s="19"/>
      <c r="B14" s="330">
        <v>2</v>
      </c>
      <c r="C14" s="333">
        <f>F1Concertación!C16</f>
        <v>0</v>
      </c>
      <c r="D14" s="333" t="str">
        <f>F1Concertación!D16</f>
        <v xml:space="preserve">Proyecto de Innovación Pública </v>
      </c>
      <c r="E14" s="333">
        <f>F1Concertación!E16</f>
        <v>0</v>
      </c>
      <c r="F14" s="342">
        <f>F1Concertación!F16</f>
        <v>0</v>
      </c>
      <c r="G14" s="146">
        <f>F1Concertación!G16</f>
        <v>0</v>
      </c>
      <c r="H14" s="343">
        <v>0.1</v>
      </c>
      <c r="I14" s="343">
        <f>F1Concertación!I16</f>
        <v>0</v>
      </c>
      <c r="J14" s="343"/>
      <c r="K14" s="333"/>
      <c r="L14" s="324"/>
      <c r="M14" s="336"/>
      <c r="N14" s="337"/>
      <c r="O14" s="15"/>
      <c r="P14" s="15"/>
      <c r="Q14" s="15"/>
    </row>
    <row r="15" spans="1:54" ht="47.25" customHeight="1" thickBot="1">
      <c r="A15" s="19"/>
      <c r="B15" s="331"/>
      <c r="C15" s="334"/>
      <c r="D15" s="334"/>
      <c r="E15" s="334"/>
      <c r="F15" s="334"/>
      <c r="G15" s="147">
        <f>F1Concertación!G17</f>
        <v>0</v>
      </c>
      <c r="H15" s="334"/>
      <c r="I15" s="334"/>
      <c r="J15" s="334"/>
      <c r="K15" s="334"/>
      <c r="L15" s="325"/>
      <c r="M15" s="338"/>
      <c r="N15" s="339"/>
      <c r="O15" s="15"/>
      <c r="P15" s="15"/>
      <c r="Q15" s="15"/>
    </row>
    <row r="16" spans="1:54" ht="47.25" customHeight="1" thickBot="1">
      <c r="A16" s="19"/>
      <c r="B16" s="331"/>
      <c r="C16" s="334"/>
      <c r="D16" s="334"/>
      <c r="E16" s="334"/>
      <c r="F16" s="334"/>
      <c r="G16" s="147">
        <f>F1Concertación!G18</f>
        <v>0</v>
      </c>
      <c r="H16" s="334"/>
      <c r="I16" s="334"/>
      <c r="J16" s="334"/>
      <c r="K16" s="334"/>
      <c r="L16" s="325"/>
      <c r="M16" s="338"/>
      <c r="N16" s="339"/>
      <c r="O16" s="15"/>
      <c r="P16" s="15"/>
      <c r="Q16" s="15"/>
    </row>
    <row r="17" spans="1:54" ht="55.5" customHeight="1" thickBot="1">
      <c r="A17" s="19"/>
      <c r="B17" s="331"/>
      <c r="C17" s="334"/>
      <c r="D17" s="334"/>
      <c r="E17" s="334"/>
      <c r="F17" s="334"/>
      <c r="G17" s="148">
        <f>F1Concertación!G19</f>
        <v>0</v>
      </c>
      <c r="H17" s="334"/>
      <c r="I17" s="334"/>
      <c r="J17" s="334"/>
      <c r="K17" s="334"/>
      <c r="L17" s="325"/>
      <c r="M17" s="338"/>
      <c r="N17" s="339"/>
      <c r="O17" s="15"/>
      <c r="P17" s="15"/>
      <c r="Q17" s="15"/>
    </row>
    <row r="18" spans="1:54" ht="39.75" customHeight="1">
      <c r="A18" s="19"/>
      <c r="B18" s="332"/>
      <c r="C18" s="335"/>
      <c r="D18" s="335"/>
      <c r="E18" s="335"/>
      <c r="F18" s="335"/>
      <c r="G18" s="149">
        <f>F1Concertación!G20</f>
        <v>0</v>
      </c>
      <c r="H18" s="335"/>
      <c r="I18" s="335"/>
      <c r="J18" s="335"/>
      <c r="K18" s="335"/>
      <c r="L18" s="326"/>
      <c r="M18" s="340"/>
      <c r="N18" s="341"/>
      <c r="O18" s="15"/>
      <c r="P18" s="15"/>
      <c r="Q18" s="15"/>
    </row>
    <row r="19" spans="1:54" s="10" customFormat="1" ht="91.5" customHeight="1">
      <c r="A19" s="18"/>
      <c r="B19" s="327" t="s">
        <v>62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9"/>
      <c r="O19" s="18"/>
      <c r="P19" s="18"/>
      <c r="Q19" s="1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</row>
    <row r="20" spans="1:54" ht="39.75" customHeight="1" thickBot="1">
      <c r="A20" s="15"/>
      <c r="B20" s="330">
        <v>3</v>
      </c>
      <c r="C20" s="333">
        <f>F1Concertación!C22</f>
        <v>0</v>
      </c>
      <c r="D20" s="333">
        <f>F1Concertación!D22</f>
        <v>0</v>
      </c>
      <c r="E20" s="333">
        <f>F1Concertación!E22</f>
        <v>0</v>
      </c>
      <c r="F20" s="342">
        <f>F1Concertación!F22</f>
        <v>0</v>
      </c>
      <c r="G20" s="146">
        <f>F1Concertación!G22</f>
        <v>0</v>
      </c>
      <c r="H20" s="343">
        <v>0.1</v>
      </c>
      <c r="I20" s="343">
        <f>F1Concertación!I22</f>
        <v>0</v>
      </c>
      <c r="J20" s="343"/>
      <c r="K20" s="333"/>
      <c r="L20" s="324"/>
      <c r="M20" s="336"/>
      <c r="N20" s="337"/>
      <c r="O20" s="15"/>
      <c r="P20" s="15"/>
      <c r="Q20" s="15"/>
    </row>
    <row r="21" spans="1:54" ht="39.75" customHeight="1" thickBot="1">
      <c r="A21" s="15"/>
      <c r="B21" s="331"/>
      <c r="C21" s="334"/>
      <c r="D21" s="334"/>
      <c r="E21" s="334"/>
      <c r="F21" s="334"/>
      <c r="G21" s="147">
        <f>F1Concertación!G29</f>
        <v>0</v>
      </c>
      <c r="H21" s="334"/>
      <c r="I21" s="334"/>
      <c r="J21" s="334"/>
      <c r="K21" s="334"/>
      <c r="L21" s="325"/>
      <c r="M21" s="338"/>
      <c r="N21" s="339"/>
      <c r="O21" s="15"/>
      <c r="P21" s="15"/>
      <c r="Q21" s="15"/>
    </row>
    <row r="22" spans="1:54" ht="39.75" customHeight="1" thickBot="1">
      <c r="A22" s="15"/>
      <c r="B22" s="331"/>
      <c r="C22" s="334"/>
      <c r="D22" s="334"/>
      <c r="E22" s="334"/>
      <c r="F22" s="334"/>
      <c r="G22" s="147">
        <f>F1Concertación!G24</f>
        <v>0</v>
      </c>
      <c r="H22" s="334"/>
      <c r="I22" s="334"/>
      <c r="J22" s="334"/>
      <c r="K22" s="334"/>
      <c r="L22" s="325"/>
      <c r="M22" s="338"/>
      <c r="N22" s="339"/>
      <c r="O22" s="15"/>
      <c r="P22" s="15"/>
      <c r="Q22" s="15"/>
    </row>
    <row r="23" spans="1:54" ht="39" customHeight="1" thickBot="1">
      <c r="A23" s="15"/>
      <c r="B23" s="331"/>
      <c r="C23" s="334"/>
      <c r="D23" s="334"/>
      <c r="E23" s="334"/>
      <c r="F23" s="334"/>
      <c r="G23" s="148">
        <f>F1Concertación!G25</f>
        <v>0</v>
      </c>
      <c r="H23" s="334"/>
      <c r="I23" s="334"/>
      <c r="J23" s="334"/>
      <c r="K23" s="334"/>
      <c r="L23" s="325"/>
      <c r="M23" s="338"/>
      <c r="N23" s="339"/>
      <c r="O23" s="15"/>
      <c r="P23" s="15"/>
      <c r="Q23" s="15"/>
    </row>
    <row r="24" spans="1:54" ht="39" customHeight="1">
      <c r="A24" s="15"/>
      <c r="B24" s="332"/>
      <c r="C24" s="335"/>
      <c r="D24" s="335"/>
      <c r="E24" s="335"/>
      <c r="F24" s="335"/>
      <c r="G24" s="149">
        <f>F1Concertación!G26</f>
        <v>0</v>
      </c>
      <c r="H24" s="335"/>
      <c r="I24" s="335"/>
      <c r="J24" s="335"/>
      <c r="K24" s="335"/>
      <c r="L24" s="326"/>
      <c r="M24" s="340"/>
      <c r="N24" s="341"/>
      <c r="O24" s="15"/>
      <c r="P24" s="15"/>
      <c r="Q24" s="15"/>
    </row>
    <row r="25" spans="1:54" s="10" customFormat="1" ht="91.5" customHeight="1">
      <c r="A25" s="18"/>
      <c r="B25" s="327" t="s">
        <v>63</v>
      </c>
      <c r="C25" s="328"/>
      <c r="D25" s="328"/>
      <c r="E25" s="328"/>
      <c r="F25" s="328"/>
      <c r="G25" s="328"/>
      <c r="H25" s="328"/>
      <c r="I25" s="328"/>
      <c r="J25" s="328"/>
      <c r="K25" s="328"/>
      <c r="L25" s="328"/>
      <c r="M25" s="328"/>
      <c r="N25" s="329"/>
      <c r="O25" s="18"/>
      <c r="P25" s="18"/>
      <c r="Q25" s="1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</row>
    <row r="26" spans="1:54" ht="39" customHeight="1" thickBot="1">
      <c r="A26" s="15"/>
      <c r="B26" s="330">
        <v>4</v>
      </c>
      <c r="C26" s="333">
        <f>F1Concertación!C28</f>
        <v>0</v>
      </c>
      <c r="D26" s="333">
        <f>F1Concertación!D28</f>
        <v>0</v>
      </c>
      <c r="E26" s="333">
        <f>F1Concertación!E28</f>
        <v>0</v>
      </c>
      <c r="F26" s="342">
        <f>F1Concertación!F28</f>
        <v>0</v>
      </c>
      <c r="G26" s="146">
        <f>F1Concertación!G28</f>
        <v>0</v>
      </c>
      <c r="H26" s="343">
        <v>0.1</v>
      </c>
      <c r="I26" s="343">
        <f>F1Concertación!I28</f>
        <v>0</v>
      </c>
      <c r="J26" s="343"/>
      <c r="K26" s="333"/>
      <c r="L26" s="324"/>
      <c r="M26" s="336"/>
      <c r="N26" s="337"/>
      <c r="O26" s="15"/>
      <c r="P26" s="15"/>
      <c r="Q26" s="15"/>
    </row>
    <row r="27" spans="1:54" ht="39" customHeight="1" thickBot="1">
      <c r="A27" s="15"/>
      <c r="B27" s="331"/>
      <c r="C27" s="334"/>
      <c r="D27" s="334"/>
      <c r="E27" s="334"/>
      <c r="F27" s="334"/>
      <c r="G27" s="147">
        <f>F1Concertación!G29</f>
        <v>0</v>
      </c>
      <c r="H27" s="334"/>
      <c r="I27" s="334"/>
      <c r="J27" s="334"/>
      <c r="K27" s="334"/>
      <c r="L27" s="325"/>
      <c r="M27" s="338"/>
      <c r="N27" s="339"/>
      <c r="O27" s="15"/>
      <c r="P27" s="15"/>
      <c r="Q27" s="15"/>
    </row>
    <row r="28" spans="1:54" ht="39" customHeight="1" thickBot="1">
      <c r="A28" s="15"/>
      <c r="B28" s="331"/>
      <c r="C28" s="334"/>
      <c r="D28" s="334"/>
      <c r="E28" s="334"/>
      <c r="F28" s="334"/>
      <c r="G28" s="147">
        <f>F1Concertación!G30</f>
        <v>0</v>
      </c>
      <c r="H28" s="334"/>
      <c r="I28" s="334"/>
      <c r="J28" s="334"/>
      <c r="K28" s="334"/>
      <c r="L28" s="325"/>
      <c r="M28" s="338"/>
      <c r="N28" s="339"/>
      <c r="O28" s="15"/>
      <c r="P28" s="15"/>
      <c r="Q28" s="15"/>
    </row>
    <row r="29" spans="1:54" ht="39" customHeight="1" thickBot="1">
      <c r="A29" s="15"/>
      <c r="B29" s="331"/>
      <c r="C29" s="334"/>
      <c r="D29" s="334"/>
      <c r="E29" s="334"/>
      <c r="F29" s="334"/>
      <c r="G29" s="148">
        <f>F1Concertación!G31</f>
        <v>0</v>
      </c>
      <c r="H29" s="334"/>
      <c r="I29" s="334"/>
      <c r="J29" s="334"/>
      <c r="K29" s="334"/>
      <c r="L29" s="325"/>
      <c r="M29" s="338"/>
      <c r="N29" s="339"/>
      <c r="O29" s="15"/>
      <c r="P29" s="15"/>
      <c r="Q29" s="15"/>
    </row>
    <row r="30" spans="1:54" ht="48" customHeight="1">
      <c r="A30" s="15"/>
      <c r="B30" s="332"/>
      <c r="C30" s="335"/>
      <c r="D30" s="335"/>
      <c r="E30" s="335"/>
      <c r="F30" s="335"/>
      <c r="G30" s="149">
        <f>F1Concertación!G32</f>
        <v>0</v>
      </c>
      <c r="H30" s="335"/>
      <c r="I30" s="335"/>
      <c r="J30" s="335"/>
      <c r="K30" s="335"/>
      <c r="L30" s="326"/>
      <c r="M30" s="340"/>
      <c r="N30" s="341"/>
      <c r="O30" s="15"/>
      <c r="P30" s="15"/>
      <c r="Q30" s="15"/>
    </row>
    <row r="31" spans="1:54" s="10" customFormat="1" ht="91.5" customHeight="1">
      <c r="A31" s="18"/>
      <c r="B31" s="327" t="s">
        <v>64</v>
      </c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9"/>
      <c r="O31" s="18"/>
      <c r="P31" s="18"/>
      <c r="Q31" s="1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</row>
    <row r="32" spans="1:54" ht="39" customHeight="1" thickBot="1">
      <c r="A32" s="15"/>
      <c r="B32" s="351">
        <v>5</v>
      </c>
      <c r="C32" s="347">
        <f>F1Concertación!C34</f>
        <v>0</v>
      </c>
      <c r="D32" s="347">
        <f>F1Concertación!D34</f>
        <v>0</v>
      </c>
      <c r="E32" s="347">
        <f>F1Concertación!E34</f>
        <v>0</v>
      </c>
      <c r="F32" s="349">
        <f>F1Concertación!F34</f>
        <v>0</v>
      </c>
      <c r="G32" s="147">
        <f>F1Concertación!G34</f>
        <v>0</v>
      </c>
      <c r="H32" s="350">
        <v>0.1</v>
      </c>
      <c r="I32" s="350">
        <f>F1Concertación!I34</f>
        <v>0</v>
      </c>
      <c r="J32" s="350"/>
      <c r="K32" s="333"/>
      <c r="L32" s="324"/>
      <c r="M32" s="336"/>
      <c r="N32" s="337"/>
      <c r="O32" s="15"/>
      <c r="P32" s="15"/>
      <c r="Q32" s="15"/>
    </row>
    <row r="33" spans="1:17" ht="39" customHeight="1" thickBot="1">
      <c r="A33" s="15"/>
      <c r="B33" s="351"/>
      <c r="C33" s="347"/>
      <c r="D33" s="347"/>
      <c r="E33" s="347"/>
      <c r="F33" s="347"/>
      <c r="G33" s="148">
        <f>F1Concertación!G35</f>
        <v>0</v>
      </c>
      <c r="H33" s="347"/>
      <c r="I33" s="347"/>
      <c r="J33" s="347"/>
      <c r="K33" s="334"/>
      <c r="L33" s="325"/>
      <c r="M33" s="338"/>
      <c r="N33" s="339"/>
      <c r="O33" s="15"/>
      <c r="P33" s="15"/>
      <c r="Q33" s="15"/>
    </row>
    <row r="34" spans="1:17" ht="48" customHeight="1" thickBot="1">
      <c r="A34" s="15"/>
      <c r="B34" s="351"/>
      <c r="C34" s="347"/>
      <c r="D34" s="347"/>
      <c r="E34" s="347"/>
      <c r="F34" s="347"/>
      <c r="G34" s="149">
        <f>F1Concertación!G36</f>
        <v>0</v>
      </c>
      <c r="H34" s="347"/>
      <c r="I34" s="347"/>
      <c r="J34" s="347"/>
      <c r="K34" s="334"/>
      <c r="L34" s="325"/>
      <c r="M34" s="338"/>
      <c r="N34" s="339"/>
      <c r="O34" s="15"/>
      <c r="P34" s="15"/>
      <c r="Q34" s="15"/>
    </row>
    <row r="35" spans="1:17" ht="48" customHeight="1" thickBot="1">
      <c r="A35" s="15"/>
      <c r="B35" s="351"/>
      <c r="C35" s="347"/>
      <c r="D35" s="347"/>
      <c r="E35" s="347"/>
      <c r="F35" s="347"/>
      <c r="G35" s="150">
        <f>F1Concertación!G37</f>
        <v>0</v>
      </c>
      <c r="H35" s="347"/>
      <c r="I35" s="347"/>
      <c r="J35" s="347"/>
      <c r="K35" s="334"/>
      <c r="L35" s="325"/>
      <c r="M35" s="338"/>
      <c r="N35" s="339"/>
      <c r="O35" s="15"/>
      <c r="P35" s="15"/>
      <c r="Q35" s="15"/>
    </row>
    <row r="36" spans="1:17" ht="48" customHeight="1">
      <c r="A36" s="15"/>
      <c r="B36" s="351"/>
      <c r="C36" s="348"/>
      <c r="D36" s="348"/>
      <c r="E36" s="348"/>
      <c r="F36" s="348"/>
      <c r="G36" s="151">
        <f>F1Concertación!G38</f>
        <v>0</v>
      </c>
      <c r="H36" s="347"/>
      <c r="I36" s="348"/>
      <c r="J36" s="348"/>
      <c r="K36" s="335"/>
      <c r="L36" s="326"/>
      <c r="M36" s="340"/>
      <c r="N36" s="341"/>
      <c r="O36" s="15"/>
      <c r="P36" s="15"/>
      <c r="Q36" s="15"/>
    </row>
    <row r="37" spans="1:17" ht="50.25" customHeight="1">
      <c r="A37" s="15"/>
      <c r="B37" s="327" t="s">
        <v>65</v>
      </c>
      <c r="C37" s="328"/>
      <c r="D37" s="328"/>
      <c r="E37" s="328"/>
      <c r="F37" s="328"/>
      <c r="G37" s="328"/>
      <c r="H37" s="225">
        <f>IF(SUM(H32)&gt;100%,"supera el 100%",SUM(H9:H36))</f>
        <v>0.99999999999999989</v>
      </c>
      <c r="I37" s="226"/>
      <c r="J37" s="227"/>
      <c r="K37" s="228"/>
      <c r="L37" s="229"/>
      <c r="M37" s="228"/>
      <c r="N37" s="230"/>
      <c r="O37" s="15"/>
      <c r="P37" s="15"/>
      <c r="Q37" s="15"/>
    </row>
    <row r="38" spans="1:17" ht="27" customHeight="1">
      <c r="A38" s="15"/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72"/>
      <c r="M38" s="72"/>
      <c r="N38" s="73"/>
      <c r="O38" s="15"/>
      <c r="P38" s="15"/>
      <c r="Q38" s="15"/>
    </row>
    <row r="39" spans="1:17" ht="27" customHeight="1">
      <c r="A39" s="15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74"/>
      <c r="M39" s="74"/>
      <c r="N39" s="75"/>
      <c r="O39" s="15"/>
      <c r="P39" s="15"/>
      <c r="Q39" s="15"/>
    </row>
    <row r="40" spans="1:17" ht="27" customHeight="1">
      <c r="A40" s="15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74"/>
      <c r="M40" s="74"/>
      <c r="N40" s="75"/>
      <c r="O40" s="15"/>
      <c r="P40" s="15"/>
      <c r="Q40" s="15"/>
    </row>
    <row r="41" spans="1:17" ht="27" customHeight="1">
      <c r="A41" s="15"/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74"/>
      <c r="M41" s="74"/>
      <c r="N41" s="75"/>
      <c r="O41" s="15"/>
      <c r="P41" s="15"/>
      <c r="Q41" s="15"/>
    </row>
    <row r="42" spans="1:17" ht="27" customHeight="1">
      <c r="A42" s="15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74"/>
      <c r="M42" s="74"/>
      <c r="N42" s="75"/>
      <c r="O42" s="15"/>
      <c r="P42" s="15"/>
      <c r="Q42" s="15"/>
    </row>
    <row r="43" spans="1:17" ht="48.75" customHeight="1">
      <c r="A43" s="15"/>
      <c r="B43" s="59"/>
      <c r="C43" s="60" t="s">
        <v>67</v>
      </c>
      <c r="D43" s="352"/>
      <c r="E43" s="352"/>
      <c r="F43" s="61"/>
      <c r="G43" s="346"/>
      <c r="H43" s="346"/>
      <c r="I43" s="346"/>
      <c r="J43" s="61"/>
      <c r="K43" s="346"/>
      <c r="L43" s="346"/>
      <c r="M43" s="346"/>
      <c r="N43" s="62"/>
      <c r="O43" s="15"/>
      <c r="P43" s="15"/>
      <c r="Q43" s="15"/>
    </row>
    <row r="44" spans="1:17" ht="48" customHeight="1">
      <c r="A44" s="15"/>
      <c r="B44" s="59"/>
      <c r="C44" s="60" t="s">
        <v>68</v>
      </c>
      <c r="D44" s="344">
        <f>F1Concertación!D46:E46</f>
        <v>0</v>
      </c>
      <c r="E44" s="344"/>
      <c r="F44" s="61"/>
      <c r="G44" s="345" t="s">
        <v>66</v>
      </c>
      <c r="H44" s="345"/>
      <c r="I44" s="345"/>
      <c r="J44" s="76"/>
      <c r="K44" s="345" t="s">
        <v>69</v>
      </c>
      <c r="L44" s="345"/>
      <c r="M44" s="345"/>
      <c r="N44" s="77"/>
      <c r="O44" s="15"/>
      <c r="P44" s="15"/>
      <c r="Q44" s="15"/>
    </row>
    <row r="45" spans="1:17" ht="26.25">
      <c r="A45" s="15"/>
      <c r="B45" s="63"/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6"/>
      <c r="O45" s="15"/>
      <c r="P45" s="15"/>
      <c r="Q45" s="15"/>
    </row>
    <row r="46" spans="1:17" s="45" customFormat="1" ht="26.25">
      <c r="A46" s="15"/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15"/>
      <c r="P46" s="15"/>
      <c r="Q46" s="15"/>
    </row>
    <row r="47" spans="1:17" s="45" customFormat="1" ht="26.25">
      <c r="A47" s="15"/>
      <c r="B47" s="367" t="s">
        <v>222</v>
      </c>
      <c r="C47" s="367"/>
      <c r="D47" s="367"/>
      <c r="E47" s="167" t="s">
        <v>223</v>
      </c>
      <c r="F47" s="367" t="s">
        <v>224</v>
      </c>
      <c r="G47" s="367"/>
      <c r="H47" s="367"/>
      <c r="I47" s="367"/>
      <c r="J47" s="167" t="s">
        <v>225</v>
      </c>
      <c r="K47" s="367" t="s">
        <v>226</v>
      </c>
      <c r="L47" s="367"/>
      <c r="M47" s="367"/>
      <c r="N47" s="167">
        <v>1</v>
      </c>
      <c r="O47" s="15"/>
      <c r="P47" s="15"/>
      <c r="Q47" s="15"/>
    </row>
    <row r="48" spans="1:17" s="45" customFormat="1" ht="18">
      <c r="B48" s="6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</row>
    <row r="49" spans="2:14" s="45" customFormat="1" ht="18">
      <c r="B49" s="6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</row>
    <row r="50" spans="2:14" s="45" customFormat="1" ht="18">
      <c r="B50" s="6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</row>
    <row r="51" spans="2:14" s="45" customFormat="1" ht="18">
      <c r="B51" s="69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</row>
    <row r="52" spans="2:14" s="45" customFormat="1" ht="18">
      <c r="B52" s="69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2:14" s="45" customFormat="1" ht="18">
      <c r="B53" s="6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2:14" s="45" customFormat="1" ht="18">
      <c r="B54" s="69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</row>
    <row r="55" spans="2:14" s="45" customFormat="1" ht="18">
      <c r="B55" s="69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</row>
    <row r="56" spans="2:14" s="45" customFormat="1">
      <c r="B56" s="16"/>
    </row>
    <row r="57" spans="2:14" s="45" customFormat="1">
      <c r="B57" s="16"/>
    </row>
    <row r="58" spans="2:14" s="45" customFormat="1">
      <c r="B58" s="16"/>
    </row>
    <row r="59" spans="2:14" s="45" customFormat="1">
      <c r="B59" s="16"/>
    </row>
    <row r="60" spans="2:14" s="45" customFormat="1">
      <c r="B60" s="16"/>
    </row>
    <row r="61" spans="2:14" s="45" customFormat="1">
      <c r="B61" s="16"/>
    </row>
    <row r="62" spans="2:14" s="45" customFormat="1">
      <c r="B62" s="16"/>
    </row>
    <row r="63" spans="2:14" s="45" customFormat="1">
      <c r="B63" s="16"/>
    </row>
    <row r="64" spans="2:14" s="45" customFormat="1">
      <c r="B64" s="16"/>
    </row>
    <row r="65" spans="2:2" s="45" customFormat="1">
      <c r="B65" s="16"/>
    </row>
    <row r="66" spans="2:2" s="45" customFormat="1">
      <c r="B66" s="16"/>
    </row>
    <row r="67" spans="2:2" s="45" customFormat="1">
      <c r="B67" s="16"/>
    </row>
    <row r="68" spans="2:2" s="45" customFormat="1">
      <c r="B68" s="16"/>
    </row>
    <row r="69" spans="2:2" s="45" customFormat="1">
      <c r="B69" s="16"/>
    </row>
    <row r="70" spans="2:2" s="45" customFormat="1">
      <c r="B70" s="16"/>
    </row>
    <row r="71" spans="2:2" s="45" customFormat="1">
      <c r="B71" s="16"/>
    </row>
    <row r="72" spans="2:2" s="45" customFormat="1">
      <c r="B72" s="16"/>
    </row>
    <row r="73" spans="2:2" s="45" customFormat="1">
      <c r="B73" s="16"/>
    </row>
    <row r="74" spans="2:2" s="45" customFormat="1">
      <c r="B74" s="16"/>
    </row>
    <row r="75" spans="2:2" s="45" customFormat="1">
      <c r="B75" s="16"/>
    </row>
    <row r="76" spans="2:2" s="45" customFormat="1">
      <c r="B76" s="16"/>
    </row>
    <row r="77" spans="2:2" s="45" customFormat="1">
      <c r="B77" s="16"/>
    </row>
    <row r="78" spans="2:2" s="45" customFormat="1">
      <c r="B78" s="16"/>
    </row>
    <row r="79" spans="2:2" s="45" customFormat="1">
      <c r="B79" s="16"/>
    </row>
    <row r="80" spans="2:2" s="45" customFormat="1">
      <c r="B80" s="16"/>
    </row>
    <row r="81" spans="2:2" s="45" customFormat="1">
      <c r="B81" s="16"/>
    </row>
    <row r="82" spans="2:2" s="45" customFormat="1">
      <c r="B82" s="16"/>
    </row>
    <row r="83" spans="2:2" s="45" customFormat="1">
      <c r="B83" s="16"/>
    </row>
    <row r="84" spans="2:2" s="45" customFormat="1">
      <c r="B84" s="16"/>
    </row>
    <row r="85" spans="2:2" s="45" customFormat="1">
      <c r="B85" s="16"/>
    </row>
    <row r="86" spans="2:2" s="45" customFormat="1">
      <c r="B86" s="16"/>
    </row>
    <row r="87" spans="2:2" s="45" customFormat="1">
      <c r="B87" s="16"/>
    </row>
    <row r="88" spans="2:2" s="45" customFormat="1">
      <c r="B88" s="16"/>
    </row>
    <row r="89" spans="2:2" s="45" customFormat="1">
      <c r="B89" s="16"/>
    </row>
    <row r="90" spans="2:2" s="45" customFormat="1">
      <c r="B90" s="16"/>
    </row>
    <row r="91" spans="2:2" s="45" customFormat="1">
      <c r="B91" s="16"/>
    </row>
  </sheetData>
  <mergeCells count="86">
    <mergeCell ref="M2:N2"/>
    <mergeCell ref="M3:N3"/>
    <mergeCell ref="M4:N4"/>
    <mergeCell ref="M5:N5"/>
    <mergeCell ref="D2:L5"/>
    <mergeCell ref="K47:M47"/>
    <mergeCell ref="B47:D47"/>
    <mergeCell ref="F47:I47"/>
    <mergeCell ref="B8:N8"/>
    <mergeCell ref="H9:H13"/>
    <mergeCell ref="M9:N13"/>
    <mergeCell ref="L9:L13"/>
    <mergeCell ref="E9:E13"/>
    <mergeCell ref="F9:F13"/>
    <mergeCell ref="B9:B13"/>
    <mergeCell ref="C9:C13"/>
    <mergeCell ref="D9:D13"/>
    <mergeCell ref="I9:I13"/>
    <mergeCell ref="J9:J13"/>
    <mergeCell ref="K9:K13"/>
    <mergeCell ref="F20:F24"/>
    <mergeCell ref="M6:N6"/>
    <mergeCell ref="M7:N7"/>
    <mergeCell ref="B6:B7"/>
    <mergeCell ref="C6:C7"/>
    <mergeCell ref="D6:D7"/>
    <mergeCell ref="E6:E7"/>
    <mergeCell ref="F6:F7"/>
    <mergeCell ref="B2:C5"/>
    <mergeCell ref="L14:L18"/>
    <mergeCell ref="B14:B18"/>
    <mergeCell ref="C14:C18"/>
    <mergeCell ref="D14:D18"/>
    <mergeCell ref="E14:E18"/>
    <mergeCell ref="F14:F18"/>
    <mergeCell ref="H14:H18"/>
    <mergeCell ref="I14:I18"/>
    <mergeCell ref="J14:J18"/>
    <mergeCell ref="G6:G7"/>
    <mergeCell ref="H6:H7"/>
    <mergeCell ref="I6:J6"/>
    <mergeCell ref="K6:L6"/>
    <mergeCell ref="H20:H24"/>
    <mergeCell ref="I20:I24"/>
    <mergeCell ref="J20:J24"/>
    <mergeCell ref="K14:K18"/>
    <mergeCell ref="D43:E43"/>
    <mergeCell ref="G43:I43"/>
    <mergeCell ref="K26:K30"/>
    <mergeCell ref="D44:E44"/>
    <mergeCell ref="G44:I44"/>
    <mergeCell ref="M32:N36"/>
    <mergeCell ref="K43:M43"/>
    <mergeCell ref="K32:K36"/>
    <mergeCell ref="L32:L36"/>
    <mergeCell ref="D32:D36"/>
    <mergeCell ref="E32:E36"/>
    <mergeCell ref="F32:F36"/>
    <mergeCell ref="H32:H36"/>
    <mergeCell ref="I32:I36"/>
    <mergeCell ref="J32:J36"/>
    <mergeCell ref="K44:M44"/>
    <mergeCell ref="B37:G37"/>
    <mergeCell ref="B32:B36"/>
    <mergeCell ref="C32:C36"/>
    <mergeCell ref="M14:N18"/>
    <mergeCell ref="M20:N24"/>
    <mergeCell ref="M26:N30"/>
    <mergeCell ref="B31:N31"/>
    <mergeCell ref="E26:E30"/>
    <mergeCell ref="F26:F30"/>
    <mergeCell ref="H26:H30"/>
    <mergeCell ref="I26:I30"/>
    <mergeCell ref="J26:J30"/>
    <mergeCell ref="K20:K24"/>
    <mergeCell ref="L20:L24"/>
    <mergeCell ref="B19:N19"/>
    <mergeCell ref="B20:B24"/>
    <mergeCell ref="C20:C24"/>
    <mergeCell ref="D20:D24"/>
    <mergeCell ref="E20:E24"/>
    <mergeCell ref="L26:L30"/>
    <mergeCell ref="B25:N25"/>
    <mergeCell ref="B26:B30"/>
    <mergeCell ref="C26:C30"/>
    <mergeCell ref="D26:D30"/>
  </mergeCells>
  <dataValidations count="1">
    <dataValidation allowBlank="1" showInputMessage="1" showErrorMessage="1" errorTitle="error" error="solo datos númericos" sqref="H26:H30 H20:H24 H32:H36 H9:H18" xr:uid="{00000000-0002-0000-0300-000000000000}"/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2"/>
  <sheetViews>
    <sheetView showGridLines="0" zoomScale="39" zoomScaleNormal="39" workbookViewId="0"/>
  </sheetViews>
  <sheetFormatPr baseColWidth="10" defaultColWidth="10.85546875" defaultRowHeight="18.75"/>
  <cols>
    <col min="1" max="1" width="21.85546875" style="40" customWidth="1"/>
    <col min="2" max="2" width="18.42578125" style="17" customWidth="1"/>
    <col min="3" max="3" width="41.42578125" style="40" customWidth="1"/>
    <col min="4" max="4" width="41.7109375" style="40" customWidth="1"/>
    <col min="5" max="5" width="28.85546875" style="40" customWidth="1"/>
    <col min="6" max="6" width="29.7109375" style="40" customWidth="1"/>
    <col min="7" max="7" width="33.42578125" style="40" customWidth="1"/>
    <col min="8" max="8" width="32" style="40" customWidth="1"/>
    <col min="9" max="12" width="41.140625" style="40" customWidth="1"/>
    <col min="13" max="13" width="38.85546875" style="40" customWidth="1"/>
    <col min="14" max="14" width="33.140625" style="47" customWidth="1"/>
    <col min="15" max="16" width="36.42578125" style="40" customWidth="1"/>
    <col min="17" max="17" width="3.7109375" style="40" customWidth="1"/>
    <col min="18" max="16384" width="10.85546875" style="40"/>
  </cols>
  <sheetData>
    <row r="1" spans="1:19" ht="19.5" thickBot="1"/>
    <row r="2" spans="1:19" ht="47.25" customHeight="1">
      <c r="B2" s="353" t="s">
        <v>7</v>
      </c>
      <c r="C2" s="354"/>
      <c r="D2" s="374" t="s">
        <v>76</v>
      </c>
      <c r="E2" s="375"/>
      <c r="F2" s="375"/>
      <c r="G2" s="375"/>
      <c r="H2" s="375"/>
      <c r="I2" s="375"/>
      <c r="J2" s="375"/>
      <c r="K2" s="375"/>
      <c r="L2" s="375"/>
      <c r="M2" s="375"/>
      <c r="N2" s="376"/>
      <c r="O2" s="260" t="s">
        <v>229</v>
      </c>
      <c r="P2" s="261"/>
    </row>
    <row r="3" spans="1:19" ht="33.75" customHeight="1">
      <c r="B3" s="355"/>
      <c r="C3" s="356"/>
      <c r="D3" s="377"/>
      <c r="E3" s="378"/>
      <c r="F3" s="378"/>
      <c r="G3" s="378"/>
      <c r="H3" s="378"/>
      <c r="I3" s="378"/>
      <c r="J3" s="378"/>
      <c r="K3" s="378"/>
      <c r="L3" s="378"/>
      <c r="M3" s="378"/>
      <c r="N3" s="379"/>
      <c r="O3" s="262" t="s">
        <v>230</v>
      </c>
      <c r="P3" s="263"/>
    </row>
    <row r="4" spans="1:19" s="45" customFormat="1" ht="36" customHeight="1">
      <c r="A4" s="15"/>
      <c r="B4" s="355"/>
      <c r="C4" s="356"/>
      <c r="D4" s="377"/>
      <c r="E4" s="378"/>
      <c r="F4" s="378"/>
      <c r="G4" s="378"/>
      <c r="H4" s="378"/>
      <c r="I4" s="378"/>
      <c r="J4" s="378"/>
      <c r="K4" s="378"/>
      <c r="L4" s="378"/>
      <c r="M4" s="378"/>
      <c r="N4" s="379"/>
      <c r="O4" s="262" t="s">
        <v>231</v>
      </c>
      <c r="P4" s="263"/>
      <c r="Q4" s="15"/>
      <c r="R4" s="15"/>
      <c r="S4" s="15"/>
    </row>
    <row r="5" spans="1:19" s="45" customFormat="1" ht="77.25" customHeight="1" thickBot="1">
      <c r="A5" s="15"/>
      <c r="B5" s="357"/>
      <c r="C5" s="358"/>
      <c r="D5" s="380"/>
      <c r="E5" s="381"/>
      <c r="F5" s="381"/>
      <c r="G5" s="381"/>
      <c r="H5" s="381"/>
      <c r="I5" s="381"/>
      <c r="J5" s="381"/>
      <c r="K5" s="381"/>
      <c r="L5" s="381"/>
      <c r="M5" s="381"/>
      <c r="N5" s="382"/>
      <c r="O5" s="264" t="s">
        <v>8</v>
      </c>
      <c r="P5" s="265"/>
      <c r="Q5" s="15"/>
      <c r="R5" s="15"/>
      <c r="S5" s="15"/>
    </row>
    <row r="6" spans="1:19" ht="23.25" customHeight="1">
      <c r="A6" s="15"/>
      <c r="B6" s="413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20"/>
      <c r="R6" s="15"/>
      <c r="S6" s="15"/>
    </row>
    <row r="7" spans="1:19" s="9" customFormat="1" ht="56.25" customHeight="1">
      <c r="A7" s="18"/>
      <c r="B7" s="415" t="s">
        <v>50</v>
      </c>
      <c r="C7" s="416" t="s">
        <v>51</v>
      </c>
      <c r="D7" s="405" t="s">
        <v>52</v>
      </c>
      <c r="E7" s="405" t="s">
        <v>53</v>
      </c>
      <c r="F7" s="405" t="s">
        <v>54</v>
      </c>
      <c r="G7" s="405" t="s">
        <v>20</v>
      </c>
      <c r="H7" s="405" t="s">
        <v>55</v>
      </c>
      <c r="I7" s="407" t="s">
        <v>56</v>
      </c>
      <c r="J7" s="407"/>
      <c r="K7" s="407"/>
      <c r="L7" s="407"/>
      <c r="M7" s="405" t="s">
        <v>77</v>
      </c>
      <c r="N7" s="409" t="s">
        <v>78</v>
      </c>
      <c r="O7" s="411" t="s">
        <v>38</v>
      </c>
      <c r="P7" s="412"/>
      <c r="Q7" s="21"/>
      <c r="R7" s="18"/>
      <c r="S7" s="18"/>
    </row>
    <row r="8" spans="1:19" s="10" customFormat="1" ht="129" customHeight="1">
      <c r="A8" s="18"/>
      <c r="B8" s="366"/>
      <c r="C8" s="417"/>
      <c r="D8" s="408"/>
      <c r="E8" s="408"/>
      <c r="F8" s="408"/>
      <c r="G8" s="408"/>
      <c r="H8" s="406"/>
      <c r="I8" s="53" t="s">
        <v>57</v>
      </c>
      <c r="J8" s="70" t="s">
        <v>72</v>
      </c>
      <c r="K8" s="54" t="s">
        <v>79</v>
      </c>
      <c r="L8" s="70" t="s">
        <v>80</v>
      </c>
      <c r="M8" s="408"/>
      <c r="N8" s="410"/>
      <c r="O8" s="71" t="s">
        <v>73</v>
      </c>
      <c r="P8" s="71" t="s">
        <v>74</v>
      </c>
      <c r="Q8" s="21"/>
      <c r="R8" s="18"/>
      <c r="S8" s="18"/>
    </row>
    <row r="9" spans="1:19" s="10" customFormat="1" ht="91.5" customHeight="1">
      <c r="A9" s="18"/>
      <c r="B9" s="327" t="s">
        <v>59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9"/>
      <c r="Q9" s="18"/>
      <c r="R9" s="18"/>
      <c r="S9" s="18"/>
    </row>
    <row r="10" spans="1:19" ht="46.5" customHeight="1" thickBot="1">
      <c r="A10" s="15"/>
      <c r="B10" s="330">
        <v>1</v>
      </c>
      <c r="C10" s="333">
        <f>F1Concertación!C11</f>
        <v>0</v>
      </c>
      <c r="D10" s="333" t="str">
        <f>F1Concertación!D11</f>
        <v>Cumplimiento 100% del Plan de Acción 
(Del Área que Lídera)</v>
      </c>
      <c r="E10" s="333">
        <f>F1Concertación!E11</f>
        <v>0</v>
      </c>
      <c r="F10" s="342">
        <f>F1Concertación!F11</f>
        <v>0</v>
      </c>
      <c r="G10" s="146">
        <f>F1Concertación!G11</f>
        <v>0</v>
      </c>
      <c r="H10" s="343">
        <v>0.6</v>
      </c>
      <c r="I10" s="343">
        <f>F1Concertación!I11</f>
        <v>0</v>
      </c>
      <c r="J10" s="391">
        <f>'F2Seguimiento-Retroalimentación'!J9:J13</f>
        <v>0</v>
      </c>
      <c r="K10" s="394">
        <f>F1Concertación!J11</f>
        <v>0</v>
      </c>
      <c r="L10" s="394"/>
      <c r="M10" s="397">
        <f>IF(SUM(J10,L10)&gt;100%,"NO PERMITIDO",SUM(J10,L10))</f>
        <v>0</v>
      </c>
      <c r="N10" s="400">
        <f>H10*M10/100%</f>
        <v>0</v>
      </c>
      <c r="O10" s="324"/>
      <c r="P10" s="324"/>
      <c r="Q10" s="15"/>
      <c r="R10" s="15"/>
      <c r="S10" s="15"/>
    </row>
    <row r="11" spans="1:19" ht="48" customHeight="1" thickBot="1">
      <c r="A11" s="15"/>
      <c r="B11" s="331"/>
      <c r="C11" s="334"/>
      <c r="D11" s="334"/>
      <c r="E11" s="334"/>
      <c r="F11" s="334"/>
      <c r="G11" s="147">
        <f>F1Concertación!G12</f>
        <v>0</v>
      </c>
      <c r="H11" s="334"/>
      <c r="I11" s="334"/>
      <c r="J11" s="392"/>
      <c r="K11" s="395"/>
      <c r="L11" s="395"/>
      <c r="M11" s="398"/>
      <c r="N11" s="401"/>
      <c r="O11" s="325"/>
      <c r="P11" s="325"/>
      <c r="Q11" s="15"/>
      <c r="R11" s="15"/>
      <c r="S11" s="15"/>
    </row>
    <row r="12" spans="1:19" ht="48" customHeight="1" thickBot="1">
      <c r="A12" s="15"/>
      <c r="B12" s="331"/>
      <c r="C12" s="334"/>
      <c r="D12" s="334"/>
      <c r="E12" s="334"/>
      <c r="F12" s="334"/>
      <c r="G12" s="147">
        <f>F1Concertación!G13</f>
        <v>0</v>
      </c>
      <c r="H12" s="334"/>
      <c r="I12" s="334"/>
      <c r="J12" s="392"/>
      <c r="K12" s="395"/>
      <c r="L12" s="395"/>
      <c r="M12" s="398"/>
      <c r="N12" s="401"/>
      <c r="O12" s="325"/>
      <c r="P12" s="325"/>
      <c r="Q12" s="15"/>
      <c r="R12" s="15"/>
      <c r="S12" s="15"/>
    </row>
    <row r="13" spans="1:19" ht="48" customHeight="1" thickBot="1">
      <c r="A13" s="15"/>
      <c r="B13" s="331"/>
      <c r="C13" s="334"/>
      <c r="D13" s="334"/>
      <c r="E13" s="334"/>
      <c r="F13" s="334"/>
      <c r="G13" s="148">
        <f>F1Concertación!G14</f>
        <v>0</v>
      </c>
      <c r="H13" s="334"/>
      <c r="I13" s="334"/>
      <c r="J13" s="392"/>
      <c r="K13" s="395"/>
      <c r="L13" s="395"/>
      <c r="M13" s="398"/>
      <c r="N13" s="401"/>
      <c r="O13" s="325"/>
      <c r="P13" s="325"/>
      <c r="Q13" s="15"/>
      <c r="R13" s="15"/>
      <c r="S13" s="15"/>
    </row>
    <row r="14" spans="1:19" ht="48" customHeight="1">
      <c r="A14" s="15"/>
      <c r="B14" s="332"/>
      <c r="C14" s="335"/>
      <c r="D14" s="335"/>
      <c r="E14" s="403"/>
      <c r="F14" s="335"/>
      <c r="G14" s="149">
        <f>F1Concertación!G15</f>
        <v>0</v>
      </c>
      <c r="H14" s="335"/>
      <c r="I14" s="335"/>
      <c r="J14" s="393"/>
      <c r="K14" s="396"/>
      <c r="L14" s="396"/>
      <c r="M14" s="399"/>
      <c r="N14" s="402"/>
      <c r="O14" s="326"/>
      <c r="P14" s="326"/>
      <c r="Q14" s="15"/>
      <c r="R14" s="15"/>
      <c r="S14" s="15"/>
    </row>
    <row r="15" spans="1:19" ht="47.25" customHeight="1" thickBot="1">
      <c r="A15" s="19"/>
      <c r="B15" s="330">
        <v>2</v>
      </c>
      <c r="C15" s="333">
        <f>F1Concertación!C16</f>
        <v>0</v>
      </c>
      <c r="D15" s="333" t="str">
        <f>F1Concertación!D16</f>
        <v xml:space="preserve">Proyecto de Innovación Pública </v>
      </c>
      <c r="E15" s="333">
        <f>F1Concertación!E16</f>
        <v>0</v>
      </c>
      <c r="F15" s="342">
        <f>F1Concertación!F16</f>
        <v>0</v>
      </c>
      <c r="G15" s="146">
        <f>F1Concertación!G16</f>
        <v>0</v>
      </c>
      <c r="H15" s="343">
        <v>0.1</v>
      </c>
      <c r="I15" s="343">
        <f>F1Concertación!I16</f>
        <v>0</v>
      </c>
      <c r="J15" s="404">
        <f>'F2Seguimiento-Retroalimentación'!J14:J18</f>
        <v>0</v>
      </c>
      <c r="K15" s="394">
        <f>F1Concertación!J16</f>
        <v>0</v>
      </c>
      <c r="L15" s="394"/>
      <c r="M15" s="397">
        <f>IF(SUM(J15,L15)&gt;100%,"NO PERMITIDO",SUM(J15,L15))</f>
        <v>0</v>
      </c>
      <c r="N15" s="400">
        <f>H15*M15/100%</f>
        <v>0</v>
      </c>
      <c r="O15" s="324"/>
      <c r="P15" s="324"/>
      <c r="Q15" s="15"/>
      <c r="R15" s="15"/>
      <c r="S15" s="15"/>
    </row>
    <row r="16" spans="1:19" ht="47.25" customHeight="1" thickBot="1">
      <c r="A16" s="19"/>
      <c r="B16" s="331"/>
      <c r="C16" s="334"/>
      <c r="D16" s="334"/>
      <c r="E16" s="334"/>
      <c r="F16" s="334"/>
      <c r="G16" s="147">
        <f>F1Concertación!G17</f>
        <v>0</v>
      </c>
      <c r="H16" s="334"/>
      <c r="I16" s="334"/>
      <c r="J16" s="392"/>
      <c r="K16" s="395"/>
      <c r="L16" s="395"/>
      <c r="M16" s="398"/>
      <c r="N16" s="401"/>
      <c r="O16" s="325"/>
      <c r="P16" s="325"/>
      <c r="Q16" s="15"/>
      <c r="R16" s="15"/>
      <c r="S16" s="15"/>
    </row>
    <row r="17" spans="1:19" ht="47.25" customHeight="1" thickBot="1">
      <c r="A17" s="19"/>
      <c r="B17" s="331"/>
      <c r="C17" s="334"/>
      <c r="D17" s="334"/>
      <c r="E17" s="334"/>
      <c r="F17" s="334"/>
      <c r="G17" s="147">
        <f>F1Concertación!G18</f>
        <v>0</v>
      </c>
      <c r="H17" s="334"/>
      <c r="I17" s="334"/>
      <c r="J17" s="392"/>
      <c r="K17" s="395"/>
      <c r="L17" s="395"/>
      <c r="M17" s="398"/>
      <c r="N17" s="401"/>
      <c r="O17" s="325"/>
      <c r="P17" s="325"/>
      <c r="Q17" s="15"/>
      <c r="R17" s="15"/>
      <c r="S17" s="15"/>
    </row>
    <row r="18" spans="1:19" ht="55.5" customHeight="1" thickBot="1">
      <c r="A18" s="19"/>
      <c r="B18" s="331"/>
      <c r="C18" s="334"/>
      <c r="D18" s="334"/>
      <c r="E18" s="334"/>
      <c r="F18" s="334"/>
      <c r="G18" s="147">
        <f>F1Concertación!G19</f>
        <v>0</v>
      </c>
      <c r="H18" s="334"/>
      <c r="I18" s="334"/>
      <c r="J18" s="392"/>
      <c r="K18" s="395"/>
      <c r="L18" s="395"/>
      <c r="M18" s="398"/>
      <c r="N18" s="401"/>
      <c r="O18" s="325"/>
      <c r="P18" s="325"/>
      <c r="Q18" s="15"/>
      <c r="R18" s="15"/>
      <c r="S18" s="15"/>
    </row>
    <row r="19" spans="1:19" ht="39.75" customHeight="1">
      <c r="A19" s="19"/>
      <c r="B19" s="332"/>
      <c r="C19" s="335"/>
      <c r="D19" s="335"/>
      <c r="E19" s="335"/>
      <c r="F19" s="335"/>
      <c r="G19" s="149">
        <f>F1Concertación!G20</f>
        <v>0</v>
      </c>
      <c r="H19" s="335"/>
      <c r="I19" s="335"/>
      <c r="J19" s="393"/>
      <c r="K19" s="396"/>
      <c r="L19" s="396"/>
      <c r="M19" s="399"/>
      <c r="N19" s="402"/>
      <c r="O19" s="326"/>
      <c r="P19" s="326"/>
      <c r="Q19" s="15"/>
      <c r="R19" s="15"/>
      <c r="S19" s="15"/>
    </row>
    <row r="20" spans="1:19" s="10" customFormat="1" ht="91.5" customHeight="1">
      <c r="A20" s="18"/>
      <c r="B20" s="327" t="s">
        <v>62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9"/>
      <c r="Q20" s="18"/>
      <c r="R20" s="18"/>
      <c r="S20" s="18"/>
    </row>
    <row r="21" spans="1:19" ht="39.75" customHeight="1" thickBot="1">
      <c r="A21" s="15"/>
      <c r="B21" s="330">
        <v>3</v>
      </c>
      <c r="C21" s="333">
        <f>F1Concertación!C22</f>
        <v>0</v>
      </c>
      <c r="D21" s="333">
        <f>F1Concertación!D22</f>
        <v>0</v>
      </c>
      <c r="E21" s="333">
        <f>F1Concertación!E22</f>
        <v>0</v>
      </c>
      <c r="F21" s="342">
        <f>F1Concertación!F22</f>
        <v>0</v>
      </c>
      <c r="G21" s="146">
        <f>F1Concertación!G22</f>
        <v>0</v>
      </c>
      <c r="H21" s="343">
        <v>0.1</v>
      </c>
      <c r="I21" s="343">
        <f>F1Concertación!I22</f>
        <v>0</v>
      </c>
      <c r="J21" s="391">
        <f>'F2Seguimiento-Retroalimentación'!J20:J24</f>
        <v>0</v>
      </c>
      <c r="K21" s="394">
        <f>F1Concertación!J22</f>
        <v>0</v>
      </c>
      <c r="L21" s="394"/>
      <c r="M21" s="397">
        <f>IF(SUM(J21,L21)&gt;100%,"NO PERMITIDO",SUM(J21,L21))</f>
        <v>0</v>
      </c>
      <c r="N21" s="400">
        <f>H21*M21/100%</f>
        <v>0</v>
      </c>
      <c r="O21" s="324"/>
      <c r="P21" s="324"/>
      <c r="Q21" s="15"/>
      <c r="R21" s="15"/>
      <c r="S21" s="15"/>
    </row>
    <row r="22" spans="1:19" ht="39.75" customHeight="1" thickBot="1">
      <c r="A22" s="15"/>
      <c r="B22" s="331"/>
      <c r="C22" s="334"/>
      <c r="D22" s="334"/>
      <c r="E22" s="334"/>
      <c r="F22" s="334"/>
      <c r="G22" s="147">
        <f>F1Concertación!G23</f>
        <v>0</v>
      </c>
      <c r="H22" s="334"/>
      <c r="I22" s="334"/>
      <c r="J22" s="392"/>
      <c r="K22" s="395"/>
      <c r="L22" s="395"/>
      <c r="M22" s="398"/>
      <c r="N22" s="401"/>
      <c r="O22" s="325"/>
      <c r="P22" s="325"/>
      <c r="Q22" s="15"/>
      <c r="R22" s="15"/>
      <c r="S22" s="15"/>
    </row>
    <row r="23" spans="1:19" ht="39.75" customHeight="1" thickBot="1">
      <c r="A23" s="15"/>
      <c r="B23" s="331"/>
      <c r="C23" s="334"/>
      <c r="D23" s="334"/>
      <c r="E23" s="334"/>
      <c r="F23" s="334"/>
      <c r="G23" s="147">
        <f>F1Concertación!G24</f>
        <v>0</v>
      </c>
      <c r="H23" s="334"/>
      <c r="I23" s="334"/>
      <c r="J23" s="392"/>
      <c r="K23" s="395"/>
      <c r="L23" s="395"/>
      <c r="M23" s="398"/>
      <c r="N23" s="401"/>
      <c r="O23" s="325"/>
      <c r="P23" s="325"/>
      <c r="Q23" s="15"/>
      <c r="R23" s="15"/>
      <c r="S23" s="15"/>
    </row>
    <row r="24" spans="1:19" ht="39" customHeight="1" thickBot="1">
      <c r="A24" s="15"/>
      <c r="B24" s="331"/>
      <c r="C24" s="334"/>
      <c r="D24" s="334"/>
      <c r="E24" s="334"/>
      <c r="F24" s="334"/>
      <c r="G24" s="148">
        <f>F1Concertación!G25</f>
        <v>0</v>
      </c>
      <c r="H24" s="334"/>
      <c r="I24" s="334"/>
      <c r="J24" s="392"/>
      <c r="K24" s="395"/>
      <c r="L24" s="395"/>
      <c r="M24" s="398"/>
      <c r="N24" s="401"/>
      <c r="O24" s="325"/>
      <c r="P24" s="325"/>
      <c r="Q24" s="15"/>
      <c r="R24" s="15"/>
      <c r="S24" s="15"/>
    </row>
    <row r="25" spans="1:19" ht="39" customHeight="1">
      <c r="A25" s="15"/>
      <c r="B25" s="332"/>
      <c r="C25" s="335"/>
      <c r="D25" s="335"/>
      <c r="E25" s="335"/>
      <c r="F25" s="335"/>
      <c r="G25" s="149">
        <f>F1Concertación!G26</f>
        <v>0</v>
      </c>
      <c r="H25" s="335"/>
      <c r="I25" s="335"/>
      <c r="J25" s="393"/>
      <c r="K25" s="396"/>
      <c r="L25" s="396"/>
      <c r="M25" s="399"/>
      <c r="N25" s="402"/>
      <c r="O25" s="326"/>
      <c r="P25" s="326"/>
      <c r="Q25" s="15"/>
      <c r="R25" s="15"/>
      <c r="S25" s="15"/>
    </row>
    <row r="26" spans="1:19" s="10" customFormat="1" ht="91.5" customHeight="1">
      <c r="A26" s="18"/>
      <c r="B26" s="327" t="s">
        <v>63</v>
      </c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9"/>
      <c r="Q26" s="18"/>
      <c r="R26" s="18"/>
      <c r="S26" s="18"/>
    </row>
    <row r="27" spans="1:19" ht="39" customHeight="1" thickBot="1">
      <c r="A27" s="15"/>
      <c r="B27" s="330">
        <v>4</v>
      </c>
      <c r="C27" s="333">
        <f>F1Concertación!C28</f>
        <v>0</v>
      </c>
      <c r="D27" s="333">
        <f>F1Concertación!D28</f>
        <v>0</v>
      </c>
      <c r="E27" s="333">
        <f>F1Concertación!E28</f>
        <v>0</v>
      </c>
      <c r="F27" s="342">
        <f>F1Concertación!F28</f>
        <v>0</v>
      </c>
      <c r="G27" s="146">
        <f>F1Concertación!G28</f>
        <v>0</v>
      </c>
      <c r="H27" s="343">
        <v>0.1</v>
      </c>
      <c r="I27" s="343">
        <f>F1Concertación!I28</f>
        <v>0</v>
      </c>
      <c r="J27" s="391">
        <f>'F2Seguimiento-Retroalimentación'!J26:J30</f>
        <v>0</v>
      </c>
      <c r="K27" s="394">
        <f>F1Concertación!J28</f>
        <v>0</v>
      </c>
      <c r="L27" s="394"/>
      <c r="M27" s="397">
        <f>IF(SUM(J27,L27)&gt;100%,"NO PERMITIDO",SUM(J27,L27))</f>
        <v>0</v>
      </c>
      <c r="N27" s="400">
        <f>H27*M27/100%</f>
        <v>0</v>
      </c>
      <c r="O27" s="324"/>
      <c r="P27" s="324"/>
      <c r="Q27" s="15"/>
      <c r="R27" s="15"/>
      <c r="S27" s="15"/>
    </row>
    <row r="28" spans="1:19" ht="39" customHeight="1" thickBot="1">
      <c r="A28" s="15"/>
      <c r="B28" s="331"/>
      <c r="C28" s="334"/>
      <c r="D28" s="334"/>
      <c r="E28" s="334"/>
      <c r="F28" s="334"/>
      <c r="G28" s="147">
        <f>F1Concertación!G29</f>
        <v>0</v>
      </c>
      <c r="H28" s="334"/>
      <c r="I28" s="334"/>
      <c r="J28" s="392"/>
      <c r="K28" s="395"/>
      <c r="L28" s="395"/>
      <c r="M28" s="398"/>
      <c r="N28" s="401"/>
      <c r="O28" s="325"/>
      <c r="P28" s="325"/>
      <c r="Q28" s="15"/>
      <c r="R28" s="15"/>
      <c r="S28" s="15"/>
    </row>
    <row r="29" spans="1:19" ht="39" customHeight="1" thickBot="1">
      <c r="A29" s="15"/>
      <c r="B29" s="331"/>
      <c r="C29" s="334"/>
      <c r="D29" s="334"/>
      <c r="E29" s="334"/>
      <c r="F29" s="334"/>
      <c r="G29" s="147">
        <f>F1Concertación!G30</f>
        <v>0</v>
      </c>
      <c r="H29" s="334"/>
      <c r="I29" s="334"/>
      <c r="J29" s="392"/>
      <c r="K29" s="395"/>
      <c r="L29" s="395"/>
      <c r="M29" s="398"/>
      <c r="N29" s="401"/>
      <c r="O29" s="325"/>
      <c r="P29" s="325"/>
      <c r="Q29" s="15"/>
      <c r="R29" s="15"/>
      <c r="S29" s="15"/>
    </row>
    <row r="30" spans="1:19" ht="39" customHeight="1" thickBot="1">
      <c r="A30" s="15"/>
      <c r="B30" s="331"/>
      <c r="C30" s="334"/>
      <c r="D30" s="334"/>
      <c r="E30" s="334"/>
      <c r="F30" s="334"/>
      <c r="G30" s="148">
        <f>F1Concertación!G31</f>
        <v>0</v>
      </c>
      <c r="H30" s="334"/>
      <c r="I30" s="334"/>
      <c r="J30" s="392"/>
      <c r="K30" s="395"/>
      <c r="L30" s="395"/>
      <c r="M30" s="398"/>
      <c r="N30" s="401"/>
      <c r="O30" s="325"/>
      <c r="P30" s="325"/>
      <c r="Q30" s="15"/>
      <c r="R30" s="15"/>
      <c r="S30" s="15"/>
    </row>
    <row r="31" spans="1:19" ht="48" customHeight="1">
      <c r="A31" s="15"/>
      <c r="B31" s="332"/>
      <c r="C31" s="335"/>
      <c r="D31" s="335"/>
      <c r="E31" s="335"/>
      <c r="F31" s="335"/>
      <c r="G31" s="149">
        <f>F1Concertación!G32</f>
        <v>0</v>
      </c>
      <c r="H31" s="335"/>
      <c r="I31" s="335"/>
      <c r="J31" s="393"/>
      <c r="K31" s="396"/>
      <c r="L31" s="396"/>
      <c r="M31" s="399"/>
      <c r="N31" s="402"/>
      <c r="O31" s="326"/>
      <c r="P31" s="326"/>
      <c r="Q31" s="15"/>
      <c r="R31" s="15"/>
      <c r="S31" s="15"/>
    </row>
    <row r="32" spans="1:19" s="10" customFormat="1" ht="91.5" customHeight="1">
      <c r="A32" s="18"/>
      <c r="B32" s="327" t="s">
        <v>64</v>
      </c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9"/>
      <c r="Q32" s="18"/>
      <c r="R32" s="18"/>
      <c r="S32" s="18"/>
    </row>
    <row r="33" spans="1:19" ht="39" customHeight="1">
      <c r="A33" s="15"/>
      <c r="B33" s="351">
        <v>5</v>
      </c>
      <c r="C33" s="347">
        <f>F1Concertación!C34</f>
        <v>0</v>
      </c>
      <c r="D33" s="347">
        <f>F1Concertación!D34</f>
        <v>0</v>
      </c>
      <c r="E33" s="347">
        <f>F1Concertación!E34</f>
        <v>0</v>
      </c>
      <c r="F33" s="349">
        <f>F1Concertación!F34</f>
        <v>0</v>
      </c>
      <c r="G33" s="147">
        <f>F1Concertación!G34</f>
        <v>0</v>
      </c>
      <c r="H33" s="350">
        <v>0.1</v>
      </c>
      <c r="I33" s="350">
        <f>F1Concertación!I34</f>
        <v>0</v>
      </c>
      <c r="J33" s="383">
        <f>'F2Seguimiento-Retroalimentación'!J32:J36</f>
        <v>0</v>
      </c>
      <c r="K33" s="387">
        <f>F1Concertación!J34</f>
        <v>0</v>
      </c>
      <c r="L33" s="387"/>
      <c r="M33" s="389">
        <f>IF(SUM(J33,L33)&gt;100%,"NO PERMITIDO",SUM(J33,L33))</f>
        <v>0</v>
      </c>
      <c r="N33" s="386">
        <f>H33*M33/100%</f>
        <v>0</v>
      </c>
      <c r="O33" s="324"/>
      <c r="P33" s="324"/>
      <c r="Q33" s="15"/>
      <c r="R33" s="15"/>
      <c r="S33" s="15"/>
    </row>
    <row r="34" spans="1:19" ht="39" customHeight="1">
      <c r="A34" s="15"/>
      <c r="B34" s="351"/>
      <c r="C34" s="347"/>
      <c r="D34" s="347"/>
      <c r="E34" s="347"/>
      <c r="F34" s="347"/>
      <c r="G34" s="148">
        <f>F1Concertación!G35</f>
        <v>0</v>
      </c>
      <c r="H34" s="347"/>
      <c r="I34" s="347"/>
      <c r="J34" s="384"/>
      <c r="K34" s="387"/>
      <c r="L34" s="387"/>
      <c r="M34" s="389"/>
      <c r="N34" s="386"/>
      <c r="O34" s="325"/>
      <c r="P34" s="325"/>
      <c r="Q34" s="15"/>
      <c r="R34" s="15"/>
      <c r="S34" s="15"/>
    </row>
    <row r="35" spans="1:19" ht="48" customHeight="1">
      <c r="A35" s="15"/>
      <c r="B35" s="351"/>
      <c r="C35" s="347"/>
      <c r="D35" s="347"/>
      <c r="E35" s="347"/>
      <c r="F35" s="347"/>
      <c r="G35" s="149">
        <f>F1Concertación!G36</f>
        <v>0</v>
      </c>
      <c r="H35" s="347"/>
      <c r="I35" s="347"/>
      <c r="J35" s="384"/>
      <c r="K35" s="387"/>
      <c r="L35" s="387"/>
      <c r="M35" s="389"/>
      <c r="N35" s="386"/>
      <c r="O35" s="325"/>
      <c r="P35" s="325"/>
      <c r="Q35" s="15"/>
      <c r="R35" s="15"/>
      <c r="S35" s="15"/>
    </row>
    <row r="36" spans="1:19" ht="48" customHeight="1">
      <c r="A36" s="15"/>
      <c r="B36" s="351"/>
      <c r="C36" s="347"/>
      <c r="D36" s="347"/>
      <c r="E36" s="347"/>
      <c r="F36" s="347"/>
      <c r="G36" s="150">
        <f>F1Concertación!G37</f>
        <v>0</v>
      </c>
      <c r="H36" s="347"/>
      <c r="I36" s="347"/>
      <c r="J36" s="384"/>
      <c r="K36" s="387"/>
      <c r="L36" s="387"/>
      <c r="M36" s="389"/>
      <c r="N36" s="386"/>
      <c r="O36" s="325"/>
      <c r="P36" s="325"/>
      <c r="Q36" s="15"/>
      <c r="R36" s="15"/>
      <c r="S36" s="15"/>
    </row>
    <row r="37" spans="1:19" ht="48" customHeight="1">
      <c r="A37" s="15"/>
      <c r="B37" s="351"/>
      <c r="C37" s="348"/>
      <c r="D37" s="348"/>
      <c r="E37" s="348"/>
      <c r="F37" s="348"/>
      <c r="G37" s="151">
        <f>F1Concertación!G38</f>
        <v>0</v>
      </c>
      <c r="H37" s="347"/>
      <c r="I37" s="348"/>
      <c r="J37" s="385"/>
      <c r="K37" s="388"/>
      <c r="L37" s="388"/>
      <c r="M37" s="390"/>
      <c r="N37" s="386"/>
      <c r="O37" s="326"/>
      <c r="P37" s="326"/>
      <c r="Q37" s="15"/>
      <c r="R37" s="15"/>
      <c r="S37" s="15"/>
    </row>
    <row r="38" spans="1:19" ht="27" customHeight="1">
      <c r="A38" s="15"/>
      <c r="B38" s="327" t="s">
        <v>65</v>
      </c>
      <c r="C38" s="328"/>
      <c r="D38" s="328"/>
      <c r="E38" s="328"/>
      <c r="F38" s="328"/>
      <c r="G38" s="328"/>
      <c r="H38" s="225">
        <f>IF(SUM(H33)&gt;100%,"supera el 100%",SUM(H10:H37))</f>
        <v>0.99999999999999989</v>
      </c>
      <c r="I38" s="226"/>
      <c r="J38" s="227"/>
      <c r="K38" s="228"/>
      <c r="L38" s="227"/>
      <c r="M38" s="230"/>
      <c r="N38" s="225">
        <f>IF(SUM(N33)&gt;100%,"supera el 100%",SUM(N10:N37))</f>
        <v>0</v>
      </c>
      <c r="O38" s="229"/>
      <c r="P38" s="230"/>
      <c r="Q38" s="15"/>
      <c r="R38" s="15"/>
      <c r="S38" s="15"/>
    </row>
    <row r="39" spans="1:19" ht="27" customHeight="1">
      <c r="A39" s="15"/>
      <c r="B39" s="55"/>
      <c r="C39" s="58"/>
      <c r="D39" s="58"/>
      <c r="E39" s="58"/>
      <c r="F39" s="58"/>
      <c r="G39" s="58"/>
      <c r="H39" s="56"/>
      <c r="I39" s="58"/>
      <c r="J39" s="58"/>
      <c r="K39" s="78"/>
      <c r="L39" s="78"/>
      <c r="M39" s="78"/>
      <c r="N39" s="72"/>
      <c r="O39" s="74"/>
      <c r="P39" s="75"/>
      <c r="Q39" s="15"/>
      <c r="R39" s="15"/>
      <c r="S39" s="15"/>
    </row>
    <row r="40" spans="1:19" ht="27" customHeight="1">
      <c r="A40" s="15"/>
      <c r="B40" s="57"/>
      <c r="C40" s="58"/>
      <c r="D40" s="58"/>
      <c r="E40" s="58"/>
      <c r="F40" s="58"/>
      <c r="G40" s="58"/>
      <c r="H40" s="58"/>
      <c r="I40" s="58"/>
      <c r="J40" s="58"/>
      <c r="K40" s="78"/>
      <c r="L40" s="78"/>
      <c r="M40" s="78"/>
      <c r="N40" s="74"/>
      <c r="O40" s="74"/>
      <c r="P40" s="75"/>
      <c r="Q40" s="15"/>
      <c r="R40" s="15"/>
      <c r="S40" s="15"/>
    </row>
    <row r="41" spans="1:19" ht="27" customHeight="1">
      <c r="A41" s="15"/>
      <c r="B41" s="57"/>
      <c r="C41" s="58"/>
      <c r="D41" s="58"/>
      <c r="E41" s="58"/>
      <c r="F41" s="58"/>
      <c r="G41" s="58"/>
      <c r="H41" s="58"/>
      <c r="I41" s="58"/>
      <c r="J41" s="58"/>
      <c r="K41" s="78"/>
      <c r="L41" s="78"/>
      <c r="M41" s="78"/>
      <c r="N41" s="74"/>
      <c r="O41" s="74"/>
      <c r="P41" s="75"/>
      <c r="Q41" s="15"/>
      <c r="R41" s="15"/>
      <c r="S41" s="15"/>
    </row>
    <row r="42" spans="1:19" ht="27" customHeight="1">
      <c r="A42" s="15"/>
      <c r="B42" s="57"/>
      <c r="C42" s="58"/>
      <c r="D42" s="58"/>
      <c r="E42" s="58"/>
      <c r="F42" s="58"/>
      <c r="G42" s="58"/>
      <c r="H42" s="58"/>
      <c r="I42" s="58"/>
      <c r="J42" s="58"/>
      <c r="K42" s="78"/>
      <c r="L42" s="78"/>
      <c r="M42" s="78"/>
      <c r="N42" s="74"/>
      <c r="O42" s="74"/>
      <c r="P42" s="75"/>
      <c r="Q42" s="15"/>
      <c r="R42" s="15"/>
      <c r="S42" s="15"/>
    </row>
    <row r="43" spans="1:19" ht="27" customHeight="1">
      <c r="A43" s="15"/>
      <c r="B43" s="57"/>
      <c r="C43" s="58"/>
      <c r="D43" s="58"/>
      <c r="E43" s="58"/>
      <c r="F43" s="58"/>
      <c r="G43" s="58"/>
      <c r="H43" s="58"/>
      <c r="I43" s="58"/>
      <c r="J43" s="58"/>
      <c r="K43" s="78"/>
      <c r="L43" s="78"/>
      <c r="M43" s="78"/>
      <c r="N43" s="79"/>
      <c r="O43" s="74"/>
      <c r="P43" s="75"/>
      <c r="Q43" s="15"/>
      <c r="R43" s="15"/>
      <c r="S43" s="15"/>
    </row>
    <row r="44" spans="1:19" ht="48.75" customHeight="1">
      <c r="A44" s="15"/>
      <c r="B44" s="59"/>
      <c r="C44" s="60" t="s">
        <v>67</v>
      </c>
      <c r="D44" s="352"/>
      <c r="E44" s="352"/>
      <c r="F44" s="61"/>
      <c r="G44" s="346"/>
      <c r="H44" s="346"/>
      <c r="I44" s="346"/>
      <c r="J44" s="76"/>
      <c r="K44" s="346"/>
      <c r="L44" s="346"/>
      <c r="M44" s="346"/>
      <c r="N44" s="80"/>
      <c r="O44" s="81"/>
      <c r="P44" s="62"/>
      <c r="Q44" s="15"/>
      <c r="R44" s="15"/>
      <c r="S44" s="15"/>
    </row>
    <row r="45" spans="1:19" ht="48" customHeight="1">
      <c r="A45" s="15"/>
      <c r="B45" s="59"/>
      <c r="C45" s="60" t="s">
        <v>68</v>
      </c>
      <c r="D45" s="344">
        <f>F1Concertación!D46:E46</f>
        <v>0</v>
      </c>
      <c r="E45" s="344"/>
      <c r="F45" s="61"/>
      <c r="G45" s="345" t="s">
        <v>66</v>
      </c>
      <c r="H45" s="345"/>
      <c r="I45" s="345"/>
      <c r="J45" s="76"/>
      <c r="K45" s="345" t="s">
        <v>81</v>
      </c>
      <c r="L45" s="345"/>
      <c r="M45" s="345"/>
      <c r="N45" s="82"/>
      <c r="O45" s="83"/>
      <c r="P45" s="77"/>
      <c r="Q45" s="15"/>
      <c r="R45" s="15"/>
      <c r="S45" s="15"/>
    </row>
    <row r="46" spans="1:19" ht="26.25">
      <c r="A46" s="15"/>
      <c r="B46" s="63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84"/>
      <c r="O46" s="65"/>
      <c r="P46" s="66"/>
      <c r="Q46" s="15"/>
      <c r="R46" s="15"/>
      <c r="S46" s="15"/>
    </row>
    <row r="47" spans="1:19" s="45" customFormat="1" ht="26.25">
      <c r="A47" s="15"/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15"/>
      <c r="R47" s="15"/>
      <c r="S47" s="15"/>
    </row>
    <row r="48" spans="1:19" s="45" customFormat="1" ht="26.25">
      <c r="A48" s="15"/>
      <c r="B48" s="367" t="s">
        <v>222</v>
      </c>
      <c r="C48" s="367"/>
      <c r="D48" s="367"/>
      <c r="E48" s="167" t="s">
        <v>223</v>
      </c>
      <c r="F48" s="367" t="s">
        <v>224</v>
      </c>
      <c r="G48" s="367"/>
      <c r="H48" s="367"/>
      <c r="I48" s="367"/>
      <c r="J48" s="167" t="s">
        <v>225</v>
      </c>
      <c r="K48" s="367" t="s">
        <v>226</v>
      </c>
      <c r="L48" s="367"/>
      <c r="M48" s="367"/>
      <c r="N48" s="167">
        <v>1</v>
      </c>
      <c r="O48" s="68"/>
      <c r="P48" s="68"/>
      <c r="Q48" s="15"/>
      <c r="R48" s="15"/>
      <c r="S48" s="15"/>
    </row>
    <row r="49" spans="2:16" s="45" customFormat="1" ht="18">
      <c r="B49" s="6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85"/>
      <c r="O49" s="61"/>
      <c r="P49" s="61"/>
    </row>
    <row r="50" spans="2:16" s="45" customFormat="1" ht="18">
      <c r="B50" s="6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85"/>
      <c r="O50" s="61"/>
      <c r="P50" s="61"/>
    </row>
    <row r="51" spans="2:16" s="45" customFormat="1" ht="18">
      <c r="B51" s="69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85"/>
      <c r="O51" s="61"/>
      <c r="P51" s="61"/>
    </row>
    <row r="52" spans="2:16" s="45" customFormat="1" ht="18">
      <c r="B52" s="69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85"/>
      <c r="O52" s="61"/>
      <c r="P52" s="61"/>
    </row>
    <row r="53" spans="2:16" s="45" customFormat="1" ht="18">
      <c r="B53" s="6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85"/>
      <c r="O53" s="61"/>
      <c r="P53" s="61"/>
    </row>
    <row r="54" spans="2:16" s="45" customFormat="1" ht="18">
      <c r="B54" s="69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85"/>
      <c r="O54" s="61"/>
      <c r="P54" s="61"/>
    </row>
    <row r="55" spans="2:16" s="45" customFormat="1" ht="18">
      <c r="B55" s="69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85"/>
      <c r="O55" s="61"/>
      <c r="P55" s="61"/>
    </row>
    <row r="56" spans="2:16" s="45" customFormat="1" ht="18">
      <c r="B56" s="69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85"/>
      <c r="O56" s="61"/>
      <c r="P56" s="61"/>
    </row>
    <row r="57" spans="2:16" s="45" customFormat="1" ht="18">
      <c r="B57" s="69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85"/>
      <c r="O57" s="61"/>
      <c r="P57" s="61"/>
    </row>
    <row r="58" spans="2:16" s="45" customFormat="1" ht="18">
      <c r="B58" s="69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85"/>
      <c r="O58" s="61"/>
      <c r="P58" s="61"/>
    </row>
    <row r="59" spans="2:16" s="45" customFormat="1" ht="18">
      <c r="B59" s="69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85"/>
      <c r="O59" s="61"/>
      <c r="P59" s="61"/>
    </row>
    <row r="60" spans="2:16" s="45" customFormat="1" ht="18">
      <c r="B60" s="69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85"/>
      <c r="O60" s="61"/>
      <c r="P60" s="61"/>
    </row>
    <row r="61" spans="2:16" s="45" customFormat="1" ht="18">
      <c r="B61" s="69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85"/>
      <c r="O61" s="61"/>
      <c r="P61" s="61"/>
    </row>
    <row r="62" spans="2:16" s="45" customFormat="1" ht="18">
      <c r="B62" s="69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85"/>
      <c r="O62" s="61"/>
      <c r="P62" s="61"/>
    </row>
    <row r="63" spans="2:16" s="45" customFormat="1" ht="18">
      <c r="B63" s="69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85"/>
      <c r="O63" s="61"/>
      <c r="P63" s="61"/>
    </row>
    <row r="64" spans="2:16" s="45" customFormat="1" ht="18">
      <c r="B64" s="69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85"/>
      <c r="O64" s="61"/>
      <c r="P64" s="61"/>
    </row>
    <row r="65" spans="2:16" s="45" customFormat="1" ht="18">
      <c r="B65" s="69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85"/>
      <c r="O65" s="61"/>
      <c r="P65" s="61"/>
    </row>
    <row r="66" spans="2:16" s="45" customFormat="1" ht="18">
      <c r="B66" s="69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85"/>
      <c r="O66" s="61"/>
      <c r="P66" s="61"/>
    </row>
    <row r="67" spans="2:16" s="45" customFormat="1" ht="18">
      <c r="B67" s="69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85"/>
      <c r="O67" s="61"/>
      <c r="P67" s="61"/>
    </row>
    <row r="68" spans="2:16" s="45" customFormat="1" ht="18">
      <c r="B68" s="69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85"/>
      <c r="O68" s="61"/>
      <c r="P68" s="61"/>
    </row>
    <row r="69" spans="2:16" s="45" customFormat="1" ht="18">
      <c r="B69" s="69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85"/>
      <c r="O69" s="61"/>
      <c r="P69" s="61"/>
    </row>
    <row r="70" spans="2:16" s="45" customFormat="1">
      <c r="B70" s="16"/>
      <c r="N70" s="46"/>
    </row>
    <row r="71" spans="2:16" s="45" customFormat="1">
      <c r="B71" s="16"/>
      <c r="N71" s="46"/>
    </row>
    <row r="72" spans="2:16" s="45" customFormat="1">
      <c r="B72" s="16"/>
      <c r="N72" s="46"/>
    </row>
    <row r="73" spans="2:16" s="45" customFormat="1">
      <c r="B73" s="16"/>
      <c r="N73" s="46"/>
    </row>
    <row r="74" spans="2:16" s="45" customFormat="1">
      <c r="B74" s="16"/>
      <c r="N74" s="46"/>
    </row>
    <row r="75" spans="2:16" s="45" customFormat="1">
      <c r="B75" s="16"/>
      <c r="N75" s="46"/>
    </row>
    <row r="76" spans="2:16" s="45" customFormat="1">
      <c r="B76" s="16"/>
      <c r="N76" s="46"/>
    </row>
    <row r="77" spans="2:16" s="45" customFormat="1">
      <c r="B77" s="16"/>
      <c r="N77" s="46"/>
    </row>
    <row r="78" spans="2:16" s="45" customFormat="1">
      <c r="B78" s="16"/>
      <c r="N78" s="46"/>
    </row>
    <row r="79" spans="2:16" s="45" customFormat="1">
      <c r="B79" s="16"/>
      <c r="N79" s="46"/>
    </row>
    <row r="80" spans="2:16" s="45" customFormat="1">
      <c r="B80" s="16"/>
      <c r="N80" s="46"/>
    </row>
    <row r="81" spans="2:14" s="45" customFormat="1">
      <c r="B81" s="16"/>
      <c r="N81" s="46"/>
    </row>
    <row r="82" spans="2:14" s="45" customFormat="1">
      <c r="B82" s="16"/>
      <c r="N82" s="46"/>
    </row>
    <row r="83" spans="2:14" s="45" customFormat="1">
      <c r="B83" s="16"/>
      <c r="N83" s="46"/>
    </row>
    <row r="84" spans="2:14" s="45" customFormat="1">
      <c r="B84" s="16"/>
      <c r="N84" s="46"/>
    </row>
    <row r="85" spans="2:14" s="45" customFormat="1">
      <c r="B85" s="16"/>
      <c r="N85" s="46"/>
    </row>
    <row r="86" spans="2:14" s="45" customFormat="1">
      <c r="B86" s="16"/>
      <c r="N86" s="46"/>
    </row>
    <row r="87" spans="2:14" s="45" customFormat="1">
      <c r="B87" s="16"/>
      <c r="N87" s="46"/>
    </row>
    <row r="88" spans="2:14" s="45" customFormat="1">
      <c r="B88" s="16"/>
      <c r="N88" s="46"/>
    </row>
    <row r="89" spans="2:14" s="45" customFormat="1">
      <c r="B89" s="16"/>
      <c r="N89" s="46"/>
    </row>
    <row r="90" spans="2:14" s="45" customFormat="1">
      <c r="B90" s="16"/>
      <c r="N90" s="46"/>
    </row>
    <row r="91" spans="2:14" s="45" customFormat="1">
      <c r="B91" s="16"/>
      <c r="N91" s="46"/>
    </row>
    <row r="92" spans="2:14" s="45" customFormat="1">
      <c r="B92" s="16"/>
      <c r="N92" s="46"/>
    </row>
  </sheetData>
  <mergeCells count="102">
    <mergeCell ref="O2:P2"/>
    <mergeCell ref="O3:P3"/>
    <mergeCell ref="O4:P4"/>
    <mergeCell ref="O5:P5"/>
    <mergeCell ref="D2:N5"/>
    <mergeCell ref="B48:D48"/>
    <mergeCell ref="F48:I48"/>
    <mergeCell ref="K48:M48"/>
    <mergeCell ref="B2:C5"/>
    <mergeCell ref="H7:H8"/>
    <mergeCell ref="I7:L7"/>
    <mergeCell ref="M7:M8"/>
    <mergeCell ref="N7:N8"/>
    <mergeCell ref="O7:P7"/>
    <mergeCell ref="B9:P9"/>
    <mergeCell ref="B6:P6"/>
    <mergeCell ref="B7:B8"/>
    <mergeCell ref="C7:C8"/>
    <mergeCell ref="D7:D8"/>
    <mergeCell ref="E7:E8"/>
    <mergeCell ref="F7:F8"/>
    <mergeCell ref="G7:G8"/>
    <mergeCell ref="N10:N14"/>
    <mergeCell ref="O10:O14"/>
    <mergeCell ref="P10:P14"/>
    <mergeCell ref="I10:I14"/>
    <mergeCell ref="J10:J14"/>
    <mergeCell ref="K10:K14"/>
    <mergeCell ref="L10:L14"/>
    <mergeCell ref="M10:M14"/>
    <mergeCell ref="H10:H14"/>
    <mergeCell ref="B15:B19"/>
    <mergeCell ref="C15:C19"/>
    <mergeCell ref="D15:D19"/>
    <mergeCell ref="E15:E19"/>
    <mergeCell ref="F15:F19"/>
    <mergeCell ref="H15:H19"/>
    <mergeCell ref="B10:B14"/>
    <mergeCell ref="C10:C14"/>
    <mergeCell ref="D10:D14"/>
    <mergeCell ref="E10:E14"/>
    <mergeCell ref="F10:F14"/>
    <mergeCell ref="I15:I19"/>
    <mergeCell ref="J15:J19"/>
    <mergeCell ref="P15:P19"/>
    <mergeCell ref="K15:K19"/>
    <mergeCell ref="L15:L19"/>
    <mergeCell ref="M15:M19"/>
    <mergeCell ref="N15:N19"/>
    <mergeCell ref="O15:O19"/>
    <mergeCell ref="P21:P25"/>
    <mergeCell ref="K21:K25"/>
    <mergeCell ref="L21:L25"/>
    <mergeCell ref="M21:M25"/>
    <mergeCell ref="N21:N25"/>
    <mergeCell ref="O21:O25"/>
    <mergeCell ref="B26:P26"/>
    <mergeCell ref="B20:P20"/>
    <mergeCell ref="B21:B25"/>
    <mergeCell ref="C21:C25"/>
    <mergeCell ref="D21:D25"/>
    <mergeCell ref="E21:E25"/>
    <mergeCell ref="F21:F25"/>
    <mergeCell ref="H21:H25"/>
    <mergeCell ref="I21:I25"/>
    <mergeCell ref="J21:J25"/>
    <mergeCell ref="B27:B31"/>
    <mergeCell ref="C27:C31"/>
    <mergeCell ref="D27:D31"/>
    <mergeCell ref="E27:E31"/>
    <mergeCell ref="F27:F31"/>
    <mergeCell ref="H27:H31"/>
    <mergeCell ref="I27:I31"/>
    <mergeCell ref="J27:J31"/>
    <mergeCell ref="P27:P31"/>
    <mergeCell ref="K27:K31"/>
    <mergeCell ref="L27:L31"/>
    <mergeCell ref="M27:M31"/>
    <mergeCell ref="N27:N31"/>
    <mergeCell ref="O27:O31"/>
    <mergeCell ref="B38:G38"/>
    <mergeCell ref="D44:E44"/>
    <mergeCell ref="G44:I44"/>
    <mergeCell ref="K44:M44"/>
    <mergeCell ref="D45:E45"/>
    <mergeCell ref="G45:I45"/>
    <mergeCell ref="K45:M45"/>
    <mergeCell ref="B32:P32"/>
    <mergeCell ref="B33:B37"/>
    <mergeCell ref="C33:C37"/>
    <mergeCell ref="D33:D37"/>
    <mergeCell ref="E33:E37"/>
    <mergeCell ref="F33:F37"/>
    <mergeCell ref="H33:H37"/>
    <mergeCell ref="I33:I37"/>
    <mergeCell ref="J33:J37"/>
    <mergeCell ref="P33:P37"/>
    <mergeCell ref="N33:N37"/>
    <mergeCell ref="O33:O37"/>
    <mergeCell ref="K33:K37"/>
    <mergeCell ref="L33:L37"/>
    <mergeCell ref="M33:M37"/>
  </mergeCells>
  <conditionalFormatting sqref="M10">
    <cfRule type="cellIs" dxfId="1" priority="2" operator="greaterThan">
      <formula>100</formula>
    </cfRule>
  </conditionalFormatting>
  <conditionalFormatting sqref="M15 M21 M27">
    <cfRule type="cellIs" dxfId="0" priority="1" operator="greaterThan">
      <formula>100</formula>
    </cfRule>
  </conditionalFormatting>
  <dataValidations count="1">
    <dataValidation allowBlank="1" showInputMessage="1" showErrorMessage="1" errorTitle="error" error="solo datos númericos" sqref="H27:H31 H21:H25 H33:H37 H10:H19" xr:uid="{00000000-0002-0000-0400-000000000000}"/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4"/>
  <sheetViews>
    <sheetView showGridLines="0" zoomScale="80" zoomScaleNormal="80" workbookViewId="0"/>
  </sheetViews>
  <sheetFormatPr baseColWidth="10" defaultColWidth="11.42578125" defaultRowHeight="15"/>
  <cols>
    <col min="1" max="1" width="17.7109375" style="31" customWidth="1"/>
    <col min="2" max="2" width="32.7109375" style="11" bestFit="1" customWidth="1"/>
    <col min="3" max="3" width="48.85546875" style="31" customWidth="1"/>
    <col min="4" max="4" width="59.28515625" style="31" customWidth="1"/>
    <col min="5" max="5" width="12.5703125" style="32" customWidth="1"/>
    <col min="6" max="6" width="14" style="32" customWidth="1"/>
    <col min="7" max="7" width="20.140625" style="32" customWidth="1"/>
    <col min="8" max="8" width="24.42578125" style="31" customWidth="1"/>
    <col min="9" max="9" width="17" style="31" customWidth="1"/>
    <col min="10" max="10" width="27.7109375" style="31" customWidth="1"/>
    <col min="11" max="16384" width="11.42578125" style="31"/>
  </cols>
  <sheetData>
    <row r="1" spans="1:12" ht="15.75" thickBot="1"/>
    <row r="2" spans="1:12" ht="30.75" customHeight="1">
      <c r="B2" s="468" t="s">
        <v>7</v>
      </c>
      <c r="C2" s="471" t="s">
        <v>82</v>
      </c>
      <c r="D2" s="472"/>
      <c r="E2" s="472"/>
      <c r="F2" s="472"/>
      <c r="G2" s="472"/>
      <c r="H2" s="473"/>
      <c r="I2" s="260" t="s">
        <v>229</v>
      </c>
      <c r="J2" s="261"/>
    </row>
    <row r="3" spans="1:12" ht="27" customHeight="1">
      <c r="B3" s="469"/>
      <c r="C3" s="474"/>
      <c r="D3" s="314"/>
      <c r="E3" s="314"/>
      <c r="F3" s="314"/>
      <c r="G3" s="314"/>
      <c r="H3" s="475"/>
      <c r="I3" s="262" t="s">
        <v>230</v>
      </c>
      <c r="J3" s="263"/>
    </row>
    <row r="4" spans="1:12" ht="32.25" customHeight="1">
      <c r="B4" s="469"/>
      <c r="C4" s="474"/>
      <c r="D4" s="314"/>
      <c r="E4" s="314"/>
      <c r="F4" s="314"/>
      <c r="G4" s="314"/>
      <c r="H4" s="475"/>
      <c r="I4" s="262" t="s">
        <v>231</v>
      </c>
      <c r="J4" s="263"/>
    </row>
    <row r="5" spans="1:12" ht="31.5" customHeight="1" thickBot="1">
      <c r="B5" s="470"/>
      <c r="C5" s="476"/>
      <c r="D5" s="477"/>
      <c r="E5" s="477"/>
      <c r="F5" s="477"/>
      <c r="G5" s="477"/>
      <c r="H5" s="478"/>
      <c r="I5" s="264" t="s">
        <v>8</v>
      </c>
      <c r="J5" s="265"/>
    </row>
    <row r="6" spans="1:12" customFormat="1" ht="21.95" customHeight="1">
      <c r="A6" s="33"/>
      <c r="B6" s="456" t="s">
        <v>83</v>
      </c>
      <c r="C6" s="457"/>
      <c r="D6" s="457"/>
      <c r="E6" s="457"/>
      <c r="F6" s="457"/>
      <c r="G6" s="457"/>
      <c r="H6" s="457"/>
      <c r="I6" s="456"/>
      <c r="J6" s="456"/>
      <c r="K6" s="33"/>
    </row>
    <row r="7" spans="1:12" customFormat="1">
      <c r="A7" s="33"/>
      <c r="B7" s="86"/>
      <c r="C7" s="429" t="s">
        <v>84</v>
      </c>
      <c r="D7" s="429"/>
      <c r="E7" s="429"/>
      <c r="F7" s="429"/>
      <c r="G7" s="429"/>
      <c r="H7" s="429"/>
      <c r="I7" s="429"/>
      <c r="J7" s="87">
        <v>5</v>
      </c>
      <c r="K7" s="33"/>
    </row>
    <row r="8" spans="1:12" customFormat="1">
      <c r="A8" s="33"/>
      <c r="B8" s="86"/>
      <c r="C8" s="445" t="s">
        <v>85</v>
      </c>
      <c r="D8" s="445"/>
      <c r="E8" s="445"/>
      <c r="F8" s="445"/>
      <c r="G8" s="445"/>
      <c r="H8" s="445"/>
      <c r="I8" s="445"/>
      <c r="J8" s="87">
        <v>4</v>
      </c>
      <c r="K8" s="33"/>
    </row>
    <row r="9" spans="1:12" customFormat="1">
      <c r="A9" s="33"/>
      <c r="B9" s="86"/>
      <c r="C9" s="445" t="s">
        <v>86</v>
      </c>
      <c r="D9" s="445"/>
      <c r="E9" s="445"/>
      <c r="F9" s="445"/>
      <c r="G9" s="445"/>
      <c r="H9" s="445"/>
      <c r="I9" s="445"/>
      <c r="J9" s="87">
        <v>3</v>
      </c>
      <c r="K9" s="33"/>
    </row>
    <row r="10" spans="1:12" customFormat="1">
      <c r="A10" s="33"/>
      <c r="B10" s="86"/>
      <c r="C10" s="445" t="s">
        <v>87</v>
      </c>
      <c r="D10" s="445"/>
      <c r="E10" s="445"/>
      <c r="F10" s="445"/>
      <c r="G10" s="445"/>
      <c r="H10" s="445"/>
      <c r="I10" s="445"/>
      <c r="J10" s="87">
        <v>2</v>
      </c>
      <c r="K10" s="33"/>
    </row>
    <row r="11" spans="1:12" customFormat="1">
      <c r="A11" s="33"/>
      <c r="B11" s="86"/>
      <c r="C11" s="446" t="s">
        <v>88</v>
      </c>
      <c r="D11" s="447"/>
      <c r="E11" s="447"/>
      <c r="F11" s="447"/>
      <c r="G11" s="447"/>
      <c r="H11" s="447"/>
      <c r="I11" s="447"/>
      <c r="J11" s="88">
        <v>1</v>
      </c>
      <c r="K11" s="33"/>
    </row>
    <row r="12" spans="1:12" customFormat="1">
      <c r="A12" s="33"/>
      <c r="B12" s="450"/>
      <c r="C12" s="451"/>
      <c r="D12" s="451"/>
      <c r="E12" s="451"/>
      <c r="F12" s="451"/>
      <c r="G12" s="451"/>
      <c r="H12" s="451"/>
      <c r="I12" s="451"/>
      <c r="J12" s="452"/>
      <c r="K12" s="33"/>
    </row>
    <row r="13" spans="1:12" customFormat="1">
      <c r="A13" s="33"/>
      <c r="B13" s="448" t="s">
        <v>89</v>
      </c>
      <c r="C13" s="449"/>
      <c r="D13" s="449"/>
      <c r="E13" s="449"/>
      <c r="F13" s="449"/>
      <c r="G13" s="449"/>
      <c r="H13" s="449"/>
      <c r="I13" s="449"/>
      <c r="J13" s="449"/>
      <c r="K13" s="34"/>
      <c r="L13" s="35"/>
    </row>
    <row r="14" spans="1:12">
      <c r="B14" s="453"/>
      <c r="C14" s="454"/>
      <c r="D14" s="454"/>
      <c r="E14" s="454"/>
      <c r="F14" s="454"/>
      <c r="G14" s="454"/>
      <c r="H14" s="454"/>
      <c r="I14" s="454"/>
      <c r="J14" s="455"/>
    </row>
    <row r="15" spans="1:12" ht="38.25" customHeight="1">
      <c r="B15" s="441" t="s">
        <v>90</v>
      </c>
      <c r="C15" s="441" t="s">
        <v>91</v>
      </c>
      <c r="D15" s="441" t="s">
        <v>92</v>
      </c>
      <c r="E15" s="440" t="s">
        <v>93</v>
      </c>
      <c r="F15" s="440"/>
      <c r="G15" s="440"/>
      <c r="H15" s="440" t="s">
        <v>42</v>
      </c>
      <c r="I15" s="440" t="s">
        <v>94</v>
      </c>
      <c r="J15" s="440" t="s">
        <v>95</v>
      </c>
    </row>
    <row r="16" spans="1:12" ht="45">
      <c r="B16" s="441"/>
      <c r="C16" s="441"/>
      <c r="D16" s="441"/>
      <c r="E16" s="232" t="s">
        <v>96</v>
      </c>
      <c r="F16" s="232" t="s">
        <v>97</v>
      </c>
      <c r="G16" s="231" t="s">
        <v>98</v>
      </c>
      <c r="H16" s="440"/>
      <c r="I16" s="440"/>
      <c r="J16" s="440"/>
    </row>
    <row r="17" spans="2:10">
      <c r="B17" s="441"/>
      <c r="C17" s="441"/>
      <c r="D17" s="441"/>
      <c r="E17" s="233">
        <v>0.6</v>
      </c>
      <c r="F17" s="233">
        <v>0.2</v>
      </c>
      <c r="G17" s="233">
        <v>0.2</v>
      </c>
      <c r="H17" s="440"/>
      <c r="I17" s="440"/>
      <c r="J17" s="440"/>
    </row>
    <row r="18" spans="2:10" ht="45" customHeight="1">
      <c r="B18" s="430" t="s">
        <v>99</v>
      </c>
      <c r="C18" s="426" t="s">
        <v>100</v>
      </c>
      <c r="D18" s="89" t="s">
        <v>101</v>
      </c>
      <c r="E18" s="90"/>
      <c r="F18" s="90"/>
      <c r="G18" s="90"/>
      <c r="H18" s="466"/>
      <c r="I18" s="435">
        <f>SUM(E21:G21)</f>
        <v>0</v>
      </c>
      <c r="J18" s="436"/>
    </row>
    <row r="19" spans="2:10" ht="28.5">
      <c r="B19" s="430"/>
      <c r="C19" s="427"/>
      <c r="D19" s="89" t="s">
        <v>102</v>
      </c>
      <c r="E19" s="90"/>
      <c r="F19" s="90"/>
      <c r="G19" s="90"/>
      <c r="H19" s="466"/>
      <c r="I19" s="435"/>
      <c r="J19" s="436"/>
    </row>
    <row r="20" spans="2:10" ht="57">
      <c r="B20" s="430"/>
      <c r="C20" s="428"/>
      <c r="D20" s="89" t="s">
        <v>103</v>
      </c>
      <c r="E20" s="90"/>
      <c r="F20" s="90"/>
      <c r="G20" s="90"/>
      <c r="H20" s="466"/>
      <c r="I20" s="435"/>
      <c r="J20" s="436"/>
    </row>
    <row r="21" spans="2:10">
      <c r="B21" s="458" t="s">
        <v>104</v>
      </c>
      <c r="C21" s="459"/>
      <c r="D21" s="460"/>
      <c r="E21" s="234">
        <f>SUM(E18:E20)/3*60%</f>
        <v>0</v>
      </c>
      <c r="F21" s="234">
        <f>SUM(F18:F20)/3*20%</f>
        <v>0</v>
      </c>
      <c r="G21" s="234">
        <f>SUM(G18:G20)/3*20%</f>
        <v>0</v>
      </c>
      <c r="H21" s="466"/>
      <c r="I21" s="435"/>
      <c r="J21" s="436"/>
    </row>
    <row r="22" spans="2:10">
      <c r="B22" s="431" t="s">
        <v>105</v>
      </c>
      <c r="C22" s="426" t="s">
        <v>106</v>
      </c>
      <c r="D22" s="89" t="s">
        <v>107</v>
      </c>
      <c r="E22" s="90"/>
      <c r="F22" s="90"/>
      <c r="G22" s="90"/>
      <c r="H22" s="437"/>
      <c r="I22" s="423">
        <f>SUM(E32:G32)</f>
        <v>0</v>
      </c>
      <c r="J22" s="462"/>
    </row>
    <row r="23" spans="2:10" ht="28.5">
      <c r="B23" s="433"/>
      <c r="C23" s="427"/>
      <c r="D23" s="89" t="s">
        <v>108</v>
      </c>
      <c r="E23" s="90"/>
      <c r="F23" s="90"/>
      <c r="G23" s="90"/>
      <c r="H23" s="438"/>
      <c r="I23" s="424"/>
      <c r="J23" s="463"/>
    </row>
    <row r="24" spans="2:10" ht="28.5">
      <c r="B24" s="433"/>
      <c r="C24" s="427"/>
      <c r="D24" s="89" t="s">
        <v>109</v>
      </c>
      <c r="E24" s="90"/>
      <c r="F24" s="90"/>
      <c r="G24" s="90"/>
      <c r="H24" s="438"/>
      <c r="I24" s="424"/>
      <c r="J24" s="463"/>
    </row>
    <row r="25" spans="2:10">
      <c r="B25" s="433"/>
      <c r="C25" s="427"/>
      <c r="D25" s="89" t="s">
        <v>110</v>
      </c>
      <c r="E25" s="90"/>
      <c r="F25" s="90"/>
      <c r="G25" s="90"/>
      <c r="H25" s="438"/>
      <c r="I25" s="424"/>
      <c r="J25" s="463"/>
    </row>
    <row r="26" spans="2:10" ht="28.5">
      <c r="B26" s="433"/>
      <c r="C26" s="427"/>
      <c r="D26" s="89" t="s">
        <v>111</v>
      </c>
      <c r="E26" s="90"/>
      <c r="F26" s="90"/>
      <c r="G26" s="90"/>
      <c r="H26" s="438"/>
      <c r="I26" s="424"/>
      <c r="J26" s="463"/>
    </row>
    <row r="27" spans="2:10" ht="28.5">
      <c r="B27" s="433"/>
      <c r="C27" s="427"/>
      <c r="D27" s="89" t="s">
        <v>112</v>
      </c>
      <c r="E27" s="90"/>
      <c r="F27" s="90"/>
      <c r="G27" s="90"/>
      <c r="H27" s="438"/>
      <c r="I27" s="424"/>
      <c r="J27" s="463"/>
    </row>
    <row r="28" spans="2:10" ht="28.5">
      <c r="B28" s="433"/>
      <c r="C28" s="427"/>
      <c r="D28" s="89" t="s">
        <v>113</v>
      </c>
      <c r="E28" s="90"/>
      <c r="F28" s="90"/>
      <c r="G28" s="90"/>
      <c r="H28" s="438"/>
      <c r="I28" s="424"/>
      <c r="J28" s="463"/>
    </row>
    <row r="29" spans="2:10" ht="28.5">
      <c r="B29" s="433"/>
      <c r="C29" s="427"/>
      <c r="D29" s="89" t="s">
        <v>114</v>
      </c>
      <c r="E29" s="90"/>
      <c r="F29" s="90"/>
      <c r="G29" s="90"/>
      <c r="H29" s="438"/>
      <c r="I29" s="424"/>
      <c r="J29" s="463"/>
    </row>
    <row r="30" spans="2:10" ht="42.75">
      <c r="B30" s="433"/>
      <c r="C30" s="427"/>
      <c r="D30" s="89" t="s">
        <v>115</v>
      </c>
      <c r="E30" s="90"/>
      <c r="F30" s="90"/>
      <c r="G30" s="90"/>
      <c r="H30" s="438"/>
      <c r="I30" s="424"/>
      <c r="J30" s="463"/>
    </row>
    <row r="31" spans="2:10" ht="28.5">
      <c r="B31" s="434"/>
      <c r="C31" s="428"/>
      <c r="D31" s="89" t="s">
        <v>116</v>
      </c>
      <c r="E31" s="90"/>
      <c r="F31" s="90"/>
      <c r="G31" s="90"/>
      <c r="H31" s="438"/>
      <c r="I31" s="424"/>
      <c r="J31" s="463"/>
    </row>
    <row r="32" spans="2:10">
      <c r="B32" s="458" t="s">
        <v>104</v>
      </c>
      <c r="C32" s="459"/>
      <c r="D32" s="460"/>
      <c r="E32" s="234">
        <f>SUM(E22:E31)/10*60%</f>
        <v>0</v>
      </c>
      <c r="F32" s="234">
        <f>SUM(F22:F31)/10*20%</f>
        <v>0</v>
      </c>
      <c r="G32" s="234">
        <f>SUM(G22:G31)/10*20%</f>
        <v>0</v>
      </c>
      <c r="H32" s="439"/>
      <c r="I32" s="425"/>
      <c r="J32" s="464"/>
    </row>
    <row r="33" spans="1:11" ht="28.5" customHeight="1">
      <c r="B33" s="488" t="s">
        <v>117</v>
      </c>
      <c r="C33" s="426" t="s">
        <v>118</v>
      </c>
      <c r="D33" s="89" t="s">
        <v>119</v>
      </c>
      <c r="E33" s="90"/>
      <c r="F33" s="90"/>
      <c r="G33" s="90"/>
      <c r="H33" s="466"/>
      <c r="I33" s="435">
        <f>SUM(E39:G39)</f>
        <v>0</v>
      </c>
      <c r="J33" s="436"/>
    </row>
    <row r="34" spans="1:11" ht="29.25" customHeight="1">
      <c r="B34" s="489"/>
      <c r="C34" s="427"/>
      <c r="D34" s="89" t="s">
        <v>120</v>
      </c>
      <c r="E34" s="90"/>
      <c r="F34" s="90"/>
      <c r="G34" s="90"/>
      <c r="H34" s="466"/>
      <c r="I34" s="435"/>
      <c r="J34" s="436"/>
    </row>
    <row r="35" spans="1:11" ht="31.5" customHeight="1">
      <c r="B35" s="489"/>
      <c r="C35" s="427"/>
      <c r="D35" s="89" t="s">
        <v>121</v>
      </c>
      <c r="E35" s="90"/>
      <c r="F35" s="90"/>
      <c r="G35" s="90"/>
      <c r="H35" s="466"/>
      <c r="I35" s="435"/>
      <c r="J35" s="436"/>
    </row>
    <row r="36" spans="1:11" ht="45" customHeight="1">
      <c r="B36" s="489"/>
      <c r="C36" s="427"/>
      <c r="D36" s="89" t="s">
        <v>122</v>
      </c>
      <c r="E36" s="90"/>
      <c r="F36" s="90"/>
      <c r="G36" s="90"/>
      <c r="H36" s="466"/>
      <c r="I36" s="435"/>
      <c r="J36" s="436"/>
    </row>
    <row r="37" spans="1:11" ht="30.75" customHeight="1">
      <c r="B37" s="489"/>
      <c r="C37" s="427"/>
      <c r="D37" s="89" t="s">
        <v>123</v>
      </c>
      <c r="E37" s="90"/>
      <c r="F37" s="90"/>
      <c r="G37" s="90"/>
      <c r="H37" s="466"/>
      <c r="I37" s="435"/>
      <c r="J37" s="436"/>
    </row>
    <row r="38" spans="1:11" ht="28.5">
      <c r="B38" s="490"/>
      <c r="C38" s="427"/>
      <c r="D38" s="89" t="s">
        <v>124</v>
      </c>
      <c r="E38" s="90"/>
      <c r="F38" s="90"/>
      <c r="G38" s="90"/>
      <c r="H38" s="466"/>
      <c r="I38" s="435"/>
      <c r="J38" s="436"/>
    </row>
    <row r="39" spans="1:11">
      <c r="B39" s="458" t="s">
        <v>104</v>
      </c>
      <c r="C39" s="459"/>
      <c r="D39" s="460"/>
      <c r="E39" s="234">
        <f>SUM(E33:E38)/6*60%</f>
        <v>0</v>
      </c>
      <c r="F39" s="234">
        <f>SUM(F33:F38)/6*20%</f>
        <v>0</v>
      </c>
      <c r="G39" s="234">
        <f>SUM(G33:G38)/6*20%</f>
        <v>0</v>
      </c>
      <c r="H39" s="466"/>
      <c r="I39" s="435"/>
      <c r="J39" s="436"/>
    </row>
    <row r="40" spans="1:11" ht="36.75" customHeight="1">
      <c r="B40" s="430" t="s">
        <v>125</v>
      </c>
      <c r="C40" s="429" t="s">
        <v>126</v>
      </c>
      <c r="D40" s="89" t="s">
        <v>127</v>
      </c>
      <c r="E40" s="90"/>
      <c r="F40" s="90"/>
      <c r="G40" s="90"/>
      <c r="H40" s="466"/>
      <c r="I40" s="435">
        <f>SUM(E45:G45)</f>
        <v>0</v>
      </c>
      <c r="J40" s="436"/>
    </row>
    <row r="41" spans="1:11" ht="31.5" customHeight="1">
      <c r="B41" s="430"/>
      <c r="C41" s="429"/>
      <c r="D41" s="89" t="s">
        <v>128</v>
      </c>
      <c r="E41" s="90"/>
      <c r="F41" s="90"/>
      <c r="G41" s="90"/>
      <c r="H41" s="466"/>
      <c r="I41" s="435"/>
      <c r="J41" s="436"/>
    </row>
    <row r="42" spans="1:11" ht="24.75" customHeight="1">
      <c r="B42" s="430"/>
      <c r="C42" s="429"/>
      <c r="D42" s="89" t="s">
        <v>129</v>
      </c>
      <c r="E42" s="90"/>
      <c r="F42" s="90"/>
      <c r="G42" s="90"/>
      <c r="H42" s="466"/>
      <c r="I42" s="435"/>
      <c r="J42" s="436"/>
    </row>
    <row r="43" spans="1:11" ht="30" customHeight="1">
      <c r="B43" s="430"/>
      <c r="C43" s="429"/>
      <c r="D43" s="89" t="s">
        <v>130</v>
      </c>
      <c r="E43" s="90"/>
      <c r="F43" s="90"/>
      <c r="G43" s="90"/>
      <c r="H43" s="466"/>
      <c r="I43" s="435"/>
      <c r="J43" s="436"/>
    </row>
    <row r="44" spans="1:11" ht="37.5" customHeight="1">
      <c r="B44" s="430"/>
      <c r="C44" s="429"/>
      <c r="D44" s="89" t="s">
        <v>131</v>
      </c>
      <c r="E44" s="90"/>
      <c r="F44" s="90"/>
      <c r="G44" s="90"/>
      <c r="H44" s="466"/>
      <c r="I44" s="435"/>
      <c r="J44" s="436"/>
    </row>
    <row r="45" spans="1:11" customFormat="1" ht="24.75" customHeight="1">
      <c r="A45" s="33"/>
      <c r="B45" s="458" t="s">
        <v>104</v>
      </c>
      <c r="C45" s="459"/>
      <c r="D45" s="460"/>
      <c r="E45" s="234">
        <f>SUM(E40:E44)/5*60%</f>
        <v>0</v>
      </c>
      <c r="F45" s="234">
        <f>SUM(F40:F44)/5*20%</f>
        <v>0</v>
      </c>
      <c r="G45" s="234">
        <f>SUM(G40:G44)/5*20%</f>
        <v>0</v>
      </c>
      <c r="H45" s="466"/>
      <c r="I45" s="435"/>
      <c r="J45" s="436"/>
      <c r="K45" s="36"/>
    </row>
    <row r="46" spans="1:11" ht="29.25" customHeight="1">
      <c r="B46" s="431" t="s">
        <v>132</v>
      </c>
      <c r="C46" s="426" t="s">
        <v>133</v>
      </c>
      <c r="D46" s="91" t="s">
        <v>134</v>
      </c>
      <c r="E46" s="152"/>
      <c r="F46" s="153"/>
      <c r="G46" s="154"/>
      <c r="H46" s="466"/>
      <c r="I46" s="435">
        <f>SUM(E52:G52)</f>
        <v>0</v>
      </c>
      <c r="J46" s="436"/>
    </row>
    <row r="47" spans="1:11" ht="33" customHeight="1">
      <c r="B47" s="433"/>
      <c r="C47" s="427"/>
      <c r="D47" s="92" t="s">
        <v>135</v>
      </c>
      <c r="E47" s="155"/>
      <c r="F47" s="156"/>
      <c r="G47" s="157"/>
      <c r="H47" s="466"/>
      <c r="I47" s="435"/>
      <c r="J47" s="436"/>
    </row>
    <row r="48" spans="1:11" ht="45" customHeight="1">
      <c r="B48" s="433"/>
      <c r="C48" s="427"/>
      <c r="D48" s="94" t="s">
        <v>136</v>
      </c>
      <c r="E48" s="155"/>
      <c r="F48" s="157"/>
      <c r="G48" s="157"/>
      <c r="H48" s="466"/>
      <c r="I48" s="435"/>
      <c r="J48" s="436"/>
    </row>
    <row r="49" spans="1:11" ht="45" customHeight="1">
      <c r="B49" s="433"/>
      <c r="C49" s="467"/>
      <c r="D49" s="93" t="s">
        <v>137</v>
      </c>
      <c r="E49" s="156"/>
      <c r="F49" s="158"/>
      <c r="G49" s="158"/>
      <c r="H49" s="466"/>
      <c r="I49" s="435"/>
      <c r="J49" s="436"/>
    </row>
    <row r="50" spans="1:11" ht="45" customHeight="1">
      <c r="B50" s="433"/>
      <c r="C50" s="427"/>
      <c r="D50" s="95" t="s">
        <v>138</v>
      </c>
      <c r="E50" s="159"/>
      <c r="F50" s="158"/>
      <c r="G50" s="158"/>
      <c r="H50" s="466"/>
      <c r="I50" s="435"/>
      <c r="J50" s="436"/>
    </row>
    <row r="51" spans="1:11" ht="47.25" customHeight="1">
      <c r="B51" s="434"/>
      <c r="C51" s="428"/>
      <c r="D51" s="92" t="s">
        <v>139</v>
      </c>
      <c r="E51" s="160"/>
      <c r="F51" s="161"/>
      <c r="G51" s="161"/>
      <c r="H51" s="466"/>
      <c r="I51" s="435"/>
      <c r="J51" s="436"/>
    </row>
    <row r="52" spans="1:11" customFormat="1" ht="24.75" customHeight="1">
      <c r="A52" s="33"/>
      <c r="B52" s="458" t="s">
        <v>104</v>
      </c>
      <c r="C52" s="459"/>
      <c r="D52" s="460"/>
      <c r="E52" s="234">
        <f>SUM(E46:E51)/6*60%</f>
        <v>0</v>
      </c>
      <c r="F52" s="234">
        <f>SUM(F46:F51)/6*20%</f>
        <v>0</v>
      </c>
      <c r="G52" s="234">
        <f>SUM(G46:G51)/6*20%</f>
        <v>0</v>
      </c>
      <c r="H52" s="466"/>
      <c r="I52" s="435"/>
      <c r="J52" s="436"/>
      <c r="K52" s="36"/>
    </row>
    <row r="53" spans="1:11" customFormat="1">
      <c r="A53" s="33"/>
      <c r="B53" s="465" t="s">
        <v>140</v>
      </c>
      <c r="C53" s="426" t="s">
        <v>141</v>
      </c>
      <c r="D53" s="89" t="s">
        <v>142</v>
      </c>
      <c r="E53" s="90"/>
      <c r="F53" s="90"/>
      <c r="G53" s="90"/>
      <c r="H53" s="466"/>
      <c r="I53" s="435">
        <f>SUM(E57:G57)</f>
        <v>0</v>
      </c>
      <c r="J53" s="436"/>
      <c r="K53" s="36"/>
    </row>
    <row r="54" spans="1:11" customFormat="1">
      <c r="A54" s="33"/>
      <c r="B54" s="465"/>
      <c r="C54" s="427"/>
      <c r="D54" s="89" t="s">
        <v>143</v>
      </c>
      <c r="E54" s="90"/>
      <c r="F54" s="90"/>
      <c r="G54" s="90"/>
      <c r="H54" s="466"/>
      <c r="I54" s="435"/>
      <c r="J54" s="436"/>
      <c r="K54" s="36"/>
    </row>
    <row r="55" spans="1:11" customFormat="1" ht="45.75" customHeight="1">
      <c r="A55" s="33"/>
      <c r="B55" s="465"/>
      <c r="C55" s="427"/>
      <c r="D55" s="89" t="s">
        <v>144</v>
      </c>
      <c r="E55" s="90"/>
      <c r="F55" s="90"/>
      <c r="G55" s="90"/>
      <c r="H55" s="466"/>
      <c r="I55" s="435"/>
      <c r="J55" s="436"/>
      <c r="K55" s="36"/>
    </row>
    <row r="56" spans="1:11" customFormat="1" ht="28.5">
      <c r="A56" s="33"/>
      <c r="B56" s="465"/>
      <c r="C56" s="428"/>
      <c r="D56" s="89" t="s">
        <v>145</v>
      </c>
      <c r="E56" s="90"/>
      <c r="F56" s="90"/>
      <c r="G56" s="90"/>
      <c r="H56" s="466"/>
      <c r="I56" s="435"/>
      <c r="J56" s="436"/>
      <c r="K56" s="36"/>
    </row>
    <row r="57" spans="1:11" customFormat="1" ht="24.75" customHeight="1">
      <c r="A57" s="33"/>
      <c r="B57" s="458" t="s">
        <v>104</v>
      </c>
      <c r="C57" s="459"/>
      <c r="D57" s="460"/>
      <c r="E57" s="234">
        <f>SUM(E53:E56)/4*60%</f>
        <v>0</v>
      </c>
      <c r="F57" s="234">
        <f>SUM(F53:F56)/4*20%</f>
        <v>0</v>
      </c>
      <c r="G57" s="234">
        <f>SUM(G53:G56)/4*20%</f>
        <v>0</v>
      </c>
      <c r="H57" s="466"/>
      <c r="I57" s="435"/>
      <c r="J57" s="436"/>
      <c r="K57" s="36"/>
    </row>
    <row r="58" spans="1:11" customFormat="1" ht="31.5" customHeight="1">
      <c r="A58" s="33"/>
      <c r="B58" s="431" t="s">
        <v>146</v>
      </c>
      <c r="C58" s="442" t="s">
        <v>147</v>
      </c>
      <c r="D58" s="89" t="s">
        <v>148</v>
      </c>
      <c r="E58" s="162"/>
      <c r="F58" s="162"/>
      <c r="G58" s="162"/>
      <c r="H58" s="437"/>
      <c r="I58" s="423">
        <f>SUM(E63:G63)</f>
        <v>0</v>
      </c>
      <c r="J58" s="462"/>
      <c r="K58" s="36"/>
    </row>
    <row r="59" spans="1:11" customFormat="1" ht="35.25" customHeight="1">
      <c r="A59" s="33"/>
      <c r="B59" s="433"/>
      <c r="C59" s="443"/>
      <c r="D59" s="89" t="s">
        <v>149</v>
      </c>
      <c r="E59" s="162"/>
      <c r="F59" s="162"/>
      <c r="G59" s="162"/>
      <c r="H59" s="438"/>
      <c r="I59" s="424"/>
      <c r="J59" s="463"/>
      <c r="K59" s="36"/>
    </row>
    <row r="60" spans="1:11" customFormat="1" ht="33.75" customHeight="1">
      <c r="A60" s="33"/>
      <c r="B60" s="433"/>
      <c r="C60" s="443"/>
      <c r="D60" s="89" t="s">
        <v>150</v>
      </c>
      <c r="E60" s="162"/>
      <c r="F60" s="162"/>
      <c r="G60" s="162"/>
      <c r="H60" s="438"/>
      <c r="I60" s="424"/>
      <c r="J60" s="463"/>
      <c r="K60" s="36"/>
    </row>
    <row r="61" spans="1:11" customFormat="1" ht="21.75" customHeight="1">
      <c r="A61" s="33"/>
      <c r="B61" s="433"/>
      <c r="C61" s="443"/>
      <c r="D61" s="89" t="s">
        <v>151</v>
      </c>
      <c r="E61" s="162"/>
      <c r="F61" s="162"/>
      <c r="G61" s="162"/>
      <c r="H61" s="438"/>
      <c r="I61" s="424"/>
      <c r="J61" s="463"/>
      <c r="K61" s="36"/>
    </row>
    <row r="62" spans="1:11" customFormat="1" ht="30.75" customHeight="1">
      <c r="A62" s="33"/>
      <c r="B62" s="433"/>
      <c r="C62" s="444"/>
      <c r="D62" s="89" t="s">
        <v>152</v>
      </c>
      <c r="E62" s="162"/>
      <c r="F62" s="162"/>
      <c r="G62" s="162"/>
      <c r="H62" s="438"/>
      <c r="I62" s="424"/>
      <c r="J62" s="463"/>
      <c r="K62" s="36"/>
    </row>
    <row r="63" spans="1:11" customFormat="1" ht="24.75" customHeight="1">
      <c r="A63" s="33"/>
      <c r="B63" s="458" t="s">
        <v>104</v>
      </c>
      <c r="C63" s="459"/>
      <c r="D63" s="460"/>
      <c r="E63" s="234">
        <f>SUM(E58:E62)/5*60%</f>
        <v>0</v>
      </c>
      <c r="F63" s="234">
        <f>SUM(F58:F62)/5*20%</f>
        <v>0</v>
      </c>
      <c r="G63" s="234">
        <f>SUM(G58:G62)/5*20%</f>
        <v>0</v>
      </c>
      <c r="H63" s="439"/>
      <c r="I63" s="425"/>
      <c r="J63" s="464"/>
      <c r="K63" s="36"/>
    </row>
    <row r="64" spans="1:11" customFormat="1" ht="28.5">
      <c r="A64" s="33"/>
      <c r="B64" s="431" t="s">
        <v>153</v>
      </c>
      <c r="C64" s="426" t="s">
        <v>154</v>
      </c>
      <c r="D64" s="89" t="s">
        <v>155</v>
      </c>
      <c r="E64" s="90"/>
      <c r="F64" s="90"/>
      <c r="G64" s="90"/>
      <c r="H64" s="421"/>
      <c r="I64" s="423">
        <f>SUM(E70:G70)</f>
        <v>0</v>
      </c>
      <c r="J64" s="421"/>
      <c r="K64" s="36"/>
    </row>
    <row r="65" spans="1:11" customFormat="1" ht="42.75">
      <c r="A65" s="33"/>
      <c r="B65" s="433"/>
      <c r="C65" s="427"/>
      <c r="D65" s="89" t="s">
        <v>156</v>
      </c>
      <c r="E65" s="90"/>
      <c r="F65" s="90"/>
      <c r="G65" s="90"/>
      <c r="H65" s="421"/>
      <c r="I65" s="424"/>
      <c r="J65" s="421"/>
      <c r="K65" s="36"/>
    </row>
    <row r="66" spans="1:11" customFormat="1" ht="42.75">
      <c r="A66" s="33"/>
      <c r="B66" s="433"/>
      <c r="C66" s="427"/>
      <c r="D66" s="89" t="s">
        <v>157</v>
      </c>
      <c r="E66" s="90"/>
      <c r="F66" s="90"/>
      <c r="G66" s="90"/>
      <c r="H66" s="421"/>
      <c r="I66" s="424"/>
      <c r="J66" s="421"/>
      <c r="K66" s="36"/>
    </row>
    <row r="67" spans="1:11" customFormat="1" ht="32.25" customHeight="1">
      <c r="A67" s="33"/>
      <c r="B67" s="433"/>
      <c r="C67" s="427"/>
      <c r="D67" s="89" t="s">
        <v>158</v>
      </c>
      <c r="E67" s="90"/>
      <c r="F67" s="90"/>
      <c r="G67" s="90"/>
      <c r="H67" s="421"/>
      <c r="I67" s="424"/>
      <c r="J67" s="421"/>
      <c r="K67" s="36"/>
    </row>
    <row r="68" spans="1:11" customFormat="1" ht="33" customHeight="1">
      <c r="A68" s="33"/>
      <c r="B68" s="433"/>
      <c r="C68" s="427"/>
      <c r="D68" s="89" t="s">
        <v>159</v>
      </c>
      <c r="E68" s="90"/>
      <c r="F68" s="90"/>
      <c r="G68" s="90"/>
      <c r="H68" s="421"/>
      <c r="I68" s="424"/>
      <c r="J68" s="421"/>
      <c r="K68" s="36"/>
    </row>
    <row r="69" spans="1:11" customFormat="1" ht="45.75" customHeight="1">
      <c r="A69" s="33"/>
      <c r="B69" s="434"/>
      <c r="C69" s="428"/>
      <c r="D69" s="89" t="s">
        <v>160</v>
      </c>
      <c r="E69" s="90"/>
      <c r="F69" s="90"/>
      <c r="G69" s="90"/>
      <c r="H69" s="421"/>
      <c r="I69" s="424"/>
      <c r="J69" s="421"/>
      <c r="K69" s="36"/>
    </row>
    <row r="70" spans="1:11" customFormat="1" ht="24.75" customHeight="1">
      <c r="A70" s="33"/>
      <c r="B70" s="432" t="s">
        <v>104</v>
      </c>
      <c r="C70" s="432"/>
      <c r="D70" s="432"/>
      <c r="E70" s="234">
        <f>SUM(E64:E69)/6*60%</f>
        <v>0</v>
      </c>
      <c r="F70" s="234">
        <f>SUM(F64:F69)/6*20%</f>
        <v>0</v>
      </c>
      <c r="G70" s="234">
        <f>SUM(G64:G69)/6*20%</f>
        <v>0</v>
      </c>
      <c r="H70" s="421"/>
      <c r="I70" s="425"/>
      <c r="J70" s="421"/>
      <c r="K70" s="36"/>
    </row>
    <row r="71" spans="1:11" customFormat="1" ht="24.75" customHeight="1">
      <c r="A71" s="33"/>
      <c r="B71" s="431" t="s">
        <v>161</v>
      </c>
      <c r="C71" s="426" t="s">
        <v>162</v>
      </c>
      <c r="D71" s="89" t="s">
        <v>163</v>
      </c>
      <c r="E71" s="90"/>
      <c r="F71" s="90"/>
      <c r="G71" s="90"/>
      <c r="H71" s="421"/>
      <c r="I71" s="423">
        <f>SUM(E77:G77)</f>
        <v>0</v>
      </c>
      <c r="J71" s="421"/>
      <c r="K71" s="36"/>
    </row>
    <row r="72" spans="1:11" customFormat="1" ht="57">
      <c r="A72" s="33"/>
      <c r="B72" s="433"/>
      <c r="C72" s="427"/>
      <c r="D72" s="89" t="s">
        <v>164</v>
      </c>
      <c r="E72" s="90"/>
      <c r="F72" s="90"/>
      <c r="G72" s="90"/>
      <c r="H72" s="421"/>
      <c r="I72" s="424"/>
      <c r="J72" s="421"/>
      <c r="K72" s="36"/>
    </row>
    <row r="73" spans="1:11" customFormat="1" ht="42.75">
      <c r="A73" s="33"/>
      <c r="B73" s="433"/>
      <c r="C73" s="427"/>
      <c r="D73" s="89" t="s">
        <v>165</v>
      </c>
      <c r="E73" s="90"/>
      <c r="F73" s="90"/>
      <c r="G73" s="90"/>
      <c r="H73" s="421"/>
      <c r="I73" s="424"/>
      <c r="J73" s="421"/>
      <c r="K73" s="36"/>
    </row>
    <row r="74" spans="1:11" customFormat="1" ht="42.75">
      <c r="A74" s="33"/>
      <c r="B74" s="433"/>
      <c r="C74" s="427"/>
      <c r="D74" s="89" t="s">
        <v>166</v>
      </c>
      <c r="E74" s="90"/>
      <c r="F74" s="90"/>
      <c r="G74" s="90"/>
      <c r="H74" s="421"/>
      <c r="I74" s="424"/>
      <c r="J74" s="421"/>
      <c r="K74" s="36"/>
    </row>
    <row r="75" spans="1:11" customFormat="1" ht="24.75" customHeight="1">
      <c r="A75" s="33"/>
      <c r="B75" s="433"/>
      <c r="C75" s="427"/>
      <c r="D75" s="89" t="s">
        <v>167</v>
      </c>
      <c r="E75" s="90"/>
      <c r="F75" s="90"/>
      <c r="G75" s="90"/>
      <c r="H75" s="421"/>
      <c r="I75" s="424"/>
      <c r="J75" s="421"/>
      <c r="K75" s="36"/>
    </row>
    <row r="76" spans="1:11" customFormat="1" ht="28.5">
      <c r="A76" s="33"/>
      <c r="B76" s="434"/>
      <c r="C76" s="428"/>
      <c r="D76" s="89" t="s">
        <v>168</v>
      </c>
      <c r="E76" s="90"/>
      <c r="F76" s="90"/>
      <c r="G76" s="90"/>
      <c r="H76" s="421"/>
      <c r="I76" s="424"/>
      <c r="J76" s="421"/>
      <c r="K76" s="36"/>
    </row>
    <row r="77" spans="1:11" customFormat="1" ht="24.75" customHeight="1">
      <c r="A77" s="33"/>
      <c r="B77" s="432" t="s">
        <v>104</v>
      </c>
      <c r="C77" s="432"/>
      <c r="D77" s="432"/>
      <c r="E77" s="234">
        <f>SUM(E71:E76)/6*60%</f>
        <v>0</v>
      </c>
      <c r="F77" s="234">
        <f>SUM(F71:F76)/6*20%</f>
        <v>0</v>
      </c>
      <c r="G77" s="234">
        <f>SUM(G71:G76)/6*20%</f>
        <v>0</v>
      </c>
      <c r="H77" s="421"/>
      <c r="I77" s="425"/>
      <c r="J77" s="421"/>
      <c r="K77" s="36"/>
    </row>
    <row r="78" spans="1:11" customFormat="1" ht="42.75">
      <c r="A78" s="33"/>
      <c r="B78" s="430" t="s">
        <v>169</v>
      </c>
      <c r="C78" s="429" t="s">
        <v>170</v>
      </c>
      <c r="D78" s="89" t="s">
        <v>171</v>
      </c>
      <c r="E78" s="90"/>
      <c r="F78" s="90"/>
      <c r="G78" s="90"/>
      <c r="H78" s="421"/>
      <c r="I78" s="423">
        <f>SUM(E84:G84)</f>
        <v>0</v>
      </c>
      <c r="J78" s="421"/>
      <c r="K78" s="36"/>
    </row>
    <row r="79" spans="1:11" customFormat="1" ht="42.75">
      <c r="A79" s="33"/>
      <c r="B79" s="430"/>
      <c r="C79" s="429"/>
      <c r="D79" s="89" t="s">
        <v>172</v>
      </c>
      <c r="E79" s="90"/>
      <c r="F79" s="90"/>
      <c r="G79" s="90"/>
      <c r="H79" s="421"/>
      <c r="I79" s="424"/>
      <c r="J79" s="421"/>
      <c r="K79" s="36"/>
    </row>
    <row r="80" spans="1:11" customFormat="1" ht="42.75">
      <c r="A80" s="33"/>
      <c r="B80" s="430"/>
      <c r="C80" s="429"/>
      <c r="D80" s="89" t="s">
        <v>173</v>
      </c>
      <c r="E80" s="90"/>
      <c r="F80" s="90"/>
      <c r="G80" s="90"/>
      <c r="H80" s="421"/>
      <c r="I80" s="424"/>
      <c r="J80" s="421"/>
      <c r="K80" s="36"/>
    </row>
    <row r="81" spans="1:11" customFormat="1" ht="42.75">
      <c r="A81" s="33"/>
      <c r="B81" s="430"/>
      <c r="C81" s="429"/>
      <c r="D81" s="89" t="s">
        <v>174</v>
      </c>
      <c r="E81" s="90"/>
      <c r="F81" s="90"/>
      <c r="G81" s="90"/>
      <c r="H81" s="421"/>
      <c r="I81" s="424"/>
      <c r="J81" s="421"/>
      <c r="K81" s="36"/>
    </row>
    <row r="82" spans="1:11" customFormat="1" ht="28.5">
      <c r="A82" s="33"/>
      <c r="B82" s="430"/>
      <c r="C82" s="429"/>
      <c r="D82" s="89" t="s">
        <v>175</v>
      </c>
      <c r="E82" s="90"/>
      <c r="F82" s="90"/>
      <c r="G82" s="90"/>
      <c r="H82" s="421"/>
      <c r="I82" s="424"/>
      <c r="J82" s="421"/>
      <c r="K82" s="36"/>
    </row>
    <row r="83" spans="1:11" customFormat="1">
      <c r="A83" s="33"/>
      <c r="B83" s="430"/>
      <c r="C83" s="429"/>
      <c r="D83" s="89" t="s">
        <v>176</v>
      </c>
      <c r="E83" s="90"/>
      <c r="F83" s="90"/>
      <c r="G83" s="90"/>
      <c r="H83" s="421"/>
      <c r="I83" s="424"/>
      <c r="J83" s="421"/>
      <c r="K83" s="36"/>
    </row>
    <row r="84" spans="1:11" customFormat="1" ht="24.75" customHeight="1">
      <c r="A84" s="33"/>
      <c r="B84" s="432" t="s">
        <v>104</v>
      </c>
      <c r="C84" s="432"/>
      <c r="D84" s="432"/>
      <c r="E84" s="234">
        <f>SUM(E78:E83)/6*60%</f>
        <v>0</v>
      </c>
      <c r="F84" s="234">
        <f>SUM(F78:F83)/6*20%</f>
        <v>0</v>
      </c>
      <c r="G84" s="234">
        <f>SUM(G78:G83)/6*20%</f>
        <v>0</v>
      </c>
      <c r="H84" s="421"/>
      <c r="I84" s="425"/>
      <c r="J84" s="421"/>
      <c r="K84" s="36"/>
    </row>
    <row r="85" spans="1:11" ht="47.25" customHeight="1">
      <c r="B85" s="430" t="s">
        <v>177</v>
      </c>
      <c r="C85" s="429" t="s">
        <v>178</v>
      </c>
      <c r="D85" s="89" t="s">
        <v>179</v>
      </c>
      <c r="E85" s="90"/>
      <c r="F85" s="90"/>
      <c r="G85" s="90"/>
      <c r="H85" s="421"/>
      <c r="I85" s="423">
        <f>SUM(E91:G91)</f>
        <v>0</v>
      </c>
      <c r="J85" s="421"/>
    </row>
    <row r="86" spans="1:11" ht="51" customHeight="1">
      <c r="B86" s="430"/>
      <c r="C86" s="429"/>
      <c r="D86" s="89" t="s">
        <v>180</v>
      </c>
      <c r="E86" s="90"/>
      <c r="F86" s="90"/>
      <c r="G86" s="90"/>
      <c r="H86" s="421"/>
      <c r="I86" s="424"/>
      <c r="J86" s="421"/>
    </row>
    <row r="87" spans="1:11" ht="42.75">
      <c r="B87" s="430"/>
      <c r="C87" s="429"/>
      <c r="D87" s="89" t="s">
        <v>181</v>
      </c>
      <c r="E87" s="90"/>
      <c r="F87" s="90"/>
      <c r="G87" s="90"/>
      <c r="H87" s="421"/>
      <c r="I87" s="424"/>
      <c r="J87" s="421"/>
    </row>
    <row r="88" spans="1:11" ht="33" customHeight="1">
      <c r="B88" s="430"/>
      <c r="C88" s="429"/>
      <c r="D88" s="89" t="s">
        <v>182</v>
      </c>
      <c r="E88" s="90"/>
      <c r="F88" s="90"/>
      <c r="G88" s="90"/>
      <c r="H88" s="421"/>
      <c r="I88" s="424"/>
      <c r="J88" s="421"/>
    </row>
    <row r="89" spans="1:11" ht="46.5" customHeight="1">
      <c r="B89" s="430"/>
      <c r="C89" s="429"/>
      <c r="D89" s="89" t="s">
        <v>183</v>
      </c>
      <c r="E89" s="90"/>
      <c r="F89" s="90"/>
      <c r="G89" s="90"/>
      <c r="H89" s="421"/>
      <c r="I89" s="424"/>
      <c r="J89" s="421"/>
    </row>
    <row r="90" spans="1:11" ht="33" customHeight="1">
      <c r="B90" s="430"/>
      <c r="C90" s="429"/>
      <c r="D90" s="89" t="s">
        <v>184</v>
      </c>
      <c r="E90" s="90"/>
      <c r="F90" s="90"/>
      <c r="G90" s="90"/>
      <c r="H90" s="421"/>
      <c r="I90" s="424"/>
      <c r="J90" s="421"/>
    </row>
    <row r="91" spans="1:11" customFormat="1" ht="24.75" customHeight="1">
      <c r="A91" s="33"/>
      <c r="B91" s="432" t="s">
        <v>104</v>
      </c>
      <c r="C91" s="432"/>
      <c r="D91" s="432"/>
      <c r="E91" s="234">
        <f>SUM(E85:E90)/6*60%</f>
        <v>0</v>
      </c>
      <c r="F91" s="234">
        <f>SUM(F85:F90)/6*20%</f>
        <v>0</v>
      </c>
      <c r="G91" s="234">
        <f>SUM(G85:G90)/6*20%</f>
        <v>0</v>
      </c>
      <c r="H91" s="421"/>
      <c r="I91" s="425"/>
      <c r="J91" s="421"/>
      <c r="K91" s="36"/>
    </row>
    <row r="92" spans="1:11" customFormat="1" ht="28.5">
      <c r="A92" s="33"/>
      <c r="B92" s="430" t="s">
        <v>185</v>
      </c>
      <c r="C92" s="429" t="s">
        <v>186</v>
      </c>
      <c r="D92" s="89" t="s">
        <v>187</v>
      </c>
      <c r="E92" s="90"/>
      <c r="F92" s="90"/>
      <c r="G92" s="90"/>
      <c r="H92" s="421"/>
      <c r="I92" s="423">
        <f>SUM(E97:G97)</f>
        <v>0</v>
      </c>
      <c r="J92" s="421"/>
      <c r="K92" s="36"/>
    </row>
    <row r="93" spans="1:11" customFormat="1" ht="45" customHeight="1">
      <c r="A93" s="33"/>
      <c r="B93" s="430"/>
      <c r="C93" s="429"/>
      <c r="D93" s="89" t="s">
        <v>188</v>
      </c>
      <c r="E93" s="90"/>
      <c r="F93" s="90"/>
      <c r="G93" s="90"/>
      <c r="H93" s="421"/>
      <c r="I93" s="424"/>
      <c r="J93" s="421"/>
      <c r="K93" s="36"/>
    </row>
    <row r="94" spans="1:11" customFormat="1" ht="44.25" customHeight="1">
      <c r="A94" s="33"/>
      <c r="B94" s="430"/>
      <c r="C94" s="429"/>
      <c r="D94" s="89" t="s">
        <v>189</v>
      </c>
      <c r="E94" s="90"/>
      <c r="F94" s="90"/>
      <c r="G94" s="90"/>
      <c r="H94" s="421"/>
      <c r="I94" s="424"/>
      <c r="J94" s="421"/>
      <c r="K94" s="36"/>
    </row>
    <row r="95" spans="1:11" customFormat="1" ht="47.25" customHeight="1">
      <c r="A95" s="33"/>
      <c r="B95" s="430"/>
      <c r="C95" s="429"/>
      <c r="D95" s="89" t="s">
        <v>190</v>
      </c>
      <c r="E95" s="90"/>
      <c r="F95" s="90"/>
      <c r="G95" s="90"/>
      <c r="H95" s="421"/>
      <c r="I95" s="424"/>
      <c r="J95" s="421"/>
      <c r="K95" s="36"/>
    </row>
    <row r="96" spans="1:11" customFormat="1" ht="45" customHeight="1">
      <c r="A96" s="33"/>
      <c r="B96" s="430"/>
      <c r="C96" s="429"/>
      <c r="D96" s="89" t="s">
        <v>191</v>
      </c>
      <c r="E96" s="90"/>
      <c r="F96" s="90"/>
      <c r="G96" s="90"/>
      <c r="H96" s="421"/>
      <c r="I96" s="424"/>
      <c r="J96" s="421"/>
      <c r="K96" s="36"/>
    </row>
    <row r="97" spans="1:18" customFormat="1" ht="24.75" customHeight="1">
      <c r="A97" s="33"/>
      <c r="B97" s="432" t="s">
        <v>104</v>
      </c>
      <c r="C97" s="432"/>
      <c r="D97" s="432"/>
      <c r="E97" s="234">
        <f>SUM(E92:E96)/5*60%</f>
        <v>0</v>
      </c>
      <c r="F97" s="234">
        <f>SUM(F92:F96)/5*20%</f>
        <v>0</v>
      </c>
      <c r="G97" s="234">
        <f>SUM(G92:G96)/5*20%</f>
        <v>0</v>
      </c>
      <c r="H97" s="421"/>
      <c r="I97" s="425"/>
      <c r="J97" s="421"/>
      <c r="K97" s="36"/>
    </row>
    <row r="98" spans="1:18" ht="42.75">
      <c r="B98" s="430" t="s">
        <v>192</v>
      </c>
      <c r="C98" s="429" t="s">
        <v>193</v>
      </c>
      <c r="D98" s="89" t="s">
        <v>194</v>
      </c>
      <c r="E98" s="90"/>
      <c r="F98" s="90"/>
      <c r="G98" s="90"/>
      <c r="H98" s="421"/>
      <c r="I98" s="423">
        <f>SUM(E104:G104)</f>
        <v>0</v>
      </c>
      <c r="J98" s="421"/>
    </row>
    <row r="99" spans="1:18" ht="47.25" customHeight="1">
      <c r="B99" s="430"/>
      <c r="C99" s="429"/>
      <c r="D99" s="89" t="s">
        <v>195</v>
      </c>
      <c r="E99" s="90"/>
      <c r="F99" s="90"/>
      <c r="G99" s="90"/>
      <c r="H99" s="421"/>
      <c r="I99" s="424"/>
      <c r="J99" s="421"/>
    </row>
    <row r="100" spans="1:18" ht="48.75" customHeight="1">
      <c r="B100" s="430"/>
      <c r="C100" s="429"/>
      <c r="D100" s="89" t="s">
        <v>196</v>
      </c>
      <c r="E100" s="90"/>
      <c r="F100" s="90"/>
      <c r="G100" s="90"/>
      <c r="H100" s="421"/>
      <c r="I100" s="424"/>
      <c r="J100" s="421"/>
    </row>
    <row r="101" spans="1:18" ht="60.75" customHeight="1">
      <c r="B101" s="430"/>
      <c r="C101" s="429"/>
      <c r="D101" s="89" t="s">
        <v>197</v>
      </c>
      <c r="E101" s="90"/>
      <c r="F101" s="90"/>
      <c r="G101" s="90"/>
      <c r="H101" s="421"/>
      <c r="I101" s="424"/>
      <c r="J101" s="421"/>
    </row>
    <row r="102" spans="1:18" ht="47.25" customHeight="1">
      <c r="B102" s="430"/>
      <c r="C102" s="429"/>
      <c r="D102" s="89" t="s">
        <v>198</v>
      </c>
      <c r="E102" s="90"/>
      <c r="F102" s="90"/>
      <c r="G102" s="90"/>
      <c r="H102" s="421"/>
      <c r="I102" s="424"/>
      <c r="J102" s="421"/>
    </row>
    <row r="103" spans="1:18" ht="33.75" customHeight="1">
      <c r="B103" s="431"/>
      <c r="C103" s="426"/>
      <c r="D103" s="91" t="s">
        <v>199</v>
      </c>
      <c r="E103" s="90"/>
      <c r="F103" s="90"/>
      <c r="G103" s="90"/>
      <c r="H103" s="421"/>
      <c r="I103" s="424"/>
      <c r="J103" s="421"/>
    </row>
    <row r="104" spans="1:18" customFormat="1" ht="24.75" customHeight="1">
      <c r="A104" s="37"/>
      <c r="B104" s="418" t="s">
        <v>104</v>
      </c>
      <c r="C104" s="419"/>
      <c r="D104" s="420"/>
      <c r="E104" s="234">
        <f>SUM(E98:E103)/6*60%</f>
        <v>0</v>
      </c>
      <c r="F104" s="234">
        <f>SUM(F98:F103)/6*20%</f>
        <v>0</v>
      </c>
      <c r="G104" s="234">
        <f>SUM(G98:G103)/6*20%</f>
        <v>0</v>
      </c>
      <c r="H104" s="491"/>
      <c r="I104" s="461"/>
      <c r="J104" s="422"/>
      <c r="K104" s="36"/>
    </row>
    <row r="105" spans="1:18" ht="44.25" customHeight="1">
      <c r="B105" s="96"/>
      <c r="C105" s="97"/>
      <c r="D105" s="97"/>
      <c r="E105" s="97"/>
      <c r="F105" s="99"/>
      <c r="G105" s="99"/>
      <c r="H105" s="99"/>
      <c r="I105" s="97"/>
      <c r="J105" s="97"/>
      <c r="K105" s="38"/>
    </row>
    <row r="106" spans="1:18" ht="15" customHeight="1">
      <c r="B106" s="101"/>
      <c r="C106" s="100"/>
      <c r="D106" s="100"/>
      <c r="E106" s="98"/>
      <c r="F106" s="486" t="s">
        <v>200</v>
      </c>
      <c r="G106" s="487"/>
      <c r="H106" s="235"/>
      <c r="I106" s="236">
        <f>AVERAGE(I18:I104)</f>
        <v>0</v>
      </c>
      <c r="J106" s="237">
        <f>$I$106/5</f>
        <v>0</v>
      </c>
    </row>
    <row r="107" spans="1:18">
      <c r="A107" s="39"/>
      <c r="B107" s="102"/>
      <c r="C107" s="100"/>
      <c r="D107" s="100"/>
      <c r="E107" s="98"/>
      <c r="F107" s="99"/>
      <c r="G107" s="99"/>
      <c r="H107" s="97"/>
      <c r="I107" s="97"/>
      <c r="J107" s="100"/>
      <c r="K107" s="38"/>
    </row>
    <row r="108" spans="1:18" s="40" customFormat="1" ht="27" customHeight="1">
      <c r="A108" s="15"/>
      <c r="B108" s="57"/>
      <c r="C108" s="58"/>
      <c r="D108" s="58"/>
      <c r="E108" s="58"/>
      <c r="F108" s="58"/>
      <c r="G108" s="58"/>
      <c r="H108" s="58"/>
      <c r="I108" s="58"/>
      <c r="J108" s="78"/>
      <c r="K108" s="29"/>
      <c r="L108" s="24"/>
      <c r="M108" s="25"/>
      <c r="N108" s="22"/>
      <c r="O108" s="22"/>
      <c r="P108" s="15"/>
      <c r="Q108" s="15"/>
      <c r="R108" s="15"/>
    </row>
    <row r="109" spans="1:18" s="40" customFormat="1" ht="48.75" customHeight="1">
      <c r="A109" s="30"/>
      <c r="B109" s="103" t="s">
        <v>67</v>
      </c>
      <c r="C109" s="104"/>
      <c r="D109" s="105"/>
      <c r="E109" s="106"/>
      <c r="F109" s="480"/>
      <c r="G109" s="481"/>
      <c r="H109" s="481"/>
      <c r="I109" s="482"/>
      <c r="J109" s="107"/>
      <c r="M109" s="41"/>
      <c r="N109" s="42"/>
      <c r="O109" s="42"/>
      <c r="P109" s="15"/>
      <c r="Q109" s="15"/>
      <c r="R109" s="15"/>
    </row>
    <row r="110" spans="1:18" s="40" customFormat="1" ht="48" customHeight="1">
      <c r="A110" s="30"/>
      <c r="B110" s="103" t="s">
        <v>68</v>
      </c>
      <c r="C110" s="108"/>
      <c r="D110" s="109" t="s">
        <v>66</v>
      </c>
      <c r="E110" s="110"/>
      <c r="F110" s="483" t="s">
        <v>81</v>
      </c>
      <c r="G110" s="484"/>
      <c r="H110" s="484"/>
      <c r="I110" s="485"/>
      <c r="J110" s="107"/>
      <c r="K110" s="43"/>
      <c r="M110" s="26"/>
      <c r="N110" s="23"/>
      <c r="O110" s="23"/>
      <c r="P110" s="15"/>
      <c r="Q110" s="15"/>
      <c r="R110" s="15"/>
    </row>
    <row r="111" spans="1:18" s="40" customFormat="1" ht="26.25">
      <c r="A111" s="30"/>
      <c r="B111" s="64"/>
      <c r="C111" s="65"/>
      <c r="D111" s="65"/>
      <c r="E111" s="111"/>
      <c r="F111" s="112"/>
      <c r="G111" s="112"/>
      <c r="H111" s="112"/>
      <c r="I111" s="112"/>
      <c r="J111" s="65"/>
      <c r="K111" s="44"/>
      <c r="L111" s="45"/>
      <c r="M111" s="46"/>
      <c r="N111" s="45"/>
      <c r="O111" s="45"/>
      <c r="P111" s="15"/>
      <c r="Q111" s="15"/>
      <c r="R111" s="15"/>
    </row>
    <row r="112" spans="1:18">
      <c r="B112" s="102"/>
      <c r="C112" s="100"/>
      <c r="D112" s="100"/>
      <c r="E112" s="98"/>
      <c r="F112" s="98"/>
      <c r="G112" s="98"/>
      <c r="H112" s="100"/>
      <c r="I112" s="100"/>
      <c r="J112" s="100"/>
    </row>
    <row r="114" spans="2:14">
      <c r="B114" s="302" t="s">
        <v>222</v>
      </c>
      <c r="C114" s="303"/>
      <c r="D114" s="167" t="s">
        <v>223</v>
      </c>
      <c r="E114" s="302" t="s">
        <v>224</v>
      </c>
      <c r="F114" s="303"/>
      <c r="G114" s="167" t="s">
        <v>225</v>
      </c>
      <c r="H114" s="302" t="s">
        <v>226</v>
      </c>
      <c r="I114" s="303"/>
      <c r="J114" s="169">
        <v>1</v>
      </c>
      <c r="K114" s="479"/>
      <c r="L114" s="479"/>
      <c r="M114" s="479"/>
      <c r="N114" s="170"/>
    </row>
  </sheetData>
  <mergeCells count="107">
    <mergeCell ref="I2:J2"/>
    <mergeCell ref="I3:J3"/>
    <mergeCell ref="I4:J4"/>
    <mergeCell ref="I5:J5"/>
    <mergeCell ref="B2:B5"/>
    <mergeCell ref="C2:H5"/>
    <mergeCell ref="K114:M114"/>
    <mergeCell ref="B114:C114"/>
    <mergeCell ref="E114:F114"/>
    <mergeCell ref="H114:I114"/>
    <mergeCell ref="F109:I109"/>
    <mergeCell ref="F110:I110"/>
    <mergeCell ref="H18:H21"/>
    <mergeCell ref="F106:G106"/>
    <mergeCell ref="B18:B20"/>
    <mergeCell ref="C18:C20"/>
    <mergeCell ref="C22:C31"/>
    <mergeCell ref="B22:B31"/>
    <mergeCell ref="B57:D57"/>
    <mergeCell ref="H33:H39"/>
    <mergeCell ref="I33:I39"/>
    <mergeCell ref="C33:C38"/>
    <mergeCell ref="B33:B38"/>
    <mergeCell ref="H98:H104"/>
    <mergeCell ref="I98:I104"/>
    <mergeCell ref="B92:B96"/>
    <mergeCell ref="B32:D32"/>
    <mergeCell ref="H22:H32"/>
    <mergeCell ref="I22:I32"/>
    <mergeCell ref="I18:I21"/>
    <mergeCell ref="J18:J21"/>
    <mergeCell ref="B21:D21"/>
    <mergeCell ref="J22:J32"/>
    <mergeCell ref="B53:B56"/>
    <mergeCell ref="C53:C56"/>
    <mergeCell ref="H53:H57"/>
    <mergeCell ref="I53:I57"/>
    <mergeCell ref="J53:J57"/>
    <mergeCell ref="H40:H45"/>
    <mergeCell ref="B45:D45"/>
    <mergeCell ref="B46:B51"/>
    <mergeCell ref="J46:J52"/>
    <mergeCell ref="B63:D63"/>
    <mergeCell ref="I58:I63"/>
    <mergeCell ref="J58:J63"/>
    <mergeCell ref="H46:H52"/>
    <mergeCell ref="C46:C51"/>
    <mergeCell ref="B52:D52"/>
    <mergeCell ref="C10:I10"/>
    <mergeCell ref="C11:I11"/>
    <mergeCell ref="B13:J13"/>
    <mergeCell ref="B12:J12"/>
    <mergeCell ref="B14:J14"/>
    <mergeCell ref="B6:J6"/>
    <mergeCell ref="C7:I7"/>
    <mergeCell ref="C8:I8"/>
    <mergeCell ref="J33:J39"/>
    <mergeCell ref="B39:D39"/>
    <mergeCell ref="C9:I9"/>
    <mergeCell ref="I46:I52"/>
    <mergeCell ref="J40:J45"/>
    <mergeCell ref="H58:H63"/>
    <mergeCell ref="J15:J17"/>
    <mergeCell ref="H15:H17"/>
    <mergeCell ref="I15:I17"/>
    <mergeCell ref="I40:I45"/>
    <mergeCell ref="C92:C96"/>
    <mergeCell ref="H92:H97"/>
    <mergeCell ref="I92:I97"/>
    <mergeCell ref="J92:J97"/>
    <mergeCell ref="B97:D97"/>
    <mergeCell ref="D15:D17"/>
    <mergeCell ref="E15:G15"/>
    <mergeCell ref="C15:C17"/>
    <mergeCell ref="B15:B17"/>
    <mergeCell ref="B40:B44"/>
    <mergeCell ref="C40:C44"/>
    <mergeCell ref="J78:J84"/>
    <mergeCell ref="B84:D84"/>
    <mergeCell ref="C58:C62"/>
    <mergeCell ref="B58:B62"/>
    <mergeCell ref="B70:D70"/>
    <mergeCell ref="B64:B69"/>
    <mergeCell ref="B104:D104"/>
    <mergeCell ref="J98:J104"/>
    <mergeCell ref="I85:I91"/>
    <mergeCell ref="C64:C69"/>
    <mergeCell ref="C85:C90"/>
    <mergeCell ref="H64:H70"/>
    <mergeCell ref="I64:I70"/>
    <mergeCell ref="B85:B90"/>
    <mergeCell ref="J85:J91"/>
    <mergeCell ref="C98:C103"/>
    <mergeCell ref="B98:B103"/>
    <mergeCell ref="H85:H91"/>
    <mergeCell ref="J64:J70"/>
    <mergeCell ref="H71:H77"/>
    <mergeCell ref="I71:I77"/>
    <mergeCell ref="J71:J77"/>
    <mergeCell ref="B91:D91"/>
    <mergeCell ref="B71:B76"/>
    <mergeCell ref="C71:C76"/>
    <mergeCell ref="B77:D77"/>
    <mergeCell ref="B78:B83"/>
    <mergeCell ref="C78:C83"/>
    <mergeCell ref="H78:H84"/>
    <mergeCell ref="I78:I84"/>
  </mergeCell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1"/>
  <sheetViews>
    <sheetView showGridLines="0" zoomScale="70" zoomScaleNormal="70" zoomScaleSheetLayoutView="95" zoomScalePageLayoutView="95" workbookViewId="0"/>
  </sheetViews>
  <sheetFormatPr baseColWidth="10" defaultColWidth="11.42578125" defaultRowHeight="18.75"/>
  <cols>
    <col min="1" max="1" width="18.28515625" style="49" customWidth="1"/>
    <col min="2" max="2" width="4.7109375" style="49" customWidth="1"/>
    <col min="3" max="3" width="78.42578125" style="49" customWidth="1"/>
    <col min="4" max="4" width="59.28515625" style="49" customWidth="1"/>
    <col min="5" max="5" width="37.42578125" style="49" customWidth="1"/>
    <col min="6" max="6" width="40.85546875" style="49" customWidth="1"/>
    <col min="7" max="7" width="37.85546875" style="49" customWidth="1"/>
    <col min="8" max="8" width="17.85546875" style="49" customWidth="1"/>
    <col min="9" max="9" width="30" style="49" customWidth="1"/>
    <col min="10" max="10" width="24.7109375" style="49" bestFit="1" customWidth="1"/>
    <col min="11" max="13" width="0" style="49" hidden="1" customWidth="1"/>
    <col min="14" max="14" width="26.5703125" style="49" hidden="1" customWidth="1"/>
    <col min="15" max="16384" width="11.42578125" style="49"/>
  </cols>
  <sheetData>
    <row r="1" spans="1:14" ht="19.5" thickBot="1"/>
    <row r="2" spans="1:14" ht="33.75" customHeight="1">
      <c r="B2" s="468" t="s">
        <v>7</v>
      </c>
      <c r="C2" s="514"/>
      <c r="D2" s="471" t="s">
        <v>201</v>
      </c>
      <c r="E2" s="472"/>
      <c r="F2" s="473"/>
      <c r="G2" s="260" t="s">
        <v>229</v>
      </c>
      <c r="H2" s="261"/>
      <c r="I2" s="217"/>
      <c r="J2" s="217"/>
      <c r="K2" s="217"/>
      <c r="L2" s="217"/>
      <c r="M2" s="521" t="s">
        <v>229</v>
      </c>
      <c r="N2" s="521"/>
    </row>
    <row r="3" spans="1:14" ht="33.75" customHeight="1">
      <c r="B3" s="469"/>
      <c r="C3" s="515"/>
      <c r="D3" s="474"/>
      <c r="E3" s="314"/>
      <c r="F3" s="475"/>
      <c r="G3" s="262" t="s">
        <v>230</v>
      </c>
      <c r="H3" s="263"/>
      <c r="I3" s="217"/>
      <c r="J3" s="217"/>
      <c r="K3" s="217"/>
      <c r="L3" s="217"/>
      <c r="M3" s="522" t="s">
        <v>230</v>
      </c>
      <c r="N3" s="522"/>
    </row>
    <row r="4" spans="1:14" ht="33.75" customHeight="1">
      <c r="B4" s="469"/>
      <c r="C4" s="515"/>
      <c r="D4" s="474"/>
      <c r="E4" s="314"/>
      <c r="F4" s="475"/>
      <c r="G4" s="262" t="s">
        <v>231</v>
      </c>
      <c r="H4" s="263"/>
      <c r="I4" s="217"/>
      <c r="J4" s="217"/>
      <c r="K4" s="217"/>
      <c r="L4" s="217"/>
      <c r="M4" s="522" t="s">
        <v>231</v>
      </c>
      <c r="N4" s="522"/>
    </row>
    <row r="5" spans="1:14" s="48" customFormat="1" ht="33.75" customHeight="1" thickBot="1">
      <c r="A5" s="125"/>
      <c r="B5" s="470"/>
      <c r="C5" s="516"/>
      <c r="D5" s="476"/>
      <c r="E5" s="477"/>
      <c r="F5" s="478"/>
      <c r="G5" s="264" t="s">
        <v>8</v>
      </c>
      <c r="H5" s="265"/>
      <c r="I5" s="217"/>
      <c r="J5" s="217"/>
      <c r="K5" s="217"/>
      <c r="L5" s="217"/>
      <c r="M5" s="522" t="s">
        <v>8</v>
      </c>
      <c r="N5" s="522"/>
    </row>
    <row r="6" spans="1:14" ht="18" customHeight="1">
      <c r="A6" s="125"/>
      <c r="B6" s="218"/>
      <c r="C6" s="219"/>
      <c r="D6" s="219"/>
      <c r="E6" s="219"/>
      <c r="F6" s="219"/>
      <c r="G6" s="219"/>
      <c r="H6" s="220"/>
      <c r="I6" s="48"/>
    </row>
    <row r="7" spans="1:14" ht="36.75" customHeight="1">
      <c r="A7" s="125"/>
      <c r="B7" s="494" t="s">
        <v>202</v>
      </c>
      <c r="C7" s="495"/>
      <c r="D7" s="495"/>
      <c r="E7" s="495"/>
      <c r="F7" s="495"/>
      <c r="G7" s="495"/>
      <c r="H7" s="496"/>
      <c r="I7" s="48"/>
    </row>
    <row r="8" spans="1:14">
      <c r="A8" s="125"/>
      <c r="B8" s="116"/>
      <c r="C8" s="113"/>
      <c r="D8" s="497"/>
      <c r="E8" s="497"/>
      <c r="F8" s="497"/>
      <c r="G8" s="497"/>
      <c r="H8" s="123"/>
      <c r="I8" s="48"/>
    </row>
    <row r="9" spans="1:14">
      <c r="A9" s="125"/>
      <c r="B9" s="116"/>
      <c r="C9" s="114" t="s">
        <v>203</v>
      </c>
      <c r="D9" s="497"/>
      <c r="E9" s="497"/>
      <c r="F9" s="497"/>
      <c r="G9" s="497"/>
      <c r="H9" s="123"/>
      <c r="I9" s="48"/>
    </row>
    <row r="10" spans="1:14">
      <c r="A10" s="125"/>
      <c r="B10" s="116"/>
      <c r="C10" s="114" t="s">
        <v>204</v>
      </c>
      <c r="D10" s="498"/>
      <c r="E10" s="498"/>
      <c r="F10" s="498"/>
      <c r="G10" s="498"/>
      <c r="H10" s="123"/>
      <c r="I10" s="48"/>
    </row>
    <row r="11" spans="1:14">
      <c r="A11" s="125"/>
      <c r="B11" s="116"/>
      <c r="C11" s="114" t="s">
        <v>205</v>
      </c>
      <c r="D11" s="498"/>
      <c r="E11" s="498"/>
      <c r="F11" s="498"/>
      <c r="G11" s="498"/>
      <c r="H11" s="123"/>
      <c r="I11" s="48"/>
      <c r="K11" s="221">
        <v>0.8</v>
      </c>
      <c r="L11" s="221">
        <v>1</v>
      </c>
      <c r="M11" s="221">
        <f>K11/L11</f>
        <v>0.8</v>
      </c>
    </row>
    <row r="12" spans="1:14">
      <c r="A12" s="125"/>
      <c r="B12" s="116"/>
      <c r="C12" s="113"/>
      <c r="D12" s="138"/>
      <c r="E12" s="115"/>
      <c r="F12" s="115"/>
      <c r="G12" s="115"/>
      <c r="H12" s="123"/>
      <c r="I12" s="48"/>
      <c r="K12" s="221">
        <v>0.2</v>
      </c>
      <c r="L12" s="221">
        <v>1</v>
      </c>
      <c r="M12" s="221">
        <v>0.2</v>
      </c>
    </row>
    <row r="13" spans="1:14" ht="39.75" customHeight="1">
      <c r="A13" s="125"/>
      <c r="B13" s="123"/>
      <c r="C13" s="143" t="s">
        <v>206</v>
      </c>
      <c r="D13" s="134">
        <f>F3Evaluación!N38</f>
        <v>0</v>
      </c>
      <c r="E13" s="499">
        <f>(D13*M11)/L11</f>
        <v>0</v>
      </c>
      <c r="F13" s="497"/>
      <c r="G13" s="497"/>
      <c r="H13" s="501"/>
      <c r="I13" s="48"/>
    </row>
    <row r="14" spans="1:14">
      <c r="A14" s="125"/>
      <c r="B14" s="123"/>
      <c r="C14" s="132" t="s">
        <v>207</v>
      </c>
      <c r="D14" s="135">
        <v>0.8</v>
      </c>
      <c r="E14" s="500"/>
      <c r="F14" s="497"/>
      <c r="G14" s="497"/>
      <c r="H14" s="501"/>
      <c r="I14" s="48"/>
    </row>
    <row r="15" spans="1:14">
      <c r="A15" s="125"/>
      <c r="B15" s="123"/>
      <c r="C15" s="144" t="s">
        <v>208</v>
      </c>
      <c r="D15" s="134">
        <f>F4ValoraciónCompetencias!J106</f>
        <v>0</v>
      </c>
      <c r="E15" s="499">
        <f>(D15*M12)/L12</f>
        <v>0</v>
      </c>
      <c r="F15" s="497"/>
      <c r="G15" s="497"/>
      <c r="H15" s="501"/>
      <c r="I15" s="48"/>
    </row>
    <row r="16" spans="1:14">
      <c r="A16" s="125"/>
      <c r="B16" s="123"/>
      <c r="C16" s="133" t="s">
        <v>209</v>
      </c>
      <c r="D16" s="135">
        <v>0.2</v>
      </c>
      <c r="E16" s="500"/>
      <c r="F16" s="497"/>
      <c r="G16" s="497"/>
      <c r="H16" s="501"/>
      <c r="I16" s="48"/>
    </row>
    <row r="17" spans="1:9">
      <c r="A17" s="125"/>
      <c r="B17" s="123"/>
      <c r="C17" s="145" t="s">
        <v>210</v>
      </c>
      <c r="D17" s="136"/>
      <c r="E17" s="137">
        <f>SUM(E13:E16)</f>
        <v>0</v>
      </c>
      <c r="F17" s="497"/>
      <c r="G17" s="497"/>
      <c r="H17" s="501"/>
      <c r="I17" s="48"/>
    </row>
    <row r="18" spans="1:9">
      <c r="A18" s="125"/>
      <c r="B18" s="116"/>
      <c r="C18" s="131"/>
      <c r="D18" s="131"/>
      <c r="E18" s="131"/>
      <c r="F18" s="116"/>
      <c r="G18" s="497"/>
      <c r="H18" s="501"/>
      <c r="I18" s="48"/>
    </row>
    <row r="19" spans="1:9">
      <c r="A19" s="125"/>
      <c r="B19" s="116"/>
      <c r="C19" s="116"/>
      <c r="D19" s="120"/>
      <c r="E19" s="116"/>
      <c r="F19" s="116"/>
      <c r="G19" s="58"/>
      <c r="H19" s="130"/>
      <c r="I19" s="48"/>
    </row>
    <row r="20" spans="1:9" ht="24.95" customHeight="1">
      <c r="A20" s="125"/>
      <c r="B20" s="116"/>
      <c r="C20" s="116"/>
      <c r="D20" s="141" t="s">
        <v>211</v>
      </c>
      <c r="E20" s="142">
        <f>E17</f>
        <v>0</v>
      </c>
      <c r="F20" s="122"/>
      <c r="G20" s="58"/>
      <c r="H20" s="130"/>
      <c r="I20" s="48"/>
    </row>
    <row r="21" spans="1:9">
      <c r="A21" s="125"/>
      <c r="B21" s="116"/>
      <c r="C21" s="116"/>
      <c r="D21" s="129"/>
      <c r="E21" s="116"/>
      <c r="F21" s="116"/>
      <c r="G21" s="116"/>
      <c r="H21" s="123"/>
      <c r="I21" s="48"/>
    </row>
    <row r="22" spans="1:9" ht="36.75" customHeight="1">
      <c r="A22" s="125"/>
      <c r="B22" s="502" t="s">
        <v>212</v>
      </c>
      <c r="C22" s="495"/>
      <c r="D22" s="495"/>
      <c r="E22" s="495"/>
      <c r="F22" s="495"/>
      <c r="G22" s="495"/>
      <c r="H22" s="503"/>
      <c r="I22" s="124"/>
    </row>
    <row r="23" spans="1:9">
      <c r="A23" s="127"/>
      <c r="B23" s="504" t="s">
        <v>213</v>
      </c>
      <c r="C23" s="504"/>
      <c r="D23" s="504"/>
      <c r="E23" s="504"/>
      <c r="F23" s="504"/>
      <c r="G23" s="504"/>
      <c r="H23" s="504"/>
      <c r="I23" s="128"/>
    </row>
    <row r="24" spans="1:9">
      <c r="A24" s="127"/>
      <c r="B24" s="505"/>
      <c r="C24" s="505"/>
      <c r="D24" s="505"/>
      <c r="E24" s="505"/>
      <c r="F24" s="505"/>
      <c r="G24" s="505"/>
      <c r="H24" s="505"/>
      <c r="I24" s="128"/>
    </row>
    <row r="25" spans="1:9">
      <c r="A25" s="127"/>
      <c r="B25" s="506"/>
      <c r="C25" s="506"/>
      <c r="D25" s="506"/>
      <c r="E25" s="506"/>
      <c r="F25" s="506"/>
      <c r="G25" s="506"/>
      <c r="H25" s="506"/>
      <c r="I25" s="128"/>
    </row>
    <row r="26" spans="1:9">
      <c r="A26" s="127"/>
      <c r="B26" s="506"/>
      <c r="C26" s="506"/>
      <c r="D26" s="506"/>
      <c r="E26" s="506"/>
      <c r="F26" s="506"/>
      <c r="G26" s="506"/>
      <c r="H26" s="506"/>
      <c r="I26" s="128"/>
    </row>
    <row r="27" spans="1:9">
      <c r="A27" s="127"/>
      <c r="B27" s="506"/>
      <c r="C27" s="506"/>
      <c r="D27" s="506"/>
      <c r="E27" s="506"/>
      <c r="F27" s="506"/>
      <c r="G27" s="506"/>
      <c r="H27" s="506"/>
      <c r="I27" s="128"/>
    </row>
    <row r="28" spans="1:9">
      <c r="A28" s="127"/>
      <c r="B28" s="508"/>
      <c r="C28" s="508"/>
      <c r="D28" s="508"/>
      <c r="E28" s="508"/>
      <c r="F28" s="508"/>
      <c r="G28" s="508"/>
      <c r="H28" s="519"/>
    </row>
    <row r="29" spans="1:9">
      <c r="A29" s="127"/>
      <c r="B29" s="508"/>
      <c r="C29" s="508"/>
      <c r="D29" s="508"/>
      <c r="E29" s="508"/>
      <c r="F29" s="508"/>
      <c r="G29" s="508"/>
      <c r="H29" s="519"/>
    </row>
    <row r="30" spans="1:9">
      <c r="A30" s="127"/>
      <c r="B30" s="506"/>
      <c r="C30" s="506"/>
      <c r="D30" s="506"/>
      <c r="E30" s="506"/>
      <c r="F30" s="506"/>
      <c r="G30" s="506"/>
      <c r="H30" s="509"/>
    </row>
    <row r="31" spans="1:9">
      <c r="A31" s="127"/>
      <c r="B31" s="508"/>
      <c r="C31" s="508"/>
      <c r="D31" s="508"/>
      <c r="E31" s="508"/>
      <c r="F31" s="508"/>
      <c r="G31" s="508"/>
      <c r="H31" s="519"/>
    </row>
    <row r="32" spans="1:9">
      <c r="A32" s="127"/>
      <c r="B32" s="508"/>
      <c r="C32" s="508"/>
      <c r="D32" s="508"/>
      <c r="E32" s="508"/>
      <c r="F32" s="508"/>
      <c r="G32" s="508"/>
      <c r="H32" s="519"/>
    </row>
    <row r="33" spans="1:9">
      <c r="A33" s="127"/>
      <c r="B33" s="506"/>
      <c r="C33" s="506"/>
      <c r="D33" s="506"/>
      <c r="E33" s="506"/>
      <c r="F33" s="506"/>
      <c r="G33" s="506"/>
      <c r="H33" s="509"/>
    </row>
    <row r="34" spans="1:9">
      <c r="A34" s="127"/>
      <c r="B34" s="508"/>
      <c r="C34" s="508"/>
      <c r="D34" s="508"/>
      <c r="E34" s="508"/>
      <c r="F34" s="508"/>
      <c r="G34" s="508"/>
      <c r="H34" s="519"/>
    </row>
    <row r="35" spans="1:9">
      <c r="A35" s="127"/>
      <c r="B35" s="518"/>
      <c r="C35" s="518"/>
      <c r="D35" s="518"/>
      <c r="E35" s="518"/>
      <c r="F35" s="518"/>
      <c r="G35" s="518"/>
      <c r="H35" s="520"/>
    </row>
    <row r="36" spans="1:9">
      <c r="A36" s="127"/>
      <c r="B36" s="504" t="s">
        <v>214</v>
      </c>
      <c r="C36" s="504"/>
      <c r="D36" s="504"/>
      <c r="E36" s="504"/>
      <c r="F36" s="504"/>
      <c r="G36" s="504"/>
      <c r="H36" s="510"/>
    </row>
    <row r="37" spans="1:9">
      <c r="B37" s="511"/>
      <c r="C37" s="505"/>
      <c r="D37" s="505"/>
      <c r="E37" s="505"/>
      <c r="F37" s="505"/>
      <c r="G37" s="505"/>
      <c r="H37" s="512"/>
      <c r="I37" s="128"/>
    </row>
    <row r="38" spans="1:9">
      <c r="B38" s="507"/>
      <c r="C38" s="508"/>
      <c r="D38" s="508"/>
      <c r="E38" s="508"/>
      <c r="F38" s="508"/>
      <c r="G38" s="508"/>
      <c r="H38" s="508"/>
      <c r="I38" s="128"/>
    </row>
    <row r="39" spans="1:9">
      <c r="B39" s="507"/>
      <c r="C39" s="508"/>
      <c r="D39" s="508"/>
      <c r="E39" s="508"/>
      <c r="F39" s="508"/>
      <c r="G39" s="508"/>
      <c r="H39" s="508"/>
      <c r="I39" s="128"/>
    </row>
    <row r="40" spans="1:9">
      <c r="B40" s="513"/>
      <c r="C40" s="506"/>
      <c r="D40" s="506"/>
      <c r="E40" s="506"/>
      <c r="F40" s="506"/>
      <c r="G40" s="506"/>
      <c r="H40" s="509"/>
    </row>
    <row r="41" spans="1:9">
      <c r="B41" s="507"/>
      <c r="C41" s="508"/>
      <c r="D41" s="508"/>
      <c r="E41" s="508"/>
      <c r="F41" s="508"/>
      <c r="G41" s="508"/>
      <c r="H41" s="508"/>
      <c r="I41" s="128"/>
    </row>
    <row r="42" spans="1:9">
      <c r="A42" s="127"/>
      <c r="B42" s="508"/>
      <c r="C42" s="508"/>
      <c r="D42" s="508"/>
      <c r="E42" s="508"/>
      <c r="F42" s="508"/>
      <c r="G42" s="508"/>
      <c r="H42" s="508"/>
      <c r="I42" s="128"/>
    </row>
    <row r="43" spans="1:9">
      <c r="A43" s="127"/>
      <c r="B43" s="506"/>
      <c r="C43" s="506"/>
      <c r="D43" s="506"/>
      <c r="E43" s="506"/>
      <c r="F43" s="506"/>
      <c r="G43" s="506"/>
      <c r="H43" s="506"/>
      <c r="I43" s="128"/>
    </row>
    <row r="44" spans="1:9">
      <c r="A44" s="127"/>
      <c r="B44" s="508"/>
      <c r="C44" s="508"/>
      <c r="D44" s="508"/>
      <c r="E44" s="508"/>
      <c r="F44" s="508"/>
      <c r="G44" s="508"/>
      <c r="H44" s="508"/>
      <c r="I44" s="128"/>
    </row>
    <row r="45" spans="1:9">
      <c r="B45" s="507"/>
      <c r="C45" s="508"/>
      <c r="D45" s="508"/>
      <c r="E45" s="508"/>
      <c r="F45" s="508"/>
      <c r="G45" s="508"/>
      <c r="H45" s="508"/>
      <c r="I45" s="128"/>
    </row>
    <row r="46" spans="1:9">
      <c r="A46" s="127"/>
      <c r="B46" s="513"/>
      <c r="C46" s="506"/>
      <c r="D46" s="506"/>
      <c r="E46" s="506"/>
      <c r="F46" s="506"/>
      <c r="G46" s="506"/>
      <c r="H46" s="509"/>
    </row>
    <row r="47" spans="1:9">
      <c r="B47" s="507"/>
      <c r="C47" s="508"/>
      <c r="D47" s="508"/>
      <c r="E47" s="508"/>
      <c r="F47" s="508"/>
      <c r="G47" s="508"/>
      <c r="H47" s="508"/>
      <c r="I47" s="128"/>
    </row>
    <row r="48" spans="1:9">
      <c r="B48" s="517"/>
      <c r="C48" s="518"/>
      <c r="D48" s="518"/>
      <c r="E48" s="518"/>
      <c r="F48" s="518"/>
      <c r="G48" s="518"/>
      <c r="H48" s="518"/>
      <c r="I48" s="128"/>
    </row>
    <row r="49" spans="1:10" ht="73.5" customHeight="1">
      <c r="A49" s="48"/>
      <c r="B49" s="122"/>
      <c r="C49" s="116"/>
      <c r="D49" s="116"/>
      <c r="E49" s="116"/>
      <c r="F49" s="116"/>
      <c r="G49" s="116"/>
      <c r="H49" s="123"/>
      <c r="I49" s="48"/>
    </row>
    <row r="50" spans="1:10">
      <c r="A50" s="48"/>
      <c r="B50" s="122"/>
      <c r="C50" s="116"/>
      <c r="D50" s="116"/>
      <c r="E50" s="116"/>
      <c r="F50" s="116"/>
      <c r="G50" s="116"/>
      <c r="H50" s="123"/>
      <c r="I50" s="48"/>
    </row>
    <row r="51" spans="1:10">
      <c r="A51" s="48"/>
      <c r="B51" s="122"/>
      <c r="C51" s="116"/>
      <c r="D51" s="116"/>
      <c r="E51" s="116"/>
      <c r="F51" s="116"/>
      <c r="G51" s="116"/>
      <c r="H51" s="116"/>
      <c r="I51" s="124"/>
    </row>
    <row r="52" spans="1:10">
      <c r="A52" s="125"/>
      <c r="B52" s="116"/>
      <c r="C52" s="116"/>
      <c r="D52" s="116"/>
      <c r="E52" s="116"/>
      <c r="F52" s="116"/>
      <c r="G52" s="116"/>
      <c r="H52" s="116"/>
      <c r="I52" s="124"/>
    </row>
    <row r="53" spans="1:10">
      <c r="A53" s="48"/>
      <c r="B53" s="122"/>
      <c r="C53" s="140"/>
      <c r="D53" s="139"/>
      <c r="E53" s="116"/>
      <c r="F53" s="117"/>
      <c r="G53" s="118"/>
      <c r="H53" s="116"/>
      <c r="I53" s="124"/>
    </row>
    <row r="54" spans="1:10">
      <c r="A54" s="48"/>
      <c r="B54" s="122"/>
      <c r="C54" s="492" t="s">
        <v>66</v>
      </c>
      <c r="D54" s="492"/>
      <c r="E54" s="116"/>
      <c r="F54" s="493" t="s">
        <v>81</v>
      </c>
      <c r="G54" s="493"/>
      <c r="H54" s="58"/>
      <c r="I54" s="124"/>
    </row>
    <row r="55" spans="1:10">
      <c r="A55" s="48"/>
      <c r="B55" s="122"/>
      <c r="C55" s="116"/>
      <c r="D55" s="116"/>
      <c r="E55" s="116"/>
      <c r="F55" s="116"/>
      <c r="G55" s="116"/>
      <c r="H55" s="116"/>
      <c r="I55" s="124"/>
    </row>
    <row r="56" spans="1:10">
      <c r="A56" s="48"/>
      <c r="B56" s="122"/>
      <c r="C56" s="116"/>
      <c r="D56" s="116"/>
      <c r="E56" s="116"/>
      <c r="F56" s="116"/>
      <c r="G56" s="116"/>
      <c r="H56" s="116"/>
      <c r="I56" s="124"/>
    </row>
    <row r="57" spans="1:10" ht="16.5" customHeight="1">
      <c r="A57" s="48"/>
      <c r="B57" s="122"/>
      <c r="C57" s="116"/>
      <c r="D57" s="116"/>
      <c r="E57" s="116"/>
      <c r="F57" s="116"/>
      <c r="G57" s="116"/>
      <c r="H57" s="116"/>
      <c r="I57" s="124"/>
    </row>
    <row r="58" spans="1:10">
      <c r="A58" s="48"/>
      <c r="B58" s="122"/>
      <c r="C58" s="116"/>
      <c r="D58" s="119" t="s">
        <v>215</v>
      </c>
      <c r="E58" s="120"/>
      <c r="F58" s="116"/>
      <c r="G58" s="116"/>
      <c r="H58" s="116"/>
      <c r="I58" s="124"/>
    </row>
    <row r="59" spans="1:10">
      <c r="A59" s="48"/>
      <c r="B59" s="126"/>
      <c r="C59" s="120"/>
      <c r="D59" s="116"/>
      <c r="E59" s="120"/>
      <c r="F59" s="116"/>
      <c r="G59" s="116"/>
      <c r="H59" s="120"/>
      <c r="I59" s="124"/>
    </row>
    <row r="60" spans="1:10" ht="19.5" thickBot="1">
      <c r="D60" s="121"/>
      <c r="F60" s="121"/>
      <c r="G60" s="121"/>
    </row>
    <row r="61" spans="1:10" ht="19.5" thickBot="1">
      <c r="B61" s="169" t="s">
        <v>222</v>
      </c>
      <c r="C61" s="167"/>
      <c r="D61" s="167" t="s">
        <v>223</v>
      </c>
      <c r="E61" s="167" t="s">
        <v>224</v>
      </c>
      <c r="F61" s="167" t="s">
        <v>225</v>
      </c>
      <c r="G61" s="211" t="s">
        <v>226</v>
      </c>
      <c r="H61" s="222">
        <v>1</v>
      </c>
      <c r="I61" s="215"/>
      <c r="J61" s="215"/>
    </row>
  </sheetData>
  <mergeCells count="48">
    <mergeCell ref="M2:N2"/>
    <mergeCell ref="M3:N3"/>
    <mergeCell ref="M4:N4"/>
    <mergeCell ref="M5:N5"/>
    <mergeCell ref="G2:H2"/>
    <mergeCell ref="G3:H3"/>
    <mergeCell ref="G4:H4"/>
    <mergeCell ref="G5:H5"/>
    <mergeCell ref="B2:C5"/>
    <mergeCell ref="D2:F5"/>
    <mergeCell ref="B47:H47"/>
    <mergeCell ref="B48:H48"/>
    <mergeCell ref="B46:H46"/>
    <mergeCell ref="B25:H25"/>
    <mergeCell ref="B26:H26"/>
    <mergeCell ref="B28:H28"/>
    <mergeCell ref="B29:H29"/>
    <mergeCell ref="B31:H31"/>
    <mergeCell ref="B32:H32"/>
    <mergeCell ref="B34:H34"/>
    <mergeCell ref="B35:H35"/>
    <mergeCell ref="B38:H38"/>
    <mergeCell ref="B39:H39"/>
    <mergeCell ref="B42:H42"/>
    <mergeCell ref="B44:H44"/>
    <mergeCell ref="B30:H30"/>
    <mergeCell ref="B45:H45"/>
    <mergeCell ref="B33:H33"/>
    <mergeCell ref="B36:H36"/>
    <mergeCell ref="B37:H37"/>
    <mergeCell ref="B40:H40"/>
    <mergeCell ref="B43:H43"/>
    <mergeCell ref="C54:D54"/>
    <mergeCell ref="F54:G54"/>
    <mergeCell ref="B7:H7"/>
    <mergeCell ref="D8:G8"/>
    <mergeCell ref="D9:G9"/>
    <mergeCell ref="D10:G10"/>
    <mergeCell ref="D11:G11"/>
    <mergeCell ref="E13:E14"/>
    <mergeCell ref="F13:H17"/>
    <mergeCell ref="E15:E16"/>
    <mergeCell ref="G18:H18"/>
    <mergeCell ref="B22:H22"/>
    <mergeCell ref="B23:H23"/>
    <mergeCell ref="B24:H24"/>
    <mergeCell ref="B27:H27"/>
    <mergeCell ref="B41:H41"/>
  </mergeCells>
  <pageMargins left="0.7" right="0.7" top="0.75" bottom="0.75" header="0.3" footer="0.3"/>
  <pageSetup paperSize="175" scale="2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B7A6-1C44-4FA1-8061-78A407C308CC}">
  <dimension ref="A1:J29"/>
  <sheetViews>
    <sheetView showGridLines="0" workbookViewId="0"/>
  </sheetViews>
  <sheetFormatPr baseColWidth="10" defaultColWidth="11.42578125" defaultRowHeight="14.25"/>
  <cols>
    <col min="1" max="1" width="12.85546875" style="171" customWidth="1"/>
    <col min="2" max="2" width="12.28515625" style="171" customWidth="1"/>
    <col min="3" max="3" width="14.28515625" style="171" customWidth="1"/>
    <col min="4" max="5" width="9.7109375" style="171" customWidth="1"/>
    <col min="6" max="6" width="17.85546875" style="171" customWidth="1"/>
    <col min="7" max="7" width="28.7109375" style="171" customWidth="1"/>
    <col min="8" max="8" width="23.140625" style="171" customWidth="1"/>
    <col min="9" max="9" width="16.85546875" style="171" customWidth="1"/>
    <col min="10" max="16384" width="11.42578125" style="171"/>
  </cols>
  <sheetData>
    <row r="1" spans="2:10" ht="15" thickBot="1"/>
    <row r="2" spans="2:10">
      <c r="B2" s="245" t="s">
        <v>7</v>
      </c>
      <c r="C2" s="246"/>
      <c r="D2" s="523" t="s">
        <v>216</v>
      </c>
      <c r="E2" s="523"/>
      <c r="F2" s="523"/>
      <c r="G2" s="524"/>
      <c r="H2" s="260" t="s">
        <v>229</v>
      </c>
      <c r="I2" s="261"/>
      <c r="J2" s="163"/>
    </row>
    <row r="3" spans="2:10">
      <c r="B3" s="247"/>
      <c r="C3" s="248"/>
      <c r="D3" s="525"/>
      <c r="E3" s="525"/>
      <c r="F3" s="525"/>
      <c r="G3" s="526"/>
      <c r="H3" s="262" t="s">
        <v>230</v>
      </c>
      <c r="I3" s="263"/>
      <c r="J3" s="163"/>
    </row>
    <row r="4" spans="2:10">
      <c r="B4" s="247"/>
      <c r="C4" s="248"/>
      <c r="D4" s="525"/>
      <c r="E4" s="525"/>
      <c r="F4" s="525"/>
      <c r="G4" s="526"/>
      <c r="H4" s="262" t="s">
        <v>231</v>
      </c>
      <c r="I4" s="263"/>
      <c r="J4" s="163"/>
    </row>
    <row r="5" spans="2:10" ht="15" thickBot="1">
      <c r="B5" s="249"/>
      <c r="C5" s="250"/>
      <c r="D5" s="527"/>
      <c r="E5" s="527"/>
      <c r="F5" s="527"/>
      <c r="G5" s="528"/>
      <c r="H5" s="264" t="s">
        <v>8</v>
      </c>
      <c r="I5" s="265"/>
      <c r="J5" s="163"/>
    </row>
    <row r="7" spans="2:10" ht="15">
      <c r="B7" s="164" t="s">
        <v>217</v>
      </c>
      <c r="C7" s="529" t="s">
        <v>218</v>
      </c>
      <c r="D7" s="529"/>
      <c r="E7" s="529"/>
      <c r="F7" s="529"/>
      <c r="G7" s="529"/>
      <c r="H7" s="529" t="s">
        <v>219</v>
      </c>
      <c r="I7" s="529"/>
    </row>
    <row r="8" spans="2:10">
      <c r="B8" s="165">
        <v>45401</v>
      </c>
      <c r="C8" s="530" t="s">
        <v>220</v>
      </c>
      <c r="D8" s="531"/>
      <c r="E8" s="531"/>
      <c r="F8" s="531"/>
      <c r="G8" s="532"/>
      <c r="H8" s="530" t="s">
        <v>221</v>
      </c>
      <c r="I8" s="532"/>
    </row>
    <row r="9" spans="2:10">
      <c r="B9" s="165"/>
      <c r="C9" s="530"/>
      <c r="D9" s="531"/>
      <c r="E9" s="531"/>
      <c r="F9" s="531"/>
      <c r="G9" s="532"/>
      <c r="H9" s="530"/>
      <c r="I9" s="532"/>
    </row>
    <row r="10" spans="2:10">
      <c r="B10" s="165"/>
      <c r="C10" s="530"/>
      <c r="D10" s="531"/>
      <c r="E10" s="531"/>
      <c r="F10" s="531"/>
      <c r="G10" s="532"/>
      <c r="H10" s="530"/>
      <c r="I10" s="532"/>
    </row>
    <row r="11" spans="2:10">
      <c r="B11" s="172"/>
      <c r="C11" s="530"/>
      <c r="D11" s="531"/>
      <c r="E11" s="531"/>
      <c r="F11" s="531"/>
      <c r="G11" s="532"/>
      <c r="H11" s="530"/>
      <c r="I11" s="532"/>
    </row>
    <row r="12" spans="2:10">
      <c r="B12" s="172"/>
      <c r="C12" s="530"/>
      <c r="D12" s="531"/>
      <c r="E12" s="531"/>
      <c r="F12" s="531"/>
      <c r="G12" s="532"/>
      <c r="H12" s="530"/>
      <c r="I12" s="532"/>
    </row>
    <row r="13" spans="2:10">
      <c r="B13" s="172"/>
      <c r="C13" s="530"/>
      <c r="D13" s="531"/>
      <c r="E13" s="531"/>
      <c r="F13" s="531"/>
      <c r="G13" s="532"/>
      <c r="H13" s="530"/>
      <c r="I13" s="532"/>
    </row>
    <row r="14" spans="2:10">
      <c r="B14" s="172"/>
      <c r="C14" s="530"/>
      <c r="D14" s="531"/>
      <c r="E14" s="531"/>
      <c r="F14" s="531"/>
      <c r="G14" s="532"/>
      <c r="H14" s="530"/>
      <c r="I14" s="532"/>
    </row>
    <row r="15" spans="2:10">
      <c r="B15" s="172"/>
      <c r="C15" s="530"/>
      <c r="D15" s="531"/>
      <c r="E15" s="531"/>
      <c r="F15" s="531"/>
      <c r="G15" s="532"/>
      <c r="H15" s="530"/>
      <c r="I15" s="532"/>
    </row>
    <row r="16" spans="2:10">
      <c r="B16" s="172"/>
      <c r="C16" s="530"/>
      <c r="D16" s="531"/>
      <c r="E16" s="531"/>
      <c r="F16" s="531"/>
      <c r="G16" s="532"/>
      <c r="H16" s="530"/>
      <c r="I16" s="532"/>
    </row>
    <row r="17" spans="1:10">
      <c r="B17" s="172"/>
      <c r="C17" s="530"/>
      <c r="D17" s="531"/>
      <c r="E17" s="531"/>
      <c r="F17" s="531"/>
      <c r="G17" s="532"/>
      <c r="H17" s="530"/>
      <c r="I17" s="532"/>
    </row>
    <row r="18" spans="1:10">
      <c r="B18" s="172"/>
      <c r="C18" s="530"/>
      <c r="D18" s="531"/>
      <c r="E18" s="531"/>
      <c r="F18" s="531"/>
      <c r="G18" s="532"/>
      <c r="H18" s="530"/>
      <c r="I18" s="532"/>
    </row>
    <row r="19" spans="1:10">
      <c r="B19" s="172"/>
      <c r="C19" s="530"/>
      <c r="D19" s="531"/>
      <c r="E19" s="531"/>
      <c r="F19" s="531"/>
      <c r="G19" s="532"/>
      <c r="H19" s="530"/>
      <c r="I19" s="532"/>
    </row>
    <row r="20" spans="1:10">
      <c r="B20" s="172"/>
      <c r="C20" s="530"/>
      <c r="D20" s="531"/>
      <c r="E20" s="531"/>
      <c r="F20" s="531"/>
      <c r="G20" s="532"/>
      <c r="H20" s="530"/>
      <c r="I20" s="532"/>
    </row>
    <row r="21" spans="1:10">
      <c r="B21" s="172"/>
      <c r="C21" s="530"/>
      <c r="D21" s="531"/>
      <c r="E21" s="531"/>
      <c r="F21" s="531"/>
      <c r="G21" s="532"/>
      <c r="H21" s="530"/>
      <c r="I21" s="532"/>
    </row>
    <row r="22" spans="1:10">
      <c r="B22" s="172"/>
      <c r="C22" s="530"/>
      <c r="D22" s="531"/>
      <c r="E22" s="531"/>
      <c r="F22" s="531"/>
      <c r="G22" s="532"/>
      <c r="H22" s="530"/>
      <c r="I22" s="532"/>
    </row>
    <row r="23" spans="1:10">
      <c r="B23" s="172"/>
      <c r="C23" s="530"/>
      <c r="D23" s="531"/>
      <c r="E23" s="531"/>
      <c r="F23" s="531"/>
      <c r="G23" s="532"/>
      <c r="H23" s="530"/>
      <c r="I23" s="532"/>
    </row>
    <row r="24" spans="1:10">
      <c r="B24" s="172"/>
      <c r="C24" s="530"/>
      <c r="D24" s="531"/>
      <c r="E24" s="531"/>
      <c r="F24" s="531"/>
      <c r="G24" s="532"/>
      <c r="H24" s="530"/>
      <c r="I24" s="532"/>
    </row>
    <row r="25" spans="1:10">
      <c r="B25" s="172"/>
      <c r="C25" s="530"/>
      <c r="D25" s="531"/>
      <c r="E25" s="531"/>
      <c r="F25" s="531"/>
      <c r="G25" s="532"/>
      <c r="H25" s="530"/>
      <c r="I25" s="532"/>
    </row>
    <row r="26" spans="1:10">
      <c r="B26" s="172"/>
      <c r="C26" s="530"/>
      <c r="D26" s="531"/>
      <c r="E26" s="531"/>
      <c r="F26" s="531"/>
      <c r="G26" s="532"/>
      <c r="H26" s="530"/>
      <c r="I26" s="532"/>
    </row>
    <row r="29" spans="1:10">
      <c r="A29" s="166"/>
      <c r="B29" s="302" t="s">
        <v>222</v>
      </c>
      <c r="C29" s="303"/>
      <c r="D29" s="167" t="s">
        <v>223</v>
      </c>
      <c r="E29" s="302" t="s">
        <v>224</v>
      </c>
      <c r="F29" s="303"/>
      <c r="G29" s="167" t="s">
        <v>225</v>
      </c>
      <c r="H29" s="168" t="s">
        <v>226</v>
      </c>
      <c r="I29" s="169">
        <v>1</v>
      </c>
      <c r="J29" s="170"/>
    </row>
  </sheetData>
  <mergeCells count="48">
    <mergeCell ref="C25:G25"/>
    <mergeCell ref="H25:I25"/>
    <mergeCell ref="C26:G26"/>
    <mergeCell ref="H26:I26"/>
    <mergeCell ref="B29:C29"/>
    <mergeCell ref="E29:F29"/>
    <mergeCell ref="C22:G22"/>
    <mergeCell ref="H22:I22"/>
    <mergeCell ref="C23:G23"/>
    <mergeCell ref="H23:I23"/>
    <mergeCell ref="C24:G24"/>
    <mergeCell ref="H24:I24"/>
    <mergeCell ref="C19:G19"/>
    <mergeCell ref="H19:I19"/>
    <mergeCell ref="C20:G20"/>
    <mergeCell ref="H20:I20"/>
    <mergeCell ref="C21:G21"/>
    <mergeCell ref="H21:I21"/>
    <mergeCell ref="C16:G16"/>
    <mergeCell ref="H16:I16"/>
    <mergeCell ref="C17:G17"/>
    <mergeCell ref="H17:I17"/>
    <mergeCell ref="C18:G18"/>
    <mergeCell ref="H18:I18"/>
    <mergeCell ref="C13:G13"/>
    <mergeCell ref="H13:I13"/>
    <mergeCell ref="C14:G14"/>
    <mergeCell ref="H14:I14"/>
    <mergeCell ref="C15:G15"/>
    <mergeCell ref="H15:I15"/>
    <mergeCell ref="C10:G10"/>
    <mergeCell ref="H10:I10"/>
    <mergeCell ref="C11:G11"/>
    <mergeCell ref="H11:I11"/>
    <mergeCell ref="C12:G12"/>
    <mergeCell ref="H12:I12"/>
    <mergeCell ref="C7:G7"/>
    <mergeCell ref="H7:I7"/>
    <mergeCell ref="C8:G8"/>
    <mergeCell ref="H8:I8"/>
    <mergeCell ref="C9:G9"/>
    <mergeCell ref="H9:I9"/>
    <mergeCell ref="B2:C5"/>
    <mergeCell ref="D2:G5"/>
    <mergeCell ref="H2:I2"/>
    <mergeCell ref="H3:I3"/>
    <mergeCell ref="H4:I4"/>
    <mergeCell ref="H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Descripción1</vt:lpstr>
      <vt:lpstr>PORTADA</vt:lpstr>
      <vt:lpstr>Instructivo</vt:lpstr>
      <vt:lpstr>F1Concertación</vt:lpstr>
      <vt:lpstr>F2Seguimiento-Retroalimentación</vt:lpstr>
      <vt:lpstr>F3Evaluación</vt:lpstr>
      <vt:lpstr>F4ValoraciónCompetencias</vt:lpstr>
      <vt:lpstr>F5EvaluaciónFinal-Retroalimenta</vt:lpstr>
      <vt:lpstr>CAMBIOS DEL REGISTRO</vt:lpstr>
      <vt:lpstr>'F1Concertación'!Área_de_impresión</vt:lpstr>
      <vt:lpstr>'F5EvaluaciónFinal-Retroalimenta'!Área_de_impresión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anay pinto valencia</cp:lastModifiedBy>
  <cp:revision/>
  <dcterms:created xsi:type="dcterms:W3CDTF">2022-07-17T07:48:36Z</dcterms:created>
  <dcterms:modified xsi:type="dcterms:W3CDTF">2024-09-13T20:58:39Z</dcterms:modified>
  <cp:category/>
  <cp:contentStatus/>
</cp:coreProperties>
</file>