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alidad\Downloads\"/>
    </mc:Choice>
  </mc:AlternateContent>
  <xr:revisionPtr revIDLastSave="9" documentId="13_ncr:1_{0C725F91-C11A-4D19-98AC-8E6DA3753167}" xr6:coauthVersionLast="47" xr6:coauthVersionMax="47" xr10:uidLastSave="{6EAFB7D5-0B7E-48B0-9F92-72C13595D26C}"/>
  <bookViews>
    <workbookView showSheetTabs="0" xWindow="-120" yWindow="-120" windowWidth="29040" windowHeight="15840" activeTab="5" xr2:uid="{00000000-000D-0000-FFFF-FFFF00000000}"/>
  </bookViews>
  <sheets>
    <sheet name="MENU" sheetId="7" r:id="rId1"/>
    <sheet name="AGUA" sheetId="1" r:id="rId2"/>
    <sheet name="ENERGIA ELECTRICA " sheetId="2" r:id="rId3"/>
    <sheet name="RESIDUOS" sheetId="3" r:id="rId4"/>
    <sheet name="Emisisones PEV" sheetId="4" r:id="rId5"/>
    <sheet name="Papel" sheetId="5" r:id="rId6"/>
    <sheet name="Practicas sostenibles"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0" i="2" l="1"/>
  <c r="P40" i="2"/>
  <c r="O40" i="2"/>
  <c r="N40" i="2"/>
  <c r="M40" i="2"/>
  <c r="L40" i="2"/>
  <c r="K40" i="2"/>
  <c r="J40" i="2"/>
  <c r="I40" i="2"/>
  <c r="H40" i="2"/>
  <c r="G40" i="2"/>
  <c r="F40" i="2"/>
  <c r="T21" i="2"/>
  <c r="T23" i="2"/>
  <c r="T25" i="2"/>
  <c r="T27" i="2"/>
  <c r="T19" i="2"/>
  <c r="T21" i="1"/>
  <c r="T23" i="1"/>
  <c r="T25" i="1"/>
  <c r="T27" i="1"/>
  <c r="T29" i="1"/>
  <c r="T31" i="1"/>
  <c r="T19" i="1"/>
  <c r="R57" i="3"/>
  <c r="H66" i="3"/>
  <c r="I66" i="3"/>
  <c r="J66" i="3"/>
  <c r="K66" i="3"/>
  <c r="L66" i="3"/>
  <c r="M66" i="3"/>
  <c r="N66" i="3"/>
  <c r="O66" i="3"/>
  <c r="P66" i="3"/>
  <c r="Q66" i="3"/>
  <c r="G66" i="3"/>
  <c r="H58" i="3"/>
  <c r="I58" i="3"/>
  <c r="J58" i="3"/>
  <c r="K58" i="3"/>
  <c r="L58" i="3"/>
  <c r="M58" i="3"/>
  <c r="N58" i="3"/>
  <c r="O58" i="3"/>
  <c r="P58" i="3"/>
  <c r="Q58" i="3"/>
  <c r="T50" i="3"/>
  <c r="T47" i="3"/>
  <c r="T45" i="3"/>
  <c r="T42" i="3"/>
  <c r="T40" i="3"/>
  <c r="T38" i="3"/>
  <c r="T35" i="3" l="1"/>
  <c r="T31" i="3"/>
  <c r="T33" i="3"/>
  <c r="T29" i="3"/>
  <c r="T26" i="3"/>
  <c r="T22" i="3"/>
  <c r="T24" i="3"/>
  <c r="T20" i="3"/>
  <c r="R56" i="3" l="1"/>
  <c r="J97" i="1"/>
  <c r="J102" i="1" s="1"/>
  <c r="G70" i="3"/>
  <c r="H70" i="3"/>
  <c r="I70" i="3"/>
  <c r="J70" i="3"/>
  <c r="K70" i="3"/>
  <c r="L70" i="3"/>
  <c r="M70" i="3"/>
  <c r="N70" i="3"/>
  <c r="O70" i="3"/>
  <c r="P70" i="3"/>
  <c r="Q70" i="3"/>
  <c r="F70" i="3"/>
  <c r="F58" i="3"/>
  <c r="F62" i="3"/>
  <c r="F66" i="3"/>
  <c r="S68" i="3" l="1"/>
  <c r="R69" i="3"/>
  <c r="R68" i="3"/>
  <c r="R67" i="3"/>
  <c r="Q62" i="3"/>
  <c r="P62" i="3"/>
  <c r="O62" i="3"/>
  <c r="N62" i="3"/>
  <c r="M62" i="3"/>
  <c r="L62" i="3"/>
  <c r="K62" i="3"/>
  <c r="J62" i="3"/>
  <c r="I62" i="3"/>
  <c r="H62" i="3"/>
  <c r="G62" i="3"/>
  <c r="R62" i="3"/>
  <c r="R61" i="3"/>
  <c r="R60" i="3"/>
  <c r="R59" i="3"/>
  <c r="S67" i="3" l="1"/>
  <c r="S70" i="3" s="1"/>
  <c r="S59" i="3"/>
  <c r="R70" i="3"/>
  <c r="S60" i="3"/>
  <c r="R43" i="1"/>
  <c r="R39" i="1"/>
  <c r="S62" i="3" l="1"/>
  <c r="Q34" i="6"/>
  <c r="P34" i="6"/>
  <c r="O34" i="6"/>
  <c r="N34" i="6"/>
  <c r="M34" i="6"/>
  <c r="L34" i="6"/>
  <c r="K34" i="6"/>
  <c r="J34" i="6"/>
  <c r="I34" i="6"/>
  <c r="H34" i="6"/>
  <c r="G34" i="6"/>
  <c r="F34" i="6"/>
  <c r="S32" i="6" s="1"/>
  <c r="R33" i="6"/>
  <c r="R32" i="6"/>
  <c r="R31" i="6"/>
  <c r="Q30" i="6"/>
  <c r="P30" i="6"/>
  <c r="O30" i="6"/>
  <c r="N30" i="6"/>
  <c r="M30" i="6"/>
  <c r="L30" i="6"/>
  <c r="K30" i="6"/>
  <c r="J30" i="6"/>
  <c r="J35" i="6" s="1"/>
  <c r="I30" i="6"/>
  <c r="H30" i="6"/>
  <c r="G30" i="6"/>
  <c r="G35" i="6" s="1"/>
  <c r="F30" i="6"/>
  <c r="F35" i="6" s="1"/>
  <c r="R35" i="6" s="1"/>
  <c r="Y11" i="6" s="1"/>
  <c r="R29" i="6"/>
  <c r="R28" i="6"/>
  <c r="R27" i="6"/>
  <c r="Q34" i="5"/>
  <c r="P34" i="5"/>
  <c r="O34" i="5"/>
  <c r="N34" i="5"/>
  <c r="M34" i="5"/>
  <c r="L34" i="5"/>
  <c r="K34" i="5"/>
  <c r="J34" i="5"/>
  <c r="I34" i="5"/>
  <c r="H34" i="5"/>
  <c r="G34" i="5"/>
  <c r="F34" i="5"/>
  <c r="R33" i="5"/>
  <c r="R32" i="5"/>
  <c r="R31" i="5"/>
  <c r="Q30" i="5"/>
  <c r="P30" i="5"/>
  <c r="O30" i="5"/>
  <c r="N30" i="5"/>
  <c r="M30" i="5"/>
  <c r="L30" i="5"/>
  <c r="K30" i="5"/>
  <c r="J30" i="5"/>
  <c r="I30" i="5"/>
  <c r="H30" i="5"/>
  <c r="G30" i="5"/>
  <c r="F30" i="5"/>
  <c r="R29" i="5"/>
  <c r="R28" i="5"/>
  <c r="Q40" i="4"/>
  <c r="P40" i="4"/>
  <c r="O40" i="4"/>
  <c r="N40" i="4"/>
  <c r="M40" i="4"/>
  <c r="L40" i="4"/>
  <c r="K40" i="4"/>
  <c r="J40" i="4"/>
  <c r="I40" i="4"/>
  <c r="H40" i="4"/>
  <c r="G40" i="4"/>
  <c r="F40" i="4"/>
  <c r="S38" i="4" s="1"/>
  <c r="R39" i="4"/>
  <c r="R38" i="4"/>
  <c r="R37" i="4"/>
  <c r="Q36" i="4"/>
  <c r="Q41" i="4" s="1"/>
  <c r="P36" i="4"/>
  <c r="O36" i="4"/>
  <c r="N36" i="4"/>
  <c r="N41" i="4" s="1"/>
  <c r="M36" i="4"/>
  <c r="L36" i="4"/>
  <c r="L41" i="4" s="1"/>
  <c r="K36" i="4"/>
  <c r="K41" i="4" s="1"/>
  <c r="J36" i="4"/>
  <c r="I36" i="4"/>
  <c r="H36" i="4"/>
  <c r="G36" i="4"/>
  <c r="F36" i="4"/>
  <c r="R35" i="4"/>
  <c r="R34" i="4"/>
  <c r="R33" i="4"/>
  <c r="L42" i="2"/>
  <c r="S29" i="5" l="1"/>
  <c r="J35" i="5"/>
  <c r="Q35" i="5"/>
  <c r="J41" i="4"/>
  <c r="F41" i="4"/>
  <c r="R41" i="4" s="1"/>
  <c r="Y11" i="4" s="1"/>
  <c r="N35" i="6"/>
  <c r="S31" i="5"/>
  <c r="S34" i="5" s="1"/>
  <c r="I35" i="5"/>
  <c r="M35" i="5"/>
  <c r="N35" i="5"/>
  <c r="I41" i="4"/>
  <c r="P41" i="4"/>
  <c r="H41" i="4"/>
  <c r="M41" i="4"/>
  <c r="G41" i="4"/>
  <c r="O35" i="6"/>
  <c r="H35" i="6"/>
  <c r="L35" i="6"/>
  <c r="P35" i="6"/>
  <c r="I35" i="6"/>
  <c r="M35" i="6"/>
  <c r="K35" i="6"/>
  <c r="Q35" i="6"/>
  <c r="R30" i="6"/>
  <c r="R34" i="6"/>
  <c r="G35" i="5"/>
  <c r="K35" i="5"/>
  <c r="O35" i="5"/>
  <c r="H35" i="5"/>
  <c r="P35" i="5"/>
  <c r="L35" i="5"/>
  <c r="R30" i="5"/>
  <c r="R34" i="5"/>
  <c r="S28" i="5"/>
  <c r="S30" i="5" s="1"/>
  <c r="R36" i="4"/>
  <c r="R40" i="4"/>
  <c r="O41" i="4"/>
  <c r="S28" i="6"/>
  <c r="S31" i="6"/>
  <c r="S34" i="6" s="1"/>
  <c r="S27" i="6"/>
  <c r="S30" i="6" s="1"/>
  <c r="F35" i="5"/>
  <c r="R35" i="5" s="1"/>
  <c r="Y11" i="5" s="1"/>
  <c r="S32" i="5"/>
  <c r="S34" i="4"/>
  <c r="S37" i="4"/>
  <c r="S40" i="4" s="1"/>
  <c r="S33" i="4"/>
  <c r="S36" i="4" s="1"/>
  <c r="I97" i="1" l="1"/>
  <c r="H97" i="1"/>
  <c r="H102" i="1" s="1"/>
  <c r="G97" i="1"/>
  <c r="G102" i="1" s="1"/>
  <c r="F97" i="1"/>
  <c r="F102" i="1" s="1"/>
  <c r="E97" i="1"/>
  <c r="E102" i="1" s="1"/>
  <c r="D97" i="1"/>
  <c r="D102" i="1" s="1"/>
  <c r="I82" i="1"/>
  <c r="I87" i="1" s="1"/>
  <c r="H82" i="1"/>
  <c r="H87" i="1" s="1"/>
  <c r="G82" i="1"/>
  <c r="G87" i="1" s="1"/>
  <c r="F82" i="1"/>
  <c r="F87" i="1" s="1"/>
  <c r="E82" i="1"/>
  <c r="E87" i="1" s="1"/>
  <c r="D82" i="1"/>
  <c r="D87" i="1" s="1"/>
  <c r="I102" i="1" l="1"/>
  <c r="H44" i="1"/>
  <c r="S64" i="3"/>
  <c r="R65" i="3"/>
  <c r="R64" i="3"/>
  <c r="S63" i="3"/>
  <c r="S66" i="3" s="1"/>
  <c r="R63" i="3"/>
  <c r="Q71" i="3"/>
  <c r="N71" i="3"/>
  <c r="M71" i="3"/>
  <c r="G58" i="3"/>
  <c r="S56" i="3" s="1"/>
  <c r="F71" i="3"/>
  <c r="R71" i="3" s="1"/>
  <c r="Y11" i="3" s="1"/>
  <c r="R55" i="3"/>
  <c r="Q54" i="2"/>
  <c r="P54" i="2"/>
  <c r="O54" i="2"/>
  <c r="N54" i="2"/>
  <c r="M54" i="2"/>
  <c r="L54" i="2"/>
  <c r="K54" i="2"/>
  <c r="J54" i="2"/>
  <c r="I54" i="2"/>
  <c r="H54" i="2"/>
  <c r="G54" i="2"/>
  <c r="F54" i="2"/>
  <c r="S52" i="2" s="1"/>
  <c r="R53" i="2"/>
  <c r="R52" i="2"/>
  <c r="R51" i="2"/>
  <c r="Q50" i="2"/>
  <c r="P50" i="2"/>
  <c r="O50" i="2"/>
  <c r="N50" i="2"/>
  <c r="N55" i="2" s="1"/>
  <c r="M50" i="2"/>
  <c r="L50" i="2"/>
  <c r="K50" i="2"/>
  <c r="J50" i="2"/>
  <c r="I50" i="2"/>
  <c r="H50" i="2"/>
  <c r="G50" i="2"/>
  <c r="F50" i="2"/>
  <c r="R49" i="2"/>
  <c r="R48" i="2"/>
  <c r="R47" i="2"/>
  <c r="Q42" i="2"/>
  <c r="P42" i="2"/>
  <c r="O42" i="2"/>
  <c r="N42" i="2"/>
  <c r="M42" i="2"/>
  <c r="K42" i="2"/>
  <c r="J42" i="2"/>
  <c r="I42" i="2"/>
  <c r="H42" i="2"/>
  <c r="G42" i="2"/>
  <c r="F42" i="2"/>
  <c r="R41" i="2"/>
  <c r="R39" i="2"/>
  <c r="R38" i="2"/>
  <c r="Q37" i="2"/>
  <c r="P37" i="2"/>
  <c r="P43" i="2" s="1"/>
  <c r="O37" i="2"/>
  <c r="N37" i="2"/>
  <c r="M37" i="2"/>
  <c r="L37" i="2"/>
  <c r="K37" i="2"/>
  <c r="J37" i="2"/>
  <c r="I37" i="2"/>
  <c r="H37" i="2"/>
  <c r="G37" i="2"/>
  <c r="F37" i="2"/>
  <c r="R36" i="2"/>
  <c r="R34" i="2"/>
  <c r="R33" i="2"/>
  <c r="P44" i="1"/>
  <c r="N44" i="1"/>
  <c r="L44" i="1"/>
  <c r="J44" i="1"/>
  <c r="F44" i="1"/>
  <c r="R42" i="1"/>
  <c r="R41" i="1"/>
  <c r="P40" i="1"/>
  <c r="N40" i="1"/>
  <c r="L40" i="1"/>
  <c r="J40" i="1"/>
  <c r="H40" i="1"/>
  <c r="F40" i="1"/>
  <c r="R38" i="1"/>
  <c r="R37" i="1"/>
  <c r="O43" i="2" l="1"/>
  <c r="J55" i="2"/>
  <c r="S55" i="3"/>
  <c r="S58" i="3" s="1"/>
  <c r="L71" i="3"/>
  <c r="G71" i="3"/>
  <c r="H71" i="3"/>
  <c r="I71" i="3"/>
  <c r="J71" i="3"/>
  <c r="L43" i="2"/>
  <c r="F55" i="2"/>
  <c r="R55" i="2" s="1"/>
  <c r="Y12" i="2" s="1"/>
  <c r="K71" i="3"/>
  <c r="K43" i="2"/>
  <c r="R42" i="2"/>
  <c r="O71" i="3"/>
  <c r="S33" i="2"/>
  <c r="G43" i="2"/>
  <c r="S39" i="2"/>
  <c r="K55" i="2"/>
  <c r="H55" i="2"/>
  <c r="L55" i="2"/>
  <c r="I43" i="2"/>
  <c r="M43" i="2"/>
  <c r="Q43" i="2"/>
  <c r="G55" i="2"/>
  <c r="O55" i="2"/>
  <c r="I55" i="2"/>
  <c r="M55" i="2"/>
  <c r="Q55" i="2"/>
  <c r="P55" i="2"/>
  <c r="N43" i="2"/>
  <c r="J43" i="2"/>
  <c r="F43" i="2"/>
  <c r="S34" i="2"/>
  <c r="R37" i="2"/>
  <c r="S37" i="1"/>
  <c r="S38" i="1"/>
  <c r="S47" i="2"/>
  <c r="S50" i="2" s="1"/>
  <c r="S51" i="2"/>
  <c r="S54" i="2" s="1"/>
  <c r="P71" i="3"/>
  <c r="S38" i="2"/>
  <c r="S42" i="2" s="1"/>
  <c r="J45" i="1"/>
  <c r="S42" i="1"/>
  <c r="F45" i="1"/>
  <c r="N45" i="1"/>
  <c r="H45" i="1"/>
  <c r="L45" i="1"/>
  <c r="P45" i="1"/>
  <c r="S41" i="1"/>
  <c r="S44" i="1" s="1"/>
  <c r="R40" i="1"/>
  <c r="S48" i="2"/>
  <c r="R44" i="1"/>
  <c r="R54" i="2"/>
  <c r="R66" i="3"/>
  <c r="H43" i="2"/>
  <c r="R58" i="3"/>
  <c r="R50" i="2"/>
  <c r="S40" i="1" l="1"/>
  <c r="S37" i="2"/>
  <c r="R43" i="2"/>
  <c r="Y11" i="2" s="1"/>
  <c r="R45" i="1"/>
  <c r="Y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AE24CC32-89D2-411B-84ED-8B00D5671014}">
      <text>
        <r>
          <rPr>
            <sz val="11"/>
            <color theme="1"/>
            <rFont val="Calibri"/>
            <family val="2"/>
            <scheme val="minor"/>
          </rPr>
          <t>Marisol PC:
NOMBRES
Uso eficiente para el consumo del agua
Uso eficiente para el consumo de la energía
Uso eficiente de los recursos materiales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1"/>
            <color theme="1"/>
            <rFont val="Calibri"/>
            <family val="2"/>
            <scheme val="minor"/>
          </rPr>
          <t>Marisol PC:
NOMBRES
Uso eficiente para el consumo del agua
Uso eficiente para el consumo de la energía
Uso eficiente de los recursos materiales</t>
        </r>
      </text>
    </comment>
    <comment ref="B8" authorId="0" shapeId="0" xr:uid="{00000000-0006-0000-0000-000002000000}">
      <text>
        <r>
          <rPr>
            <sz val="11"/>
            <color theme="1"/>
            <rFont val="Calibri"/>
            <family val="2"/>
            <scheme val="minor"/>
          </rPr>
          <t>Comprende la delimitación del programa, es decir el/los procesos que involucra el desarrollo del programa. 
EJM: 
Abarca los procesos que integran la empresa ubiada en la Calle 72 # 57. 02. Incluyendo la sede de almacenamiento de la Calle 80.</t>
        </r>
      </text>
    </comment>
    <comment ref="B10" authorId="0" shapeId="0" xr:uid="{00000000-0006-0000-0000-000003000000}">
      <text>
        <r>
          <rPr>
            <sz val="11"/>
            <color theme="1"/>
            <rFont val="Calibri"/>
            <family val="2"/>
            <scheme val="minor"/>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B11" authorId="0" shapeId="0" xr:uid="{00000000-0006-0000-0000-000004000000}">
      <text>
        <r>
          <rPr>
            <sz val="11"/>
            <color theme="1"/>
            <rFont val="Calibri"/>
            <family val="2"/>
            <scheme val="minor"/>
          </rPr>
          <t>Marisol PC:
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especificadas.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más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células...", piezas publicitarias, estrategias de comunicación, guías, cartillas.. mecanismos que generen).
Es importante, tener encuenta que cada objetivo específico se revisará respecto a las actividades que se establezcan para su desarrollo, por ende debe evidenciarse articulación y coherencia entre los mismos.</t>
        </r>
      </text>
    </comment>
    <comment ref="D11" authorId="0" shapeId="0" xr:uid="{00000000-0006-0000-0000-000005000000}">
      <text>
        <r>
          <rPr>
            <sz val="11"/>
            <color theme="1"/>
            <rFont val="Calibri"/>
            <family val="2"/>
            <scheme val="minor"/>
          </rPr>
          <t>Marisol PC:
Indicador dirigido a la DISMINUCIÓN o EL SOSTENIMIENTO DE LOS CONSUMOS.  (Se inicia con la disminución sin afectar la calidad del proceso, luego se mantiene)
Para determinar el porcentaje, diríjase a las columnas R39 a R42, la información le soportará la tomo de la decisión respecto al %
Ejemplo:
Disminución en el xxx% en el consumo de l agua
NOTA. El sostenimiento se logra una vez se encuentran varios periodos con similar consumo a pesar del incremento de sus unidad de producción.
EL PROYECTO AMBIENTAL APORTA DE MANERA DIRECTA A ESTE OBJETIVO.</t>
        </r>
      </text>
    </comment>
    <comment ref="D12" authorId="0" shapeId="0" xr:uid="{00000000-0006-0000-0000-000006000000}">
      <text>
        <r>
          <rPr>
            <sz val="11"/>
            <color theme="1"/>
            <rFont val="Calibri"/>
            <family val="2"/>
            <scheme val="minor"/>
          </rPr>
          <t>Marisol PC:
Corresponde a un objetivo de eficacia respecto al cumplimiento de las actividades propuestas.</t>
        </r>
      </text>
    </comment>
    <comment ref="D13" authorId="0" shapeId="0" xr:uid="{00000000-0006-0000-0000-000007000000}">
      <text>
        <r>
          <rPr>
            <sz val="11"/>
            <color theme="1"/>
            <rFont val="Calibri"/>
            <family val="2"/>
            <scheme val="minor"/>
          </rPr>
          <t>Marisol PC:
Este objetivo, se encuentra dirigido a las actividades  de sensibilización, capacitación, entrega de información para el trabajo con el personal de la empresa, a fin de establecer la eficacia de las actividades que se desarrollen en este componente.
Es importante que se genere un plan que vaya articulado con la piezas de comunicación que se generen (digitales: correos, fondos de pantalla, videos, etc), cartelereas, mensajes y de capacitación en temas ambientales con el área de talento humano a través de diferentes estrategias (capacitación por celulas, virtual por zoom, meet, juegos, lúdica etc)</t>
        </r>
      </text>
    </comment>
    <comment ref="B14" authorId="0" shapeId="0" xr:uid="{00000000-0006-0000-0000-000008000000}">
      <text>
        <r>
          <rPr>
            <sz val="11"/>
            <color theme="1"/>
            <rFont val="Calibri"/>
            <family val="2"/>
            <scheme val="minor"/>
          </rPr>
          <t>De acuerdo al resultado presentado por la Matriz de Aspectos e Impactos Ambientales determine el aspecto a trabajar. 
Y si corresponde al de mayor significancia en el 2022.</t>
        </r>
      </text>
    </comment>
    <comment ref="C17" authorId="0" shapeId="0" xr:uid="{00000000-0006-0000-0000-000009000000}">
      <text>
        <r>
          <rPr>
            <sz val="11"/>
            <color theme="1"/>
            <rFont val="Calibri"/>
            <family val="2"/>
            <scheme val="minor"/>
          </rPr>
          <t>Describa las actividades que lograran cumplir los objetivos.
* Para cada objetivo relacione las que considere.
* El programa debe visualizar el ciclo PHVA.
* Si cuenta con controles operacionales debe visualzarse en este programa el seguimiento y mantenimiento.
* El proyecto que desarrollen con ACERCAR debe incluirse.
* El resultado del análisis hace parte del actuar, por lo que puede modificar o incluir actividades.
* Adicione las filas que necesite.
Ciclo PHVA: se inicia con la ideación de actividades PLANEAR. Continua con el HACER mediante la implementación de lo programado utilice herramientas (formatos, software, otros). Soporte su acción con el VERIFICAR establezca el cumplimiento de cada una en el periodo de tiempo, medición (en el presente formato puede hacerlo en la columna U, V y sección seguimiento a consumos 19. ACTUAR. Con el análisis generado en la sección análisis del comportamiento
NOTA. si genera VERTIMIENTOS INDUSTRIALES O NO DOMESTICOS, En el programa para el uso eficiente para el consumo del agua debe incluir actividades que se encaminen a asegurar el cumplimiento.</t>
        </r>
      </text>
    </comment>
    <comment ref="D17" authorId="0" shapeId="0" xr:uid="{00000000-0006-0000-0000-00000A000000}">
      <text>
        <r>
          <rPr>
            <sz val="11"/>
            <color theme="1"/>
            <rFont val="Calibri"/>
            <family val="2"/>
            <scheme val="minor"/>
          </rPr>
          <t>Mencione el cargo y la dependencia que actuará como responsable para el cumplimiento de la actividad.</t>
        </r>
      </text>
    </comment>
    <comment ref="E17" authorId="0" shapeId="0" xr:uid="{00000000-0006-0000-0000-00000B000000}">
      <text>
        <r>
          <rPr>
            <sz val="11"/>
            <color theme="1"/>
            <rFont val="Calibri"/>
            <family val="2"/>
            <scheme val="minor"/>
          </rPr>
          <t xml:space="preserve">Liste los recursos (físicos y humanos) que por cada actividad y que requiere para su desarrollo y cumplimiento.
NOTA: aunque la empresa ya cuente con dichos recursos es necesario que los identifique y en la columna subsiguiente los cuantifique.
</t>
        </r>
      </text>
    </comment>
    <comment ref="F17" authorId="0" shapeId="0" xr:uid="{00000000-0006-0000-0000-00000C000000}">
      <text>
        <r>
          <rPr>
            <sz val="11"/>
            <color theme="1"/>
            <rFont val="Calibri"/>
            <family val="2"/>
            <scheme val="minor"/>
          </rPr>
          <t>Incluya la cantidad en pesos ($) que se requiere para la realización de cada actividad.
En esta celda se deberán incluir tanto los recursos en pesos con los que cuenta la empresa como los que requieren conseguir (SI FUERA EL CASO). Recordemos que para ACERCAR iniciamos con buenas prácticas. Es decisión de la empresa las inversiones que determine.
Los valores de sueldo de personal que tiene la empresa, se incluye una sola vez.</t>
        </r>
      </text>
    </comment>
    <comment ref="G17" authorId="0" shapeId="0" xr:uid="{00000000-0006-0000-0000-00000D000000}">
      <text>
        <r>
          <rPr>
            <sz val="11"/>
            <color theme="1"/>
            <rFont val="Calibri"/>
            <family val="2"/>
            <scheme val="minor"/>
          </rPr>
          <t>Marisol PC:
Incluya en la celda del mes Planeado o ejecutado según corresponda.</t>
        </r>
      </text>
    </comment>
    <comment ref="T17" authorId="0" shapeId="0" xr:uid="{00000000-0006-0000-0000-00000E000000}">
      <text>
        <r>
          <rPr>
            <sz val="11"/>
            <color theme="1"/>
            <rFont val="Calibri"/>
            <family val="2"/>
            <scheme val="minor"/>
          </rPr>
          <t>Marisol PC:
Establezca si la actividad fue Cumplida o No cumplida.</t>
        </r>
      </text>
    </comment>
    <comment ref="V17" authorId="0" shapeId="0" xr:uid="{00000000-0006-0000-0000-00000F000000}">
      <text>
        <r>
          <rPr>
            <sz val="11"/>
            <color theme="1"/>
            <rFont val="Calibri"/>
            <family val="2"/>
            <scheme val="minor"/>
          </rPr>
          <t>Debe vincular las evidencias o soportes de cumplimiento con el fin de que sea verificable y trazable la ejecución de la actividad.
Facturas, fotografías, formas…etc</t>
        </r>
      </text>
    </comment>
    <comment ref="X17" authorId="0" shapeId="0" xr:uid="{00000000-0006-0000-0000-000010000000}">
      <text>
        <r>
          <rPr>
            <sz val="11"/>
            <color theme="1"/>
            <rFont val="Calibri"/>
            <family val="2"/>
            <scheme val="minor"/>
          </rPr>
          <t>Describa todas las observaciones ya sean de cumplimiento o no de la actividad, los inconvenientes o avances, fortalezas, etc.
NOTA: Se sugiere revisar mínimo mensualmente el nivel de cumplimiento de las actividades propuestas.</t>
        </r>
      </text>
    </comment>
    <comment ref="G18" authorId="0" shapeId="0" xr:uid="{00000000-0006-0000-0000-000011000000}">
      <text>
        <r>
          <rPr>
            <sz val="11"/>
            <color theme="1"/>
            <rFont val="Calibri"/>
            <family val="2"/>
            <scheme val="minor"/>
          </rPr>
          <t>Se debe hacer uso de “P” Programado
“E” Ejecutado</t>
        </r>
      </text>
    </comment>
    <comment ref="D35" authorId="0" shapeId="0" xr:uid="{00000000-0006-0000-0000-000012000000}">
      <text>
        <r>
          <rPr>
            <sz val="11"/>
            <color theme="1"/>
            <rFont val="Calibri"/>
            <family val="2"/>
            <scheme val="minor"/>
          </rPr>
          <t>Para CONSUMO:
EJM
consumo de agua: m3
consumo de energía: KWh
Consumo de combustible: gasolina Galón
Para PROCESO ASOCIADO:
EJM 
Producción (Toneladas, Kg, M3, dm2), atención cliente, visitas, N° de personas etc.
Para COSTO:
La unidad siempre es $ ò COP</t>
        </r>
      </text>
    </comment>
    <comment ref="E35" authorId="0" shapeId="0" xr:uid="{00000000-0006-0000-0000-000013000000}">
      <text>
        <r>
          <rPr>
            <sz val="11"/>
            <color theme="1"/>
            <rFont val="Calibri"/>
            <family val="2"/>
            <scheme val="minor"/>
          </rPr>
          <t xml:space="preserve">Se refiere a:
De dónde sacamos la información de los consumos?
Para CONSUMO:
EJM:
Facturas de servicios.
Compra de combustible.
Compra de agua por carrotanque. 
Para PROCESO ASOCIADO:
EJM:
Planillas de producción
Para COSTO:
Facturas de servicios.
Compra de combustible.
Compra de agua por carrotanque. </t>
        </r>
      </text>
    </comment>
    <comment ref="B37" authorId="0" shapeId="0" xr:uid="{00000000-0006-0000-0000-000014000000}">
      <text>
        <r>
          <rPr>
            <sz val="11"/>
            <color theme="1"/>
            <rFont val="Calibri"/>
            <family val="2"/>
            <scheme val="minor"/>
          </rPr>
          <t>Ingrese el año relacionado  con los reportes requeridos.
El indicador PGAE compara un periodo otro. Es decir enero 2021 con enero 2022 etc..</t>
        </r>
      </text>
    </comment>
    <comment ref="C37" authorId="0" shapeId="0" xr:uid="{00000000-0006-0000-0000-000015000000}">
      <text>
        <r>
          <rPr>
            <sz val="11"/>
            <color theme="1"/>
            <rFont val="Calibri"/>
            <family val="2"/>
            <scheme val="minor"/>
          </rPr>
          <t>Consumo o Generación
Depende del Programa.</t>
        </r>
      </text>
    </comment>
    <comment ref="F37" authorId="0" shapeId="0" xr:uid="{00000000-0006-0000-0000-000016000000}">
      <text>
        <r>
          <rPr>
            <sz val="11"/>
            <color theme="1"/>
            <rFont val="Calibri"/>
            <family val="2"/>
            <scheme val="minor"/>
          </rPr>
          <t>Registrar los datos de CONSUMO</t>
        </r>
      </text>
    </comment>
    <comment ref="S37" authorId="0" shapeId="0" xr:uid="{00000000-0006-0000-0000-000017000000}">
      <text>
        <r>
          <rPr>
            <sz val="11"/>
            <color theme="1"/>
            <rFont val="Calibri"/>
            <family val="2"/>
            <scheme val="minor"/>
          </rPr>
          <t>Marisol PC:
Corresponde a la meta mínima, es decir que con este % la empresa no se incentivaría a realizar esfuerzo. No es recomendable.</t>
        </r>
      </text>
    </comment>
    <comment ref="C38" authorId="0" shapeId="0" xr:uid="{00000000-0006-0000-0000-000018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F38" authorId="0" shapeId="0" xr:uid="{00000000-0006-0000-0000-000019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H38" authorId="0" shapeId="0" xr:uid="{00000000-0006-0000-0000-00001A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J38" authorId="0" shapeId="0" xr:uid="{00000000-0006-0000-0000-00001B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L38" authorId="0" shapeId="0" xr:uid="{00000000-0006-0000-0000-00001C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N38" authorId="0" shapeId="0" xr:uid="{00000000-0006-0000-0000-00001D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P38" authorId="0" shapeId="0" xr:uid="{00000000-0006-0000-0000-00001E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S38" authorId="0" shapeId="0" xr:uid="{00000000-0006-0000-0000-00001F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39" authorId="0" shapeId="0" xr:uid="{00000000-0006-0000-0000-000020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F39" authorId="0" shapeId="0" xr:uid="{00000000-0006-0000-0000-000021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H39" authorId="0" shapeId="0" xr:uid="{00000000-0006-0000-0000-000022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J39" authorId="0" shapeId="0" xr:uid="{00000000-0006-0000-0000-000023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L39" authorId="0" shapeId="0" xr:uid="{00000000-0006-0000-0000-000024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N39" authorId="0" shapeId="0" xr:uid="{00000000-0006-0000-0000-000025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P39" authorId="0" shapeId="0" xr:uid="{00000000-0006-0000-0000-000026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C40" authorId="0" shapeId="0" xr:uid="{00000000-0006-0000-0000-000027000000}">
      <text>
        <r>
          <rPr>
            <sz val="11"/>
            <color theme="1"/>
            <rFont val="Calibri"/>
            <family val="2"/>
            <scheme val="minor"/>
          </rPr>
          <t>Indica  la  relación de consumo de un recurso frente a la  unidad de producción propuesta por la empresa</t>
        </r>
      </text>
    </comment>
    <comment ref="S40" authorId="0" shapeId="0" xr:uid="{00000000-0006-0000-0000-000028000000}">
      <text>
        <r>
          <rPr>
            <sz val="11"/>
            <color theme="1"/>
            <rFont val="Calibri"/>
            <family val="2"/>
            <scheme val="minor"/>
          </rPr>
          <t>Marisol Cáceres Miranda PC:
Es el valor intermedio con el que podría establecer su meta.</t>
        </r>
      </text>
    </comment>
    <comment ref="B41" authorId="0" shapeId="0" xr:uid="{00000000-0006-0000-0000-000029000000}">
      <text>
        <r>
          <rPr>
            <sz val="11"/>
            <color theme="1"/>
            <rFont val="Calibri"/>
            <family val="2"/>
            <scheme val="minor"/>
          </rPr>
          <t>Ingrese el año relacionado  con los reportes requeridos</t>
        </r>
      </text>
    </comment>
    <comment ref="C41" authorId="0" shapeId="0" xr:uid="{00000000-0006-0000-0000-00002A000000}">
      <text>
        <r>
          <rPr>
            <sz val="11"/>
            <color theme="1"/>
            <rFont val="Calibri"/>
            <family val="2"/>
            <scheme val="minor"/>
          </rPr>
          <t>Consumo o Generación
Depende del Programa.</t>
        </r>
      </text>
    </comment>
    <comment ref="S41" authorId="0" shapeId="0" xr:uid="{00000000-0006-0000-0000-00002B000000}">
      <text>
        <r>
          <rPr>
            <sz val="11"/>
            <color theme="1"/>
            <rFont val="Calibri"/>
            <family val="2"/>
            <scheme val="minor"/>
          </rPr>
          <t>Marisol PC:
Corresponde a la meta mínima, es decir que con este % la empresa no se incentivaría a realizar esfuerzo. No es recomendable.</t>
        </r>
      </text>
    </comment>
    <comment ref="C42" authorId="0" shapeId="0" xr:uid="{00000000-0006-0000-0000-00002C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F42" authorId="0" shapeId="0" xr:uid="{00000000-0006-0000-0000-00002D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H42" authorId="0" shapeId="0" xr:uid="{00000000-0006-0000-0000-00002E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J42" authorId="0" shapeId="0" xr:uid="{00000000-0006-0000-0000-00002F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L42" authorId="0" shapeId="0" xr:uid="{00000000-0006-0000-0000-000030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N42" authorId="0" shapeId="0" xr:uid="{00000000-0006-0000-0000-000031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P42" authorId="0" shapeId="0" xr:uid="{00000000-0006-0000-0000-000032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S42" authorId="0" shapeId="0" xr:uid="{00000000-0006-0000-0000-000033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43" authorId="0" shapeId="0" xr:uid="{00000000-0006-0000-0000-000034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F43" authorId="0" shapeId="0" xr:uid="{00000000-0006-0000-0000-000035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H43" authorId="0" shapeId="0" xr:uid="{00000000-0006-0000-0000-000036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J43" authorId="0" shapeId="0" xr:uid="{00000000-0006-0000-0000-000037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L43" authorId="0" shapeId="0" xr:uid="{00000000-0006-0000-0000-000038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N43" authorId="0" shapeId="0" xr:uid="{00000000-0006-0000-0000-000039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P43" authorId="0" shapeId="0" xr:uid="{00000000-0006-0000-0000-00003A000000}">
      <text>
        <r>
          <rPr>
            <sz val="11"/>
            <color theme="1"/>
            <rFont val="Calibri"/>
            <family val="2"/>
            <scheme val="minor"/>
          </rPr>
          <t>Registrar el valor pagado por el consumo del agua en cada mes o periodo.
EJM:
Valor total por el consumo del servicio de consumo de agua en m3: $510.970 (este es el valor a registrar en la casilla).</t>
        </r>
      </text>
    </comment>
    <comment ref="C44" authorId="0" shapeId="0" xr:uid="{00000000-0006-0000-0000-00003B000000}">
      <text>
        <r>
          <rPr>
            <sz val="11"/>
            <color theme="1"/>
            <rFont val="Calibri"/>
            <family val="2"/>
            <scheme val="minor"/>
          </rPr>
          <t>Indica  la  relación de consumo de un recurso frente a la  unidad de producción propuesta por la empresa</t>
        </r>
      </text>
    </comment>
    <comment ref="S44" authorId="0" shapeId="0" xr:uid="{00000000-0006-0000-0000-00003C000000}">
      <text>
        <r>
          <rPr>
            <sz val="11"/>
            <color theme="1"/>
            <rFont val="Calibri"/>
            <family val="2"/>
            <scheme val="minor"/>
          </rPr>
          <t>Marisol Cáceres Miranda PC:
Es el valor intermedio con el que podría establecer su meta en el próximo año.</t>
        </r>
      </text>
    </comment>
    <comment ref="E49" authorId="0" shapeId="0" xr:uid="{00000000-0006-0000-0000-00003D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2022 vs febrero 2022....diciembre 2021 vs diciembre 2022, el mejoramiento se evidencia en la fila E46 con relación a la meta que se proponen.
Si se evidenciaron desviaciones, determinar las causas y acciones correctivas o preventivas, la fecha máxima y el responsable de implementarla. Entreo otros que se deseen incluir.</t>
        </r>
      </text>
    </comment>
    <comment ref="E52" authorId="0" shapeId="0" xr:uid="{00000000-0006-0000-0000-00003E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53" authorId="0" shapeId="0" xr:uid="{00000000-0006-0000-0000-00003F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2022 vs febrero 2022....diciembre 2021 vs diciembre 2022, el mejoramiento se evidencia en la fila E46 con relación a la meta que se proponen.
Si se evidenciaron desviaciones, determinar las causas y acciones correctivas o preventivas, la fecha máxima y el responsable de implementarla. Entreo otros que se deseen incluir.</t>
        </r>
      </text>
    </comment>
    <comment ref="E56" authorId="0" shapeId="0" xr:uid="{00000000-0006-0000-0000-000040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57" authorId="0" shapeId="0" xr:uid="{00000000-0006-0000-0000-000041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2022 vs febrero 2022....diciembre 2021 vs diciembre 2022, el mejoramiento se evidencia en la fila E46 con relación a la meta que se proponen.
Si se evidenciaron desviaciones, determinar las causas y acciones correctivas o preventivas, la fecha máxima y el responsable de implementarla. Entreo otros que se deseen incluir.</t>
        </r>
      </text>
    </comment>
    <comment ref="E60" authorId="0" shapeId="0" xr:uid="{00000000-0006-0000-0000-000042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61" authorId="0" shapeId="0" xr:uid="{00000000-0006-0000-0000-000043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2022 vs febrero 2022....diciembre 2021 vs diciembre 2022, el mejoramiento se evidencia en la fila E46 con relación a la meta que se proponen.
Si se evidenciaron desviaciones, determinar las causas y acciones correctivas o preventivas, la fecha máxima y el responsable de implementarla. Entreo otros que se deseen incluir.</t>
        </r>
      </text>
    </comment>
    <comment ref="E64" authorId="0" shapeId="0" xr:uid="{00000000-0006-0000-0000-000044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100-000001000000}">
      <text>
        <r>
          <rPr>
            <sz val="11"/>
            <color theme="1"/>
            <rFont val="Calibri"/>
            <family val="2"/>
            <scheme val="minor"/>
          </rPr>
          <t>Marisol PC:
NOMBRES
Uso eficiente en el consumo del agua
Uso eficiente en el consumo de la energía
Uso eficiente de los recursos materiales</t>
        </r>
      </text>
    </comment>
    <comment ref="B8" authorId="0" shapeId="0" xr:uid="{00000000-0006-0000-0100-000002000000}">
      <text>
        <r>
          <rPr>
            <sz val="11"/>
            <color theme="1"/>
            <rFont val="Calibri"/>
            <family val="2"/>
            <scheme val="minor"/>
          </rPr>
          <t>Comprende la delimitación del programa, es decir el/los procesos que involucra el desarrollo del programa. 
EJM: 
Abarca los procesos que integran la empresa ubiada en la Calle 72 # 57. 02. Incluyendo la sede de almacenamiento de la Calle 80.</t>
        </r>
      </text>
    </comment>
    <comment ref="B10" authorId="0" shapeId="0" xr:uid="{00000000-0006-0000-0100-000003000000}">
      <text>
        <r>
          <rPr>
            <sz val="11"/>
            <color theme="1"/>
            <rFont val="Calibri"/>
            <family val="2"/>
            <scheme val="minor"/>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B11" authorId="0" shapeId="0" xr:uid="{00000000-0006-0000-0100-000004000000}">
      <text>
        <r>
          <rPr>
            <sz val="11"/>
            <color theme="1"/>
            <rFont val="Calibri"/>
            <family val="2"/>
            <scheme val="minor"/>
          </rPr>
          <t>Marisol PC:
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D11" authorId="0" shapeId="0" xr:uid="{00000000-0006-0000-0100-000005000000}">
      <text>
        <r>
          <rPr>
            <sz val="11"/>
            <color theme="1"/>
            <rFont val="Calibri"/>
            <family val="2"/>
            <scheme val="minor"/>
          </rPr>
          <t>Marisol PC:
Indicador dirigido a la DISMINUCIÓN o EL SOSTENIMIENTO DE LOS CONSUMOS.  (Se inicia con la disminución sin afectar la calidad del proceso, luego se mantiene)
Para determinar el porcentaje, diríjase a las columnas R39 a R42, la información le soportará la toma de la decisión respecto al % de meta.
Ejemplo:
Disminución en el xxx% en el consumo de l agua
NOTA. El sostenimiento se logra una vez se encuentran varios periodos con similar consumo a pesar del incremento de sus unidad de producción.
EL PROYECTO AMBIENTAL APORTA DE MANERA DIRECTA A ESTE OBJETIVO</t>
        </r>
      </text>
    </comment>
    <comment ref="D12" authorId="0" shapeId="0" xr:uid="{00000000-0006-0000-0100-000006000000}">
      <text>
        <r>
          <rPr>
            <sz val="11"/>
            <color theme="1"/>
            <rFont val="Calibri"/>
            <family val="2"/>
            <scheme val="minor"/>
          </rPr>
          <t>Marisol PC:
Indicador dirigido a la DISMINUCIÓN o EL SOSTENIMIENTO en el uso de las energías termincas.  
ESTE INDICADOR SE INCLUYE SIEMPRE Y CUANDO LA EMPRESA TENGA IMPORTANTES CONSUMOS EN ENERGIA TERMICA.
Para determinar el porcentaje, dirijase a las columnas  R46 a  R49, la información le soportará la tomo de la desición respecto al % de meta, ya que encuentra el valor máximo, minímo y promedio.
Ejemplo:
Disminución en el xxx% en el consumo del gas natural
NOTA. El sostenimiento se lográ una vez se encuentran varios periodos con similar consumo a pesar del incremento de sus unidad de producción</t>
        </r>
      </text>
    </comment>
    <comment ref="D13" authorId="0" shapeId="0" xr:uid="{00000000-0006-0000-0100-000008000000}">
      <text>
        <r>
          <rPr>
            <sz val="11"/>
            <color theme="1"/>
            <rFont val="Calibri"/>
            <family val="2"/>
            <scheme val="minor"/>
          </rPr>
          <t>Marisol PC:
Este objetivo, se encuentra dirigido a las actividades  de sensibilización, capacitación, entrega de información para el trabajo con el personal de la empresa, a fin de establecer la eficacia de las actividades que se desarrollen en este componente.
Es importante que se genere un plan que vaya articulado con la piezas de comunicación que se generen (digitales: correos, fondos de pantalla, videos, etc), cartelereas, mensajes y de capacitación en temas ambientales con el área de talento humano a través de diferentes estrategias (capacitación por celulas, virtual por zoom, meet, juegos, lúdica etc)</t>
        </r>
      </text>
    </comment>
    <comment ref="B14" authorId="0" shapeId="0" xr:uid="{00000000-0006-0000-0100-000009000000}">
      <text>
        <r>
          <rPr>
            <sz val="11"/>
            <color theme="1"/>
            <rFont val="Calibri"/>
            <family val="2"/>
            <scheme val="minor"/>
          </rPr>
          <t>De acuerdo al resultado presentado por la Matriz de Aspectos e Impactos Ambientales determine el aspecto a trabajar. 
Y si corresponde al de mayor significancia en el 2022.</t>
        </r>
      </text>
    </comment>
    <comment ref="C17" authorId="0" shapeId="0" xr:uid="{00000000-0006-0000-0100-00000A000000}">
      <text>
        <r>
          <rPr>
            <sz val="11"/>
            <color theme="1"/>
            <rFont val="Calibri"/>
            <family val="2"/>
            <scheme val="minor"/>
          </rPr>
          <t>Describa las actividades que lograran cumplir los objetivos.
* Para cada objetivo relacione las que considere.
* El programa debe visualizar el ciclo PHVA.
* Si cuenta con controles operacionales debe incluir actividades de seguimiento y mantenimiento de los mismos.
* El proyecto ACERCAR que se formule y desarrollo debe incluirse.
* El resultado del análisis hace parte del actuar, por lo que puede mantener, corregir, mejorar e incluir actividades.
* Adicione las filas que necesite.
Ciclo PHVA: se inicia con la ideación de actividades PLANEAR. Continua con el HACER mediante la implementación de lo programado utilice herramientas (formatos, software, otros). Soporte su acción con el VERIFICAR establezca el cumplimiento de cada una en el periodo de tiempo, medición (en el presente formato puede hacerlo en la columna U, V y sección seguimiento a consumos 19. ACTUAR. Con el análisis generado en la sección análisis del comportamiento
NOTA. si genera VERTIMIENTOS INDUSTRIALES O NO DOMESTICOS, En el programa para el uso eficiente para el consumo del agua debe incluir actividades que se encaminen a asegurar el cumplimiento.</t>
        </r>
      </text>
    </comment>
    <comment ref="D17" authorId="0" shapeId="0" xr:uid="{00000000-0006-0000-0100-00000B000000}">
      <text>
        <r>
          <rPr>
            <sz val="11"/>
            <color theme="1"/>
            <rFont val="Calibri"/>
            <family val="2"/>
            <scheme val="minor"/>
          </rPr>
          <t>Mencione el cargo y la dependencia que actuará como responsable para el cumplimiento de la actividad.</t>
        </r>
      </text>
    </comment>
    <comment ref="E17" authorId="0" shapeId="0" xr:uid="{00000000-0006-0000-0100-00000C000000}">
      <text>
        <r>
          <rPr>
            <sz val="11"/>
            <color theme="1"/>
            <rFont val="Calibri"/>
            <family val="2"/>
            <scheme val="minor"/>
          </rPr>
          <t xml:space="preserve">Liste los recursos (físicos y humanos) que por cada actividad y que requiere para su desarrollo y cumplimiento.
NOTA: aunque la empresa ya cuente con dichos recursos es necesario que los identifique y en la columna subsiguiente los cuantifique.
</t>
        </r>
      </text>
    </comment>
    <comment ref="F17" authorId="0" shapeId="0" xr:uid="{00000000-0006-0000-0100-00000D000000}">
      <text>
        <r>
          <rPr>
            <sz val="11"/>
            <color theme="1"/>
            <rFont val="Calibri"/>
            <family val="2"/>
            <scheme val="minor"/>
          </rPr>
          <t>Incluya la cantidad en pesos ($) que se requiere para la realización de cada actividad.
En esta celda se deberán incluir tanto los recursos en pesos con los que cuenta la empresa como los que requieren conseguir (SI FUERA EL CASO). Recordemos que para ACERCAR iniciamos con buenas prácticas. Es decisión de la empresa las inversiones que determine.
Los valores de sueldo de personal que tiene la empresa, se incluye una sola vez.</t>
        </r>
      </text>
    </comment>
    <comment ref="G17" authorId="0" shapeId="0" xr:uid="{00000000-0006-0000-0100-00000E000000}">
      <text>
        <r>
          <rPr>
            <sz val="11"/>
            <color theme="1"/>
            <rFont val="Calibri"/>
            <family val="2"/>
            <scheme val="minor"/>
          </rPr>
          <t>Marisol PC:
Incluya en la celda del mes Planeado o ejecutado según corresponda.</t>
        </r>
      </text>
    </comment>
    <comment ref="T17" authorId="0" shapeId="0" xr:uid="{00000000-0006-0000-0100-00000F000000}">
      <text>
        <r>
          <rPr>
            <sz val="11"/>
            <color theme="1"/>
            <rFont val="Calibri"/>
            <family val="2"/>
            <scheme val="minor"/>
          </rPr>
          <t>Marisol PC:
Establezca si la actividad fue Cumplida o No cumplida.</t>
        </r>
      </text>
    </comment>
    <comment ref="V17" authorId="0" shapeId="0" xr:uid="{00000000-0006-0000-0100-000010000000}">
      <text>
        <r>
          <rPr>
            <sz val="11"/>
            <color theme="1"/>
            <rFont val="Calibri"/>
            <family val="2"/>
            <scheme val="minor"/>
          </rPr>
          <t>Debe vincular las evidencias o soportes de cumplimiento con el fin de que sea verificable y trazable la ejecución de la actividad.
Facturas, fotografías, formas…etc</t>
        </r>
      </text>
    </comment>
    <comment ref="X17" authorId="0" shapeId="0" xr:uid="{00000000-0006-0000-0100-000011000000}">
      <text>
        <r>
          <rPr>
            <sz val="11"/>
            <color theme="1"/>
            <rFont val="Calibri"/>
            <family val="2"/>
            <scheme val="minor"/>
          </rPr>
          <t>Describa todas las observaciones ya sean de cumplimiento o no de la actividad, los inconvenientes o avances, fortalezas, etc.
NOTA: Se sugiere revisar mínimo mensualmente el nivel de cumplimiento de las actividades propuestas.</t>
        </r>
      </text>
    </comment>
    <comment ref="G18" authorId="0" shapeId="0" xr:uid="{00000000-0006-0000-0100-000012000000}">
      <text>
        <r>
          <rPr>
            <sz val="11"/>
            <color theme="1"/>
            <rFont val="Calibri"/>
            <family val="2"/>
            <scheme val="minor"/>
          </rPr>
          <t>Se debe hacer uso de “P” Programado
“E” Ejecutado</t>
        </r>
      </text>
    </comment>
    <comment ref="D31" authorId="0" shapeId="0" xr:uid="{00000000-0006-0000-0100-000013000000}">
      <text>
        <r>
          <rPr>
            <sz val="11"/>
            <color theme="1"/>
            <rFont val="Calibri"/>
            <family val="2"/>
            <scheme val="minor"/>
          </rPr>
          <t>Para CONSUMO:
EJM
consumo de agua: m3
consumo de energía: KWh
Consumo de combustible: gasolina Galón
Para PROCESO ASOCIADO:
EJM 
Producción (Toneladas, Kg, M3, dm2), atención cliente, visitas, N° de personas etc.
Para COSTO:
La unidad siempre es $ ò COP</t>
        </r>
      </text>
    </comment>
    <comment ref="E31" authorId="0" shapeId="0" xr:uid="{00000000-0006-0000-0100-000014000000}">
      <text>
        <r>
          <rPr>
            <sz val="11"/>
            <color theme="1"/>
            <rFont val="Calibri"/>
            <family val="2"/>
            <scheme val="minor"/>
          </rPr>
          <t xml:space="preserve">Se refiere a:
De dónde sacamos la información de los consumos?
Para CONSUMO:
EJM:
Facturas de servicios.
Compra de combustible.
Compra de agua por carrotanque. 
Para PROCESO ASOCIADO:
EJM:
Planillas de producción
Para COSTO:
Facturas de servicios.
Compra de combustible.
Compra de agua por carrotanque. </t>
        </r>
      </text>
    </comment>
    <comment ref="B33" authorId="0" shapeId="0" xr:uid="{00000000-0006-0000-0100-000015000000}">
      <text>
        <r>
          <rPr>
            <sz val="11"/>
            <color theme="1"/>
            <rFont val="Calibri"/>
            <family val="2"/>
            <scheme val="minor"/>
          </rPr>
          <t>Ingrese el año relacionado  con los reportes requeridos.
El indicador PGAE compara un periodo otro. Es decir enero 2021 con enero 2022 etc..</t>
        </r>
      </text>
    </comment>
    <comment ref="C33" authorId="0" shapeId="0" xr:uid="{00000000-0006-0000-0100-000016000000}">
      <text>
        <r>
          <rPr>
            <sz val="11"/>
            <color theme="1"/>
            <rFont val="Calibri"/>
            <family val="2"/>
            <scheme val="minor"/>
          </rPr>
          <t>Consumo o Generaciòn
Depende del Programa.</t>
        </r>
      </text>
    </comment>
    <comment ref="F33" authorId="0" shapeId="0" xr:uid="{00000000-0006-0000-0100-000017000000}">
      <text>
        <r>
          <rPr>
            <sz val="11"/>
            <color theme="1"/>
            <rFont val="Calibri"/>
            <family val="2"/>
            <scheme val="minor"/>
          </rPr>
          <t>Registrar los datos de CONSUMO</t>
        </r>
      </text>
    </comment>
    <comment ref="S33" authorId="0" shapeId="0" xr:uid="{00000000-0006-0000-0100-000018000000}">
      <text>
        <r>
          <rPr>
            <sz val="11"/>
            <color theme="1"/>
            <rFont val="Calibri"/>
            <family val="2"/>
            <scheme val="minor"/>
          </rPr>
          <t>Marisol PC:
Corresponde a la meta mínima, es decir que con este % la empresa no se incentivaría a realizar esfuerzo. No es recomendable.</t>
        </r>
      </text>
    </comment>
    <comment ref="C34" authorId="0" shapeId="0" xr:uid="{00000000-0006-0000-0100-000019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F34" authorId="0" shapeId="0" xr:uid="{00000000-0006-0000-0100-00001A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S34" authorId="0" shapeId="0" xr:uid="{00000000-0006-0000-0100-00001B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36" authorId="0" shapeId="0" xr:uid="{00000000-0006-0000-0100-00001C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F36" authorId="0" shapeId="0" xr:uid="{00000000-0006-0000-0100-00001D000000}">
      <text>
        <r>
          <rPr>
            <sz val="11"/>
            <color theme="1"/>
            <rFont val="Calibri"/>
            <family val="2"/>
            <scheme val="minor"/>
          </rPr>
          <t>Registrar el valor total pagado enj el periodo de facturación.
EJEMPLO. $5.100.970 (este es el valor a registrar en la casilla)</t>
        </r>
      </text>
    </comment>
    <comment ref="C37" authorId="0" shapeId="0" xr:uid="{00000000-0006-0000-0100-00001E000000}">
      <text>
        <r>
          <rPr>
            <sz val="11"/>
            <color theme="1"/>
            <rFont val="Calibri"/>
            <family val="2"/>
            <scheme val="minor"/>
          </rPr>
          <t>Indica  la  relación de consumo de un recurso frente a la  unidad de producción propuesta por la empresa</t>
        </r>
      </text>
    </comment>
    <comment ref="S37" authorId="0" shapeId="0" xr:uid="{00000000-0006-0000-0100-00001F000000}">
      <text>
        <r>
          <rPr>
            <sz val="11"/>
            <color theme="1"/>
            <rFont val="Calibri"/>
            <family val="2"/>
            <scheme val="minor"/>
          </rPr>
          <t>Marisol Cáceres Miranda PC:
Es el valor intermedio con el que podría establecer su meta actualmente.</t>
        </r>
      </text>
    </comment>
    <comment ref="B38" authorId="0" shapeId="0" xr:uid="{00000000-0006-0000-0100-000020000000}">
      <text>
        <r>
          <rPr>
            <sz val="11"/>
            <color theme="1"/>
            <rFont val="Calibri"/>
            <family val="2"/>
            <scheme val="minor"/>
          </rPr>
          <t>Ingrese el año relacionado  con los reportes requeridos</t>
        </r>
      </text>
    </comment>
    <comment ref="C38" authorId="0" shapeId="0" xr:uid="{00000000-0006-0000-0100-000021000000}">
      <text>
        <r>
          <rPr>
            <sz val="11"/>
            <color theme="1"/>
            <rFont val="Calibri"/>
            <family val="2"/>
            <scheme val="minor"/>
          </rPr>
          <t>Consumo o Generación
Depende del Programa.</t>
        </r>
      </text>
    </comment>
    <comment ref="S38" authorId="0" shapeId="0" xr:uid="{00000000-0006-0000-0100-000022000000}">
      <text>
        <r>
          <rPr>
            <sz val="11"/>
            <color theme="1"/>
            <rFont val="Calibri"/>
            <family val="2"/>
            <scheme val="minor"/>
          </rPr>
          <t>Marisol PC:
Corresponde a la meta mínima, es decir que con este % la empresa no se incentivaría a realizar esfuerzo. No es recomendable.</t>
        </r>
      </text>
    </comment>
    <comment ref="C39" authorId="0" shapeId="0" xr:uid="{00000000-0006-0000-0100-000023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S39" authorId="0" shapeId="0" xr:uid="{00000000-0006-0000-0100-000024000000}">
      <text>
        <r>
          <rPr>
            <sz val="11"/>
            <color theme="1"/>
            <rFont val="Calibri"/>
            <family val="2"/>
            <scheme val="minor"/>
          </rPr>
          <t>Es el valor máximo que podría proponerse. Requiere de un esfuerso mayor. Revise sus recursos económicos, humanos, de infraestructura y tome la decisión.</t>
        </r>
      </text>
    </comment>
    <comment ref="C41" authorId="0" shapeId="0" xr:uid="{00000000-0006-0000-0100-000025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C42" authorId="0" shapeId="0" xr:uid="{00000000-0006-0000-0100-000026000000}">
      <text>
        <r>
          <rPr>
            <sz val="11"/>
            <color theme="1"/>
            <rFont val="Calibri"/>
            <family val="2"/>
            <scheme val="minor"/>
          </rPr>
          <t>Indica  la  relación de consumo de un recurso frente a la  unidad de producción propuesta por la empresa</t>
        </r>
      </text>
    </comment>
    <comment ref="S42" authorId="0" shapeId="0" xr:uid="{00000000-0006-0000-0100-000027000000}">
      <text>
        <r>
          <rPr>
            <sz val="11"/>
            <color theme="1"/>
            <rFont val="Calibri"/>
            <family val="2"/>
            <scheme val="minor"/>
          </rPr>
          <t>Marisol Cáceres Miranda PC:
Es el valor intermedio con el que podría establecer su meta en el próximo año.</t>
        </r>
      </text>
    </comment>
    <comment ref="D45" authorId="0" shapeId="0" xr:uid="{00000000-0006-0000-0100-000028000000}">
      <text>
        <r>
          <rPr>
            <sz val="11"/>
            <color theme="1"/>
            <rFont val="Calibri"/>
            <family val="2"/>
            <scheme val="minor"/>
          </rPr>
          <t>Para CONSUMO:
EJM
consumo de agua
m3
consumo de energìa
KWh
Consumo de combustible gasolina
Galòn
Para PROCESO ASOCIADO:
EJM 
Producciòn, atenciòn cliente, visitas, etc
Para COSTO:
La unidad siempre es $ ò COP</t>
        </r>
      </text>
    </comment>
    <comment ref="E45" authorId="0" shapeId="0" xr:uid="{00000000-0006-0000-0100-000029000000}">
      <text>
        <r>
          <rPr>
            <sz val="11"/>
            <color theme="1"/>
            <rFont val="Calibri"/>
            <family val="2"/>
            <scheme val="minor"/>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B47" authorId="0" shapeId="0" xr:uid="{00000000-0006-0000-0100-00002A000000}">
      <text>
        <r>
          <rPr>
            <sz val="11"/>
            <color theme="1"/>
            <rFont val="Calibri"/>
            <family val="2"/>
            <scheme val="minor"/>
          </rPr>
          <t>Ingrese el año relacionado  con los reportes requeridos.
El indicador PGAE compara un periodo otro. Es decir enero 2021 con enero 2022 etc..</t>
        </r>
      </text>
    </comment>
    <comment ref="C47" authorId="0" shapeId="0" xr:uid="{00000000-0006-0000-0100-00002B000000}">
      <text>
        <r>
          <rPr>
            <sz val="11"/>
            <color theme="1"/>
            <rFont val="Calibri"/>
            <family val="2"/>
            <scheme val="minor"/>
          </rPr>
          <t>Consumo o Generaciòn
Depende del Programa.</t>
        </r>
      </text>
    </comment>
    <comment ref="F47" authorId="0" shapeId="0" xr:uid="{00000000-0006-0000-0100-00002C000000}">
      <text>
        <r>
          <rPr>
            <sz val="11"/>
            <color theme="1"/>
            <rFont val="Calibri"/>
            <family val="2"/>
            <scheme val="minor"/>
          </rPr>
          <t>Registrar los datos de CONSUMO</t>
        </r>
      </text>
    </comment>
    <comment ref="S47" authorId="0" shapeId="0" xr:uid="{00000000-0006-0000-0100-00002D000000}">
      <text>
        <r>
          <rPr>
            <sz val="11"/>
            <color theme="1"/>
            <rFont val="Calibri"/>
            <family val="2"/>
            <scheme val="minor"/>
          </rPr>
          <t>Marisol PC:
Corresponde a la meta mínima, es decir que con este % la empresa no se incentivaría a realizar esfuerzo. No es recomendable.</t>
        </r>
      </text>
    </comment>
    <comment ref="C48" authorId="0" shapeId="0" xr:uid="{00000000-0006-0000-0100-00002E000000}">
      <text>
        <r>
          <rPr>
            <sz val="11"/>
            <color theme="1"/>
            <rFont val="Calibri"/>
            <family val="2"/>
            <scheme val="minor"/>
          </rPr>
          <t>Debe definir la UNIDAD DE PRODUCCIÓN de acuerdo a la actividad que desarrolla en el predio y que se relacione con el Aspecto Ambiental de este Programa.</t>
        </r>
      </text>
    </comment>
    <comment ref="F48" authorId="0" shapeId="0" xr:uid="{00000000-0006-0000-0100-00002F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e pacientes) o N° de personas (flotante, de prestación de servicios y nómina) etc.
Consulte Unidades de Producción por sector página 21 Documento "Lineamientos para el reporte de indicadores V2 2022.</t>
        </r>
      </text>
    </comment>
    <comment ref="S48" authorId="0" shapeId="0" xr:uid="{00000000-0006-0000-0100-000030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49" authorId="0" shapeId="0" xr:uid="{00000000-0006-0000-0100-000031000000}">
      <text>
        <r>
          <rPr>
            <sz val="11"/>
            <color theme="1"/>
            <rFont val="Calibri"/>
            <family val="2"/>
            <scheme val="minor"/>
          </rPr>
          <t>Tenga en cuenta que el costo por consumo de agua se debe extraer de la factura. Si es Factura EAAB debe tener en cuenta el valor UNITARIO por Acueducto y alcantarillado
(NO ES EL VALOR TOTAL DE LA FACTURA)</t>
        </r>
      </text>
    </comment>
    <comment ref="F49" authorId="0" shapeId="0" xr:uid="{00000000-0006-0000-0100-000032000000}">
      <text>
        <r>
          <rPr>
            <sz val="11"/>
            <color theme="1"/>
            <rFont val="Calibri"/>
            <family val="2"/>
            <scheme val="minor"/>
          </rPr>
          <t>Registrar el valor total pagado enj el periodo de facturación.
EJEMPLO. $5.100.970 (este es el valor a registrar en la casilla)</t>
        </r>
      </text>
    </comment>
    <comment ref="C50" authorId="0" shapeId="0" xr:uid="{00000000-0006-0000-0100-000033000000}">
      <text>
        <r>
          <rPr>
            <sz val="11"/>
            <color theme="1"/>
            <rFont val="Calibri"/>
            <family val="2"/>
            <scheme val="minor"/>
          </rPr>
          <t>Indica  la  relación de consumo de un recurso frente a la  unidad de producción propuesta por la empresa</t>
        </r>
      </text>
    </comment>
    <comment ref="S50" authorId="0" shapeId="0" xr:uid="{00000000-0006-0000-0100-000034000000}">
      <text>
        <r>
          <rPr>
            <sz val="11"/>
            <color theme="1"/>
            <rFont val="Calibri"/>
            <family val="2"/>
            <scheme val="minor"/>
          </rPr>
          <t>Marisol Cáceres Miranda PC:
Es el valor intermedio con el que podría establecer su meta actualmente.</t>
        </r>
      </text>
    </comment>
    <comment ref="B51" authorId="0" shapeId="0" xr:uid="{00000000-0006-0000-0100-000035000000}">
      <text>
        <r>
          <rPr>
            <sz val="11"/>
            <color theme="1"/>
            <rFont val="Calibri"/>
            <family val="2"/>
            <scheme val="minor"/>
          </rPr>
          <t>Ingrese el año relacionado  con los reportes requeridos</t>
        </r>
      </text>
    </comment>
    <comment ref="C51" authorId="0" shapeId="0" xr:uid="{00000000-0006-0000-0100-000036000000}">
      <text>
        <r>
          <rPr>
            <sz val="11"/>
            <color theme="1"/>
            <rFont val="Calibri"/>
            <family val="2"/>
            <scheme val="minor"/>
          </rPr>
          <t>Marisol Cáceres Miranda
Consumo o Generaciòn
Depende del Programa.</t>
        </r>
      </text>
    </comment>
    <comment ref="S51" authorId="0" shapeId="0" xr:uid="{00000000-0006-0000-0100-000037000000}">
      <text>
        <r>
          <rPr>
            <sz val="11"/>
            <color theme="1"/>
            <rFont val="Calibri"/>
            <family val="2"/>
            <scheme val="minor"/>
          </rPr>
          <t>Marisol PC:
Corresponde a la meta mínima, es decir que con este % la empresa no se incentivaría a realizar esfuerzo. No es recomendable.</t>
        </r>
      </text>
    </comment>
    <comment ref="C52" authorId="0" shapeId="0" xr:uid="{00000000-0006-0000-0100-000038000000}">
      <text>
        <r>
          <rPr>
            <sz val="11"/>
            <color theme="1"/>
            <rFont val="Calibri"/>
            <family val="2"/>
            <scheme val="minor"/>
          </rPr>
          <t>Debe definir la UNIDAD DE PRODUCCIÓN de acuerdo a la actividad que desarrolla en el predio y que se relacione con el Aspecto Ambiental de este Programa.</t>
        </r>
      </text>
    </comment>
    <comment ref="S52" authorId="0" shapeId="0" xr:uid="{00000000-0006-0000-0100-000039000000}">
      <text>
        <r>
          <rPr>
            <sz val="11"/>
            <color theme="1"/>
            <rFont val="Calibri"/>
            <family val="2"/>
            <scheme val="minor"/>
          </rPr>
          <t>Es el valor máximo que podría proponerse. Requiere de un esfuerso mayor. Revise sus recursos económicos, humanos, de infraestructura y tome la decisión.</t>
        </r>
      </text>
    </comment>
    <comment ref="C53" authorId="0" shapeId="0" xr:uid="{00000000-0006-0000-0100-00003A000000}">
      <text>
        <r>
          <rPr>
            <sz val="11"/>
            <color theme="1"/>
            <rFont val="Calibri"/>
            <family val="2"/>
            <scheme val="minor"/>
          </rPr>
          <t>Tenga en cuenta que el costo por consumo de agua se debe extraer de la factura. Si es Factura EAAB debe tener en cuenta el valor UNITARIO por Acueducto y alcantarillado
(NO ES EL VALOR TOTAL DE LA FACTURA)</t>
        </r>
      </text>
    </comment>
    <comment ref="C54" authorId="0" shapeId="0" xr:uid="{00000000-0006-0000-0100-00003B000000}">
      <text>
        <r>
          <rPr>
            <sz val="11"/>
            <color theme="1"/>
            <rFont val="Calibri"/>
            <family val="2"/>
            <scheme val="minor"/>
          </rPr>
          <t>Indica  la  relación de consumo de un recurso frente a la  unidad de producción propuesta por la empresa</t>
        </r>
      </text>
    </comment>
    <comment ref="S54" authorId="0" shapeId="0" xr:uid="{00000000-0006-0000-0100-00003C000000}">
      <text>
        <r>
          <rPr>
            <sz val="11"/>
            <color theme="1"/>
            <rFont val="Calibri"/>
            <family val="2"/>
            <scheme val="minor"/>
          </rPr>
          <t>Marisol Cáceres Miranda PC:
Es el valor intermedio con el que podría establecer su meta en el próximo año.</t>
        </r>
      </text>
    </comment>
    <comment ref="E59" authorId="0" shapeId="0" xr:uid="{00000000-0006-0000-0100-00003D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2022 vs febrero 2022....diciembre 2021 vs diciembre 2022, el mejoramiento se evidencia en la fila E41 con relación a la meta que se proponen PARA ENERGÍA ELECTRICA y para térmica la E53 respecto al cumplimiento de la meta.
Si se evidenciaron desviaciones, determinar las causas y acciones correctivas o preventivas, la fecha máxima y el responsable de implementarla. Entreo otros que se deseen incluir.</t>
        </r>
      </text>
    </comment>
    <comment ref="E62" authorId="0" shapeId="0" xr:uid="{00000000-0006-0000-0100-00003E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63" authorId="0" shapeId="0" xr:uid="{00000000-0006-0000-0100-00003F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2022 vs febrero 2022....diciembre 2021 vs diciembre 2022, el mejoramiento se evidencia en la fila E41 con relación a la meta que se proponen PARA ENERGÍA ELECTRICA y para térmica la E53 respecto al cumplimiento de la meta.
Si se evidenciaron desviaciones, determinar las causas y acciones correctivas o preventivas, la fecha máxima y el responsable de implementarla. Entreo otros que se deseen incluir.</t>
        </r>
      </text>
    </comment>
    <comment ref="E66" authorId="0" shapeId="0" xr:uid="{00000000-0006-0000-0100-000040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67" authorId="0" shapeId="0" xr:uid="{00000000-0006-0000-0100-000041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2022 vs febrero 2022....diciembre 2021 vs diciembre 2022, el mejoramiento se evidencia en la fila E41 con relación a la meta que se proponen PARA ENERGÍA ELECTRICA y para térmica la E53 respecto al cumplimiento de la meta.
Si se evidenciaron desviaciones, determinar las causas y acciones correctivas o preventivas, la fecha máxima y el responsable de implementarla. Entreo otros que se deseen incluir.</t>
        </r>
      </text>
    </comment>
    <comment ref="E70" authorId="0" shapeId="0" xr:uid="{00000000-0006-0000-0100-000042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71" authorId="0" shapeId="0" xr:uid="{00000000-0006-0000-0100-000043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2022 vs febrero 2022....diciembre 2021 vs diciembre 2022, el mejoramiento se evidencia en la fila E41 con relación a la meta que se proponen PARA ENERGÍA ELECTRICA y para térmica la E53 respecto al cumplimiento de la meta.
Si se evidenciaron desviaciones, determinar las causas y acciones correctivas o preventivas, la fecha máxima y el responsable de implementarla. Entreo otros que se deseen incluir.</t>
        </r>
      </text>
    </comment>
    <comment ref="E74" authorId="0" shapeId="0" xr:uid="{00000000-0006-0000-0100-000044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200-000001000000}">
      <text>
        <r>
          <rPr>
            <sz val="11"/>
            <color theme="1"/>
            <rFont val="Calibri"/>
            <family val="2"/>
            <scheme val="minor"/>
          </rPr>
          <t>Marisol PC:
NOMBRES
Uso eficiente en el consumo del agua
Uso eficiente en el consumo de la energía
Uso eficiente de los recursos materiales</t>
        </r>
      </text>
    </comment>
    <comment ref="B8" authorId="0" shapeId="0" xr:uid="{00000000-0006-0000-0200-000002000000}">
      <text>
        <r>
          <rPr>
            <sz val="11"/>
            <color theme="1"/>
            <rFont val="Calibri"/>
            <family val="2"/>
            <scheme val="minor"/>
          </rPr>
          <t>Comprende la delimitación del programa, es decir el/los procesos y sedes que involucra el desarrollo del programa. 
EJM: 
Abarca los procesos que integran la empresa ubiada en la Calle 72 # 57. 02. Incluyendo la sede de almacenamiento de la Calle 80.</t>
        </r>
      </text>
    </comment>
    <comment ref="B10" authorId="0" shapeId="0" xr:uid="{00000000-0006-0000-0200-000003000000}">
      <text>
        <r>
          <rPr>
            <sz val="11"/>
            <color theme="1"/>
            <rFont val="Calibri"/>
            <family val="2"/>
            <scheme val="minor"/>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B11" authorId="0" shapeId="0" xr:uid="{00000000-0006-0000-0200-000004000000}">
      <text>
        <r>
          <rPr>
            <sz val="11"/>
            <color theme="1"/>
            <rFont val="Calibri"/>
            <family val="2"/>
            <scheme val="minor"/>
          </rPr>
          <t>Marisol PC:
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D11" authorId="0" shapeId="0" xr:uid="{00000000-0006-0000-0200-000005000000}">
      <text>
        <r>
          <rPr>
            <sz val="11"/>
            <color theme="1"/>
            <rFont val="Calibri"/>
            <family val="2"/>
            <scheme val="minor"/>
          </rPr>
          <t>Marisol PC:
Indicador dirigido a la DISMINUCIÓN o EL SOSTENIMIENTO EN LA GENERACIÓN E RESPEL.  (Existen procesos como los de atención en salud, que por la actividad es dificil  la disminución, sin embargo pueden lograr el sostenimiento y disminuir los de tipo administrativo).
Para determinar el porcentaje, diríjase a las columnas R39 a R42, la información le soportará la toma de la decisión respecto al % de meta.
Ejemplo:
Disminución en el xxx% en el consumo en la generación de respel (puede iniciar con una corriente)
NOTA. El sostenimiento se logra una vez se encuentran varios periodos con similar consumo a pesar del incremento de sus unidad de producción.
EL PROYECTO AMBIENTAL APORTA DE MANERA DIRECTA A ESTE OBJETIVO</t>
        </r>
      </text>
    </comment>
    <comment ref="D12" authorId="0" shapeId="0" xr:uid="{00000000-0006-0000-0200-000006000000}">
      <text>
        <r>
          <rPr>
            <sz val="11"/>
            <color theme="1"/>
            <rFont val="Calibri"/>
            <family val="2"/>
            <scheme val="minor"/>
          </rPr>
          <t>Marisol PC:
Corresponde a un objetivo de eficaciá respecto al cumplimiento de las actividades propuestas</t>
        </r>
      </text>
    </comment>
    <comment ref="D13" authorId="0" shapeId="0" xr:uid="{00000000-0006-0000-0200-000007000000}">
      <text>
        <r>
          <rPr>
            <sz val="11"/>
            <color theme="1"/>
            <rFont val="Calibri"/>
            <family val="2"/>
            <scheme val="minor"/>
          </rPr>
          <t>Marisol PC:
Marisol PC:
Este objetivo, se encuentra dirigido a las actividades  de sensibilización, capacitación, entrega de información para el trabajo con el personal de la empresa, a fin de establecer la eficacia de las actividades que se desarrollen en este componente.
Es importante que se genere un plan que vaya articulado con la piezas de comunicación que se generen (digitales: correos, fondos de pantalla, videos, etc), cartelereas, mensajes y de capacitación en temas ambientales con el área de talento humano a través de diferentes estrategias (capacitación por celulas, virtual por zoom, meet, juegos, lúdica etc)</t>
        </r>
      </text>
    </comment>
    <comment ref="B14" authorId="0" shapeId="0" xr:uid="{00000000-0006-0000-0200-000008000000}">
      <text>
        <r>
          <rPr>
            <sz val="11"/>
            <color theme="1"/>
            <rFont val="Calibri"/>
            <family val="2"/>
            <scheme val="minor"/>
          </rPr>
          <t>De acuerdo al resultado presentado por la Matriz de Aspectos e Impactos Ambientales determine el aspecto a trabajar. 
Y si corresponde al de mayor significancia en el 2022.</t>
        </r>
      </text>
    </comment>
    <comment ref="C17" authorId="0" shapeId="0" xr:uid="{00000000-0006-0000-0200-000009000000}">
      <text>
        <r>
          <rPr>
            <sz val="11"/>
            <color theme="1"/>
            <rFont val="Calibri"/>
            <family val="2"/>
            <scheme val="minor"/>
          </rPr>
          <t>Describa las actividades que lograran cumplir los objetivos.
* Para cada objetivo relacione las que considere.
* El programa debe visualizar el ciclo PHVA.
* Si cuenta con controles operacionales debe incluir actividades de seguimiento y mantenimiento de los mismos.
* El proyecto ACERCAR que se formule y desarrollo debe incluirse.
* El resultado del análisis hace parte del actuar, por lo que puede mantener, corregir, mejorar e incluir actividades.
* Adicione las filas que necesite.
Ciclo PHVA: se inicia con la ideación de actividades PLANEAR. Continua con el HACER mediante la implementación de lo programado utilice herramientas (formatos, software, otros). Soporte su acción con el VERIFICAR establezca el cumplimiento de cada una en el periodo de tiempo, medición (en el presente formato puede hacerlo en la columna U, V y sección seguimiento a consumos 19. ACTUAR. Con el análisis generado en la sección análisis del comportamiento
NOTA. si genera VERTIMIENTOS INDUSTRIALES O NO DOMESTICOS, En el programa para el uso eficiente para el consumo del agua debe incluir actividades que se encaminen a asegurar el cumplimiento.</t>
        </r>
      </text>
    </comment>
    <comment ref="D17" authorId="0" shapeId="0" xr:uid="{00000000-0006-0000-0200-00000A000000}">
      <text>
        <r>
          <rPr>
            <sz val="11"/>
            <color theme="1"/>
            <rFont val="Calibri"/>
            <family val="2"/>
            <scheme val="minor"/>
          </rPr>
          <t>Mencione el cargo y la dependencia que actuará como responsable para el cumplimiento de la actividad.</t>
        </r>
      </text>
    </comment>
    <comment ref="E17" authorId="0" shapeId="0" xr:uid="{00000000-0006-0000-0200-00000B000000}">
      <text>
        <r>
          <rPr>
            <sz val="11"/>
            <color theme="1"/>
            <rFont val="Calibri"/>
            <family val="2"/>
            <scheme val="minor"/>
          </rPr>
          <t xml:space="preserve">Liste los recursos (físicos y humanos) que por cada actividad y que requiere para su desarrollo y cumplimiento.
NOTA: aunque la empresa ya cuente con dichos recursos es necesario que los identifique y en la columna subsiguiente los cuantifique.
</t>
        </r>
      </text>
    </comment>
    <comment ref="F17" authorId="0" shapeId="0" xr:uid="{00000000-0006-0000-0200-00000C000000}">
      <text>
        <r>
          <rPr>
            <sz val="11"/>
            <color theme="1"/>
            <rFont val="Calibri"/>
            <family val="2"/>
            <scheme val="minor"/>
          </rPr>
          <t>Incluya la cantidad en pesos ($) que se requiere para la realización de cada actividad.
En esta celda se deberán incluir tanto los recursos en pesos con los que cuenta la empresa como los que requieren conseguir (SI FUERA EL CASO). Recordemos que para ACERCAR iniciamos con buenas prácticas. Es decisión de la empresa las inversiones que determine.
Los valores de sueldo de personal que tiene la empresa, se incluye una sola vez.</t>
        </r>
      </text>
    </comment>
    <comment ref="T17" authorId="0" shapeId="0" xr:uid="{00000000-0006-0000-0200-00000D000000}">
      <text>
        <r>
          <rPr>
            <sz val="11"/>
            <color theme="1"/>
            <rFont val="Calibri"/>
            <family val="2"/>
            <scheme val="minor"/>
          </rPr>
          <t>Marisol PC:
Establezca si la actividad fue Cumplida o No cumplida.</t>
        </r>
      </text>
    </comment>
    <comment ref="V17" authorId="0" shapeId="0" xr:uid="{00000000-0006-0000-0200-00000E000000}">
      <text>
        <r>
          <rPr>
            <sz val="11"/>
            <color theme="1"/>
            <rFont val="Calibri"/>
            <family val="2"/>
            <scheme val="minor"/>
          </rPr>
          <t>Debe vincular las evidencias o soportes de cumplimiento con el fin de que sea verificable y trazable la ejecución de la actividad.
Facturas, fotografías, formas…etc</t>
        </r>
      </text>
    </comment>
    <comment ref="X17" authorId="0" shapeId="0" xr:uid="{00000000-0006-0000-0200-00000F000000}">
      <text>
        <r>
          <rPr>
            <sz val="11"/>
            <color theme="1"/>
            <rFont val="Calibri"/>
            <family val="2"/>
            <scheme val="minor"/>
          </rPr>
          <t>Describa todas las observaciones ya sean de cumplimiento o no de la actividad, los inconvenientes o avances, fortalezas, etc.
NOTA: Se sugiere revisar mínimo mensualmente el nivel de cumplimiento de las actividades propuestas.</t>
        </r>
      </text>
    </comment>
    <comment ref="G18" authorId="0" shapeId="0" xr:uid="{00000000-0006-0000-0200-000010000000}">
      <text>
        <r>
          <rPr>
            <sz val="11"/>
            <color theme="1"/>
            <rFont val="Calibri"/>
            <family val="2"/>
            <scheme val="minor"/>
          </rPr>
          <t>Se debe hacer uso de “P” Programado
“E” Ejecutado</t>
        </r>
      </text>
    </comment>
    <comment ref="D53" authorId="0" shapeId="0" xr:uid="{00000000-0006-0000-0200-000011000000}">
      <text>
        <r>
          <rPr>
            <sz val="11"/>
            <color theme="1"/>
            <rFont val="Calibri"/>
            <family val="2"/>
            <scheme val="minor"/>
          </rPr>
          <t>Para CONSUMO:
EJM
consumo de agua: m3
consumo de energía: KWh
Consumo de combustible: gasolina Galón
Para PROCESO ASOCIADO:
EJM 
Producción (Toneladas, Kg, M3, dm2), atención cliente, visitas, N° de personas etc.
Para COSTO:
La unidad siempre es $ ò COP</t>
        </r>
      </text>
    </comment>
    <comment ref="E53" authorId="0" shapeId="0" xr:uid="{00000000-0006-0000-0200-000012000000}">
      <text>
        <r>
          <rPr>
            <sz val="11"/>
            <color theme="1"/>
            <rFont val="Calibri"/>
            <family val="2"/>
            <scheme val="minor"/>
          </rPr>
          <t xml:space="preserve">Se refiere a:
De dónde sacamos la información de los consumos?
Para CONSUMO:
EJM:
Facturas de servicios.
Compra de combustible.
Compra de agua por carrotanque. 
Para PROCESO ASOCIADO:
EJM:
Planillas de producción
Para COSTO:
Facturas de servicios.
Compra de combustible.
Compra de agua por carrotanque. </t>
        </r>
      </text>
    </comment>
    <comment ref="B55" authorId="0" shapeId="0" xr:uid="{00000000-0006-0000-0200-000013000000}">
      <text>
        <r>
          <rPr>
            <sz val="11"/>
            <color theme="1"/>
            <rFont val="Calibri"/>
            <family val="2"/>
            <scheme val="minor"/>
          </rPr>
          <t>FELIPE.ARIAS:
Ingrese el año relacionado  con los reportes de consumos suministrados</t>
        </r>
      </text>
    </comment>
    <comment ref="C55" authorId="0" shapeId="0" xr:uid="{00000000-0006-0000-0200-000014000000}">
      <text>
        <r>
          <rPr>
            <sz val="11"/>
            <color theme="1"/>
            <rFont val="Calibri"/>
            <family val="2"/>
            <scheme val="minor"/>
          </rPr>
          <t>Generación o consumo e materiales
Depende del Programa.</t>
        </r>
      </text>
    </comment>
    <comment ref="F55" authorId="0" shapeId="0" xr:uid="{00000000-0006-0000-0200-000015000000}">
      <text>
        <r>
          <rPr>
            <sz val="11"/>
            <color theme="1"/>
            <rFont val="Calibri"/>
            <family val="2"/>
            <scheme val="minor"/>
          </rPr>
          <t>Registrar de los Kg dispuestos, verificados con acta.</t>
        </r>
      </text>
    </comment>
    <comment ref="S55" authorId="0" shapeId="0" xr:uid="{00000000-0006-0000-0200-000016000000}">
      <text>
        <r>
          <rPr>
            <sz val="11"/>
            <color theme="1"/>
            <rFont val="Calibri"/>
            <family val="2"/>
            <scheme val="minor"/>
          </rPr>
          <t>Marisol PC:
Corresponde a la meta mínima, es decir que con este % la empresa no se incentivaría a realizar esfuerzo. No es recomendable.</t>
        </r>
      </text>
    </comment>
    <comment ref="C56" authorId="0" shapeId="0" xr:uid="{00000000-0006-0000-0200-000017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S56" authorId="0" shapeId="0" xr:uid="{A782DA20-9640-443D-8BFC-6124967B0598}">
      <text>
        <r>
          <rPr>
            <sz val="11"/>
            <color theme="1"/>
            <rFont val="Calibri"/>
            <family val="2"/>
            <scheme val="minor"/>
          </rPr>
          <t>Marisol PC:
Es el valor máximo que podría proponerse. Requiere de un esfuerso mayor. Revise sus recursos económicos, humanos, de infraestructura y tome la decisión.</t>
        </r>
      </text>
    </comment>
    <comment ref="C57" authorId="0" shapeId="0" xr:uid="{00000000-0006-0000-0200-00001A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F57" authorId="0" shapeId="0" xr:uid="{00000000-0006-0000-0200-00001B000000}">
      <text>
        <r>
          <rPr>
            <sz val="11"/>
            <color theme="1"/>
            <rFont val="Calibri"/>
            <family val="2"/>
            <scheme val="minor"/>
          </rPr>
          <t>Registrar el valor total pagado en el periodo de facturación de dosósición de RESPEL al mes
EJEMPLO. $300.000 (este es el valor a registrar en la casilla)</t>
        </r>
      </text>
    </comment>
    <comment ref="C58" authorId="0" shapeId="0" xr:uid="{00000000-0006-0000-0200-00001C000000}">
      <text>
        <r>
          <rPr>
            <sz val="11"/>
            <color theme="1"/>
            <rFont val="Calibri"/>
            <family val="2"/>
            <scheme val="minor"/>
          </rPr>
          <t>Indica  la  relación de consumo de un recurso frente a la  unidad de producción propuesta por la empresa</t>
        </r>
      </text>
    </comment>
    <comment ref="S58" authorId="0" shapeId="0" xr:uid="{00000000-0006-0000-0200-00001D000000}">
      <text>
        <r>
          <rPr>
            <sz val="11"/>
            <color theme="1"/>
            <rFont val="Calibri"/>
            <family val="2"/>
            <scheme val="minor"/>
          </rPr>
          <t>Marisol Cáceres Miranda PC:
Es el valor intermedio con el que podría establecer su meta.</t>
        </r>
      </text>
    </comment>
    <comment ref="C59" authorId="0" shapeId="0" xr:uid="{00000000-0006-0000-0200-00001E000000}">
      <text>
        <r>
          <rPr>
            <sz val="11"/>
            <color theme="1"/>
            <rFont val="Calibri"/>
            <family val="2"/>
            <scheme val="minor"/>
          </rPr>
          <t>Generación o consumo e materiales
Depende del Programa.</t>
        </r>
      </text>
    </comment>
    <comment ref="S59" authorId="0" shapeId="0" xr:uid="{00000000-0006-0000-0200-00001F000000}">
      <text>
        <r>
          <rPr>
            <sz val="11"/>
            <color theme="1"/>
            <rFont val="Calibri"/>
            <family val="2"/>
            <scheme val="minor"/>
          </rPr>
          <t>Marisol PC:
Corresponde a la meta mínima, es decir que con este % la empresa no se incentivaría a realizar esfuerzo. No es recomendable.</t>
        </r>
      </text>
    </comment>
    <comment ref="C60" authorId="0" shapeId="0" xr:uid="{00000000-0006-0000-0200-000020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F60" authorId="0" shapeId="0" xr:uid="{00000000-0006-0000-0200-000021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de pacientes) o N° de personas (flotante, de prestación de servicios y nómina) etc.
Consulte Unidades de Producción por sector página 21 Documento "Lineamientos para el reporte de indicadores V2 2022.</t>
        </r>
      </text>
    </comment>
    <comment ref="S60" authorId="0" shapeId="0" xr:uid="{00000000-0006-0000-0200-000022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61" authorId="0" shapeId="0" xr:uid="{00000000-0006-0000-0200-000023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F61" authorId="0" shapeId="0" xr:uid="{00000000-0006-0000-0200-000024000000}">
      <text>
        <r>
          <rPr>
            <sz val="11"/>
            <color theme="1"/>
            <rFont val="Calibri"/>
            <family val="2"/>
            <scheme val="minor"/>
          </rPr>
          <t>Registrar el valor total pagado en el periodo de facturación de dosósición de RESPEL al mes
EJEMPLO. $300.000 (este es el valor a registrar en la casilla)</t>
        </r>
      </text>
    </comment>
    <comment ref="C62" authorId="0" shapeId="0" xr:uid="{00000000-0006-0000-0200-000025000000}">
      <text>
        <r>
          <rPr>
            <sz val="11"/>
            <color theme="1"/>
            <rFont val="Calibri"/>
            <family val="2"/>
            <scheme val="minor"/>
          </rPr>
          <t>Indica  la  relación de consumo de un recurso frente a la  unidad de producción propuesta por la empresa</t>
        </r>
      </text>
    </comment>
    <comment ref="S62" authorId="0" shapeId="0" xr:uid="{00000000-0006-0000-0200-000026000000}">
      <text>
        <r>
          <rPr>
            <sz val="11"/>
            <color theme="1"/>
            <rFont val="Calibri"/>
            <family val="2"/>
            <scheme val="minor"/>
          </rPr>
          <t>Marisol Cáceres Miranda PC:
Es el valor intermedio con el que podría establecer su meta.</t>
        </r>
      </text>
    </comment>
    <comment ref="B63" authorId="0" shapeId="0" xr:uid="{00000000-0006-0000-0200-000027000000}">
      <text>
        <r>
          <rPr>
            <sz val="11"/>
            <color theme="1"/>
            <rFont val="Calibri"/>
            <family val="2"/>
            <scheme val="minor"/>
          </rPr>
          <t>Para este caso Estrategia CICLO1-2020.
Ingrese los reportes de consumos y cantidades de producciòn o servucciòn (sea el caso particular de cada empresa) el año 2020.</t>
        </r>
      </text>
    </comment>
    <comment ref="C63" authorId="0" shapeId="0" xr:uid="{00000000-0006-0000-0200-000028000000}">
      <text>
        <r>
          <rPr>
            <sz val="11"/>
            <color theme="1"/>
            <rFont val="Calibri"/>
            <family val="2"/>
            <scheme val="minor"/>
          </rPr>
          <t>Generación o consumo e materiales
Depende del Programa.</t>
        </r>
      </text>
    </comment>
    <comment ref="S63" authorId="0" shapeId="0" xr:uid="{00000000-0006-0000-0200-000029000000}">
      <text>
        <r>
          <rPr>
            <sz val="11"/>
            <color theme="1"/>
            <rFont val="Calibri"/>
            <family val="2"/>
            <scheme val="minor"/>
          </rPr>
          <t>Marisol PC:
Corresponde a la meta mínima, es decir que con este % la empresa no se incentivaría a realizar esfuerzo. No es recomendable.</t>
        </r>
      </text>
    </comment>
    <comment ref="C64" authorId="0" shapeId="0" xr:uid="{00000000-0006-0000-0200-00002A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S64" authorId="0" shapeId="0" xr:uid="{00000000-0006-0000-0200-00002B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65" authorId="0" shapeId="0" xr:uid="{00000000-0006-0000-0200-00002C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C66" authorId="0" shapeId="0" xr:uid="{00000000-0006-0000-0200-00002D000000}">
      <text>
        <r>
          <rPr>
            <sz val="11"/>
            <color theme="1"/>
            <rFont val="Calibri"/>
            <family val="2"/>
            <scheme val="minor"/>
          </rPr>
          <t>Indica  la  relación de consumo de un recurso frente a la  unidad de producción propuesta por la empresa</t>
        </r>
      </text>
    </comment>
    <comment ref="S66" authorId="0" shapeId="0" xr:uid="{00000000-0006-0000-0200-00002E000000}">
      <text>
        <r>
          <rPr>
            <sz val="11"/>
            <color theme="1"/>
            <rFont val="Calibri"/>
            <family val="2"/>
            <scheme val="minor"/>
          </rPr>
          <t>Marisol Cáceres Miranda PC:
Es el valor intermedio con el que podría establecer su meta en el próximo año.</t>
        </r>
      </text>
    </comment>
    <comment ref="C67" authorId="0" shapeId="0" xr:uid="{00000000-0006-0000-0200-00002F000000}">
      <text>
        <r>
          <rPr>
            <sz val="11"/>
            <color theme="1"/>
            <rFont val="Calibri"/>
            <family val="2"/>
            <scheme val="minor"/>
          </rPr>
          <t>Generación o consumo e materiales
Depende del Programa.</t>
        </r>
      </text>
    </comment>
    <comment ref="F67" authorId="0" shapeId="0" xr:uid="{00000000-0006-0000-0200-000030000000}">
      <text>
        <r>
          <rPr>
            <sz val="11"/>
            <color theme="1"/>
            <rFont val="Calibri"/>
            <family val="2"/>
            <scheme val="minor"/>
          </rPr>
          <t>Registrar de los Kg dispuestos, verificados con acta.</t>
        </r>
      </text>
    </comment>
    <comment ref="S67" authorId="0" shapeId="0" xr:uid="{00000000-0006-0000-0200-000031000000}">
      <text>
        <r>
          <rPr>
            <sz val="11"/>
            <color theme="1"/>
            <rFont val="Calibri"/>
            <family val="2"/>
            <scheme val="minor"/>
          </rPr>
          <t>Marisol PC:
Corresponde a la meta mínima, es decir que con este % la empresa no se incentivaría a realizar esfuerzo. No es recomendable.</t>
        </r>
      </text>
    </comment>
    <comment ref="C68" authorId="0" shapeId="0" xr:uid="{00000000-0006-0000-0200-000032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S68" authorId="0" shapeId="0" xr:uid="{00000000-0006-0000-0200-000033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69" authorId="0" shapeId="0" xr:uid="{00000000-0006-0000-0200-000034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C70" authorId="0" shapeId="0" xr:uid="{00000000-0006-0000-0200-000035000000}">
      <text>
        <r>
          <rPr>
            <sz val="11"/>
            <color theme="1"/>
            <rFont val="Calibri"/>
            <family val="2"/>
            <scheme val="minor"/>
          </rPr>
          <t>Indica  la  relación de consumo de un recurso frente a la  unidad de producción propuesta por la empresa</t>
        </r>
      </text>
    </comment>
    <comment ref="S70" authorId="0" shapeId="0" xr:uid="{00000000-0006-0000-0200-000036000000}">
      <text>
        <r>
          <rPr>
            <sz val="11"/>
            <color theme="1"/>
            <rFont val="Calibri"/>
            <family val="2"/>
            <scheme val="minor"/>
          </rPr>
          <t>Marisol Cáceres Miranda PC:
Es el valor intermedio con el que podría establecer su meta en el próximo año.</t>
        </r>
      </text>
    </comment>
    <comment ref="E75" authorId="0" shapeId="0" xr:uid="{00000000-0006-0000-0200-000037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78" authorId="0" shapeId="0" xr:uid="{00000000-0006-0000-0200-000038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79" authorId="0" shapeId="0" xr:uid="{00000000-0006-0000-0200-000039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82" authorId="0" shapeId="0" xr:uid="{00000000-0006-0000-0200-00003A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83" authorId="0" shapeId="0" xr:uid="{00000000-0006-0000-0200-00003B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86" authorId="0" shapeId="0" xr:uid="{00000000-0006-0000-0200-00003C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87" authorId="0" shapeId="0" xr:uid="{00000000-0006-0000-0200-00003D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90" authorId="0" shapeId="0" xr:uid="{00000000-0006-0000-0200-00003E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300-000001000000}">
      <text>
        <r>
          <rPr>
            <sz val="11"/>
            <color theme="1"/>
            <rFont val="Calibri"/>
            <family val="2"/>
            <scheme val="minor"/>
          </rPr>
          <t>Marisol PC:
NOMBRES
Uso eficiente en el consumo del agua
Uso eficiente en el consumo de la energía
Uso eficiente de los recursos materiales</t>
        </r>
      </text>
    </comment>
    <comment ref="B8" authorId="0" shapeId="0" xr:uid="{00000000-0006-0000-0300-000002000000}">
      <text>
        <r>
          <rPr>
            <sz val="11"/>
            <color theme="1"/>
            <rFont val="Calibri"/>
            <family val="2"/>
            <scheme val="minor"/>
          </rPr>
          <t>Comprende la delimitación del programa, es decir el/los procesos y sedes que involucra el desarrollo del programa. 
EJM: 
Abarca los procesos que integran la empresa ubiada en la Calle 72 # 57. 02. Incluyendo la sede de almacenamiento de la Calle 80.</t>
        </r>
      </text>
    </comment>
    <comment ref="B10" authorId="0" shapeId="0" xr:uid="{00000000-0006-0000-0300-000003000000}">
      <text>
        <r>
          <rPr>
            <sz val="11"/>
            <color theme="1"/>
            <rFont val="Calibri"/>
            <family val="2"/>
            <scheme val="minor"/>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B11" authorId="0" shapeId="0" xr:uid="{00000000-0006-0000-0300-000004000000}">
      <text>
        <r>
          <rPr>
            <sz val="11"/>
            <color theme="1"/>
            <rFont val="Calibri"/>
            <family val="2"/>
            <scheme val="minor"/>
          </rPr>
          <t>Marisol PC:
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D11" authorId="0" shapeId="0" xr:uid="{00000000-0006-0000-0300-000005000000}">
      <text>
        <r>
          <rPr>
            <sz val="11"/>
            <color theme="1"/>
            <rFont val="Calibri"/>
            <family val="2"/>
            <scheme val="minor"/>
          </rPr>
          <t>Marisol PC:
Indicador dirigido a la DISMINUCIÓN o EL SOSTENIMIENTO EN LA GENERACIÓN E RESPEL.  (Existen procesos como los de atención en salud, que por la actividad es dificil  la disminución, sin embargo pueden lograr el sostenimiento y disminuir los de tipo administrativo).
Para determinar el porcentaje, diríjase a las columnas R39 a R42, la información le soportará la toma de la decisión respecto al % de meta.
Ejemplo:
Disminución en el xxx% en el consumo en la generación de respel (puede iniciar con una corriente)
NOTA. El sostenimiento se logra una vez se encuentran varios periodos con similar consumo a pesar del incremento de sus unidad de producción.
EL PROYECTO AMBIENTAL APORTA DE MANERA DIRECTA A ESTE OBJETIVO</t>
        </r>
      </text>
    </comment>
    <comment ref="D12" authorId="0" shapeId="0" xr:uid="{00000000-0006-0000-0300-000006000000}">
      <text>
        <r>
          <rPr>
            <sz val="11"/>
            <color theme="1"/>
            <rFont val="Calibri"/>
            <family val="2"/>
            <scheme val="minor"/>
          </rPr>
          <t>Marisol PC:
Corresponde a un objetivo de eficaciá respecto al cumplimiento de las actividades propuestas</t>
        </r>
      </text>
    </comment>
    <comment ref="B14" authorId="0" shapeId="0" xr:uid="{00000000-0006-0000-0300-000007000000}">
      <text>
        <r>
          <rPr>
            <sz val="11"/>
            <color theme="1"/>
            <rFont val="Calibri"/>
            <family val="2"/>
            <scheme val="minor"/>
          </rPr>
          <t>De acuerdo al resultado presentado por la Matriz de Aspectos e Impactos Ambientales determine el aspecto a trabajar. 
Y si corresponde al de mayor significancia en el 2022.</t>
        </r>
      </text>
    </comment>
    <comment ref="C17" authorId="0" shapeId="0" xr:uid="{00000000-0006-0000-0300-000008000000}">
      <text>
        <r>
          <rPr>
            <sz val="11"/>
            <color theme="1"/>
            <rFont val="Calibri"/>
            <family val="2"/>
            <scheme val="minor"/>
          </rPr>
          <t>Describa las actividades que lograran cumplir los objetivos.
* Para cada objetivo relacione las que considere.
* El programa debe visualizar el ciclo PHVA.
* Si cuenta con controles operacionales debe incluir actividades de seguimiento y mantenimiento de los mismos.
* El proyecto ACERCAR que se formule y desarrollo debe incluirse.
* El resultado del análisis hace parte del actuar, por lo que puede mantener, corregir, mejorar e incluir actividades.
* Adicione las filas que necesite.
Ciclo PHVA: se inicia con la ideación de actividades PLANEAR. Continua con el HACER mediante la implementación de lo programado utilice herramientas (formatos, software, otros). Soporte su acción con el VERIFICAR establezca el cumplimiento de cada una en el periodo de tiempo, medición (en el presente formato puede hacerlo en la columna U, V y sección seguimiento a consumos 19. ACTUAR. Con el análisis generado en la sección análisis del comportamiento
NOTA. si genera VERTIMIENTOS INDUSTRIALES O NO DOMESTICOS, En el programa para el uso eficiente para el consumo del agua debe incluir actividades que se encaminen a asegurar el cumplimiento.</t>
        </r>
      </text>
    </comment>
    <comment ref="D17" authorId="0" shapeId="0" xr:uid="{00000000-0006-0000-0300-000009000000}">
      <text>
        <r>
          <rPr>
            <sz val="11"/>
            <color theme="1"/>
            <rFont val="Calibri"/>
            <family val="2"/>
            <scheme val="minor"/>
          </rPr>
          <t>Mencione el cargo y la dependencia que actuará como responsable para el cumplimiento de la actividad.</t>
        </r>
      </text>
    </comment>
    <comment ref="E17" authorId="0" shapeId="0" xr:uid="{00000000-0006-0000-0300-00000A000000}">
      <text>
        <r>
          <rPr>
            <sz val="11"/>
            <color theme="1"/>
            <rFont val="Calibri"/>
            <family val="2"/>
            <scheme val="minor"/>
          </rPr>
          <t xml:space="preserve">Liste los recursos (físicos y humanos) que por cada actividad y que requiere para su desarrollo y cumplimiento.
NOTA: aunque la empresa ya cuente con dichos recursos es necesario que los identifique y en la columna subsiguiente los cuantifique.
</t>
        </r>
      </text>
    </comment>
    <comment ref="F17" authorId="0" shapeId="0" xr:uid="{00000000-0006-0000-0300-00000B000000}">
      <text>
        <r>
          <rPr>
            <sz val="11"/>
            <color theme="1"/>
            <rFont val="Calibri"/>
            <family val="2"/>
            <scheme val="minor"/>
          </rPr>
          <t>Incluya la cantidad en pesos ($) que se requiere para la realización de cada actividad.
En esta celda se deberán incluir tanto los recursos en pesos con los que cuenta la empresa como los que requieren conseguir (SI FUERA EL CASO). Recordemos que para ACERCAR iniciamos con buenas prácticas. Es decisión de la empresa las inversiones que determine.
Los valores de sueldo de personal que tiene la empresa, se incluye una sola vez.</t>
        </r>
      </text>
    </comment>
    <comment ref="T17" authorId="0" shapeId="0" xr:uid="{00000000-0006-0000-0300-00000C000000}">
      <text>
        <r>
          <rPr>
            <sz val="11"/>
            <color theme="1"/>
            <rFont val="Calibri"/>
            <family val="2"/>
            <scheme val="minor"/>
          </rPr>
          <t>Marisol PC:
Establezca si la actividad fue Cumplida o No cumplida.</t>
        </r>
      </text>
    </comment>
    <comment ref="V17" authorId="0" shapeId="0" xr:uid="{00000000-0006-0000-0300-00000D000000}">
      <text>
        <r>
          <rPr>
            <sz val="11"/>
            <color theme="1"/>
            <rFont val="Calibri"/>
            <family val="2"/>
            <scheme val="minor"/>
          </rPr>
          <t>Debe vincular las evidencias o soportes de cumplimiento con el fin de que sea verificable y trazable la ejecución de la actividad.
Facturas, fotografías, formas…etc</t>
        </r>
      </text>
    </comment>
    <comment ref="X17" authorId="0" shapeId="0" xr:uid="{00000000-0006-0000-0300-00000E000000}">
      <text>
        <r>
          <rPr>
            <sz val="11"/>
            <color theme="1"/>
            <rFont val="Calibri"/>
            <family val="2"/>
            <scheme val="minor"/>
          </rPr>
          <t>Describa todas las observaciones ya sean de cumplimiento o no de la actividad, los inconvenientes o avances, fortalezas, etc.
NOTA: Se sugiere revisar mínimo mensualmente el nivel de cumplimiento de las actividades propuestas.</t>
        </r>
      </text>
    </comment>
    <comment ref="G18" authorId="0" shapeId="0" xr:uid="{00000000-0006-0000-0300-00000F000000}">
      <text>
        <r>
          <rPr>
            <sz val="11"/>
            <color theme="1"/>
            <rFont val="Calibri"/>
            <family val="2"/>
            <scheme val="minor"/>
          </rPr>
          <t>Se debe hacer uso de “P” Programado
“E” Ejecutado</t>
        </r>
      </text>
    </comment>
    <comment ref="D31" authorId="0" shapeId="0" xr:uid="{00000000-0006-0000-0300-000010000000}">
      <text>
        <r>
          <rPr>
            <sz val="11"/>
            <color theme="1"/>
            <rFont val="Calibri"/>
            <family val="2"/>
            <scheme val="minor"/>
          </rPr>
          <t>Para CONSUMO:
EJM
consumo de agua: m3
consumo de energía: KWh
Consumo de combustible: gasolina Galón
Para PROCESO ASOCIADO:
EJM 
Producción (Toneladas, Kg, M3, dm2), atención cliente, visitas, N° de personas etc.
Para COSTO:
La unidad siempre es $ ò COP</t>
        </r>
      </text>
    </comment>
    <comment ref="E31" authorId="0" shapeId="0" xr:uid="{00000000-0006-0000-0300-000011000000}">
      <text>
        <r>
          <rPr>
            <sz val="11"/>
            <color theme="1"/>
            <rFont val="Calibri"/>
            <family val="2"/>
            <scheme val="minor"/>
          </rPr>
          <t xml:space="preserve">Se refiere a:
De dónde sacamos la información de los consumos?
Para CONSUMO:
EJM:
Facturas de servicios.
Compra de combustible.
Compra de agua por carrotanque. 
Para PROCESO ASOCIADO:
EJM:
Planillas de producción
Para COSTO:
Facturas de servicios.
Compra de combustible.
Compra de agua por carrotanque. </t>
        </r>
      </text>
    </comment>
    <comment ref="B33" authorId="0" shapeId="0" xr:uid="{00000000-0006-0000-0300-000012000000}">
      <text>
        <r>
          <rPr>
            <sz val="11"/>
            <color theme="1"/>
            <rFont val="Calibri"/>
            <family val="2"/>
            <scheme val="minor"/>
          </rPr>
          <t>FELIPE.ARIAS:
Ingrese el año relacionado  con los reportes de consumos suministrados</t>
        </r>
      </text>
    </comment>
    <comment ref="C33" authorId="0" shapeId="0" xr:uid="{00000000-0006-0000-0300-000013000000}">
      <text>
        <r>
          <rPr>
            <sz val="11"/>
            <color theme="1"/>
            <rFont val="Calibri"/>
            <family val="2"/>
            <scheme val="minor"/>
          </rPr>
          <t>Generación o consumo e materiales
Depende del Programa.</t>
        </r>
      </text>
    </comment>
    <comment ref="F33" authorId="0" shapeId="0" xr:uid="{00000000-0006-0000-0300-000014000000}">
      <text>
        <r>
          <rPr>
            <sz val="11"/>
            <color theme="1"/>
            <rFont val="Calibri"/>
            <family val="2"/>
            <scheme val="minor"/>
          </rPr>
          <t>Registrar de los Kg dispuestos, verificados con acta.</t>
        </r>
      </text>
    </comment>
    <comment ref="S33" authorId="0" shapeId="0" xr:uid="{00000000-0006-0000-0300-000015000000}">
      <text>
        <r>
          <rPr>
            <sz val="11"/>
            <color theme="1"/>
            <rFont val="Calibri"/>
            <family val="2"/>
            <scheme val="minor"/>
          </rPr>
          <t>Marisol PC:
Corresponde a la meta mínima, es decir que con este % la empresa no se incentivaría a realizar esfuerzo. No es recomendable.</t>
        </r>
      </text>
    </comment>
    <comment ref="C34" authorId="0" shapeId="0" xr:uid="{00000000-0006-0000-0300-000016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F34" authorId="0" shapeId="0" xr:uid="{00000000-0006-0000-0300-000017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de pacientes) o N° de personas (flotante, de prestación de servicios y nómina) etc.
Consulte Unidades de Producción por sector página 21 Documento "Lineamientos para el reporte de indicadores V2 2022.</t>
        </r>
      </text>
    </comment>
    <comment ref="S34" authorId="0" shapeId="0" xr:uid="{00000000-0006-0000-0300-000018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35" authorId="0" shapeId="0" xr:uid="{00000000-0006-0000-0300-000019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F35" authorId="0" shapeId="0" xr:uid="{00000000-0006-0000-0300-00001A000000}">
      <text>
        <r>
          <rPr>
            <sz val="11"/>
            <color theme="1"/>
            <rFont val="Calibri"/>
            <family val="2"/>
            <scheme val="minor"/>
          </rPr>
          <t>Registrar el valor total pagado en el periodo de facturación de dosósición de RESPEL al mes
EJEMPLO. $300.000 (este es el valor a registrar en la casilla)</t>
        </r>
      </text>
    </comment>
    <comment ref="C36" authorId="0" shapeId="0" xr:uid="{00000000-0006-0000-0300-00001B000000}">
      <text>
        <r>
          <rPr>
            <sz val="11"/>
            <color theme="1"/>
            <rFont val="Calibri"/>
            <family val="2"/>
            <scheme val="minor"/>
          </rPr>
          <t>Indica  la  relación de consumo de un recurso frente a la  unidad de producción propuesta por la empresa</t>
        </r>
      </text>
    </comment>
    <comment ref="S36" authorId="0" shapeId="0" xr:uid="{00000000-0006-0000-0300-00001C000000}">
      <text>
        <r>
          <rPr>
            <sz val="11"/>
            <color theme="1"/>
            <rFont val="Calibri"/>
            <family val="2"/>
            <scheme val="minor"/>
          </rPr>
          <t>Marisol Cáceres Miranda PC:
Es el valor intermedio con el que podría establecer su meta.</t>
        </r>
      </text>
    </comment>
    <comment ref="B37" authorId="0" shapeId="0" xr:uid="{00000000-0006-0000-0300-00001D000000}">
      <text>
        <r>
          <rPr>
            <sz val="11"/>
            <color theme="1"/>
            <rFont val="Calibri"/>
            <family val="2"/>
            <scheme val="minor"/>
          </rPr>
          <t>Para este caso Estrategia CICLO1-2020.
Ingrese los reportes de consumos y cantidades de producciòn o servucciòn (sea el caso particular de cada empresa) el año 2020.</t>
        </r>
      </text>
    </comment>
    <comment ref="C37" authorId="0" shapeId="0" xr:uid="{00000000-0006-0000-0300-00001E000000}">
      <text>
        <r>
          <rPr>
            <sz val="11"/>
            <color theme="1"/>
            <rFont val="Calibri"/>
            <family val="2"/>
            <scheme val="minor"/>
          </rPr>
          <t>Generación o consumo e materiales
Depende del Programa.</t>
        </r>
      </text>
    </comment>
    <comment ref="S37" authorId="0" shapeId="0" xr:uid="{00000000-0006-0000-0300-00001F000000}">
      <text>
        <r>
          <rPr>
            <sz val="11"/>
            <color theme="1"/>
            <rFont val="Calibri"/>
            <family val="2"/>
            <scheme val="minor"/>
          </rPr>
          <t>Marisol PC:
Corresponde a la meta mínima, es decir que con este % la empresa no se incentivaría a realizar esfuerzo. No es recomendable.</t>
        </r>
      </text>
    </comment>
    <comment ref="C38" authorId="0" shapeId="0" xr:uid="{00000000-0006-0000-0300-000020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S38" authorId="0" shapeId="0" xr:uid="{00000000-0006-0000-0300-000021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39" authorId="0" shapeId="0" xr:uid="{00000000-0006-0000-0300-000022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C40" authorId="0" shapeId="0" xr:uid="{00000000-0006-0000-0300-000023000000}">
      <text>
        <r>
          <rPr>
            <sz val="11"/>
            <color theme="1"/>
            <rFont val="Calibri"/>
            <family val="2"/>
            <scheme val="minor"/>
          </rPr>
          <t>Indica  la  relación de consumo de un recurso frente a la  unidad de producción propuesta por la empresa</t>
        </r>
      </text>
    </comment>
    <comment ref="S40" authorId="0" shapeId="0" xr:uid="{00000000-0006-0000-0300-000024000000}">
      <text>
        <r>
          <rPr>
            <sz val="11"/>
            <color theme="1"/>
            <rFont val="Calibri"/>
            <family val="2"/>
            <scheme val="minor"/>
          </rPr>
          <t>Marisol Cáceres Miranda PC:
Es el valor intermedio con el que podría establecer su meta en el próximo año.</t>
        </r>
      </text>
    </comment>
    <comment ref="E45" authorId="0" shapeId="0" xr:uid="{00000000-0006-0000-0300-000025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48" authorId="0" shapeId="0" xr:uid="{00000000-0006-0000-0300-000026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49" authorId="0" shapeId="0" xr:uid="{00000000-0006-0000-0300-000027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52" authorId="0" shapeId="0" xr:uid="{00000000-0006-0000-0300-000028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53" authorId="0" shapeId="0" xr:uid="{00000000-0006-0000-0300-000029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56" authorId="0" shapeId="0" xr:uid="{00000000-0006-0000-0300-00002A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57" authorId="0" shapeId="0" xr:uid="{00000000-0006-0000-0300-00002B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60" authorId="0" shapeId="0" xr:uid="{00000000-0006-0000-0300-00002C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400-000001000000}">
      <text>
        <r>
          <rPr>
            <sz val="11"/>
            <color theme="1"/>
            <rFont val="Calibri"/>
            <family val="2"/>
            <scheme val="minor"/>
          </rPr>
          <t>Marisol PC:
NOMBRES
Uso eficiente en el consumo del agua
Uso eficiente en el consumo de la energía
Uso eficiente de los recursos materiales</t>
        </r>
      </text>
    </comment>
    <comment ref="B8" authorId="0" shapeId="0" xr:uid="{00000000-0006-0000-0400-000002000000}">
      <text>
        <r>
          <rPr>
            <sz val="11"/>
            <color theme="1"/>
            <rFont val="Calibri"/>
            <family val="2"/>
            <scheme val="minor"/>
          </rPr>
          <t>Comprende la delimitación del programa, es decir el/los procesos y sedes que involucra el desarrollo del programa. 
EJM: 
Abarca los procesos que integran la empresa ubiada en la Calle 72 # 57. 02. Incluyendo la sede de almacenamiento de la Calle 80.</t>
        </r>
      </text>
    </comment>
    <comment ref="B10" authorId="0" shapeId="0" xr:uid="{00000000-0006-0000-0400-000003000000}">
      <text>
        <r>
          <rPr>
            <sz val="11"/>
            <color theme="1"/>
            <rFont val="Calibri"/>
            <family val="2"/>
            <scheme val="minor"/>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B11" authorId="0" shapeId="0" xr:uid="{00000000-0006-0000-0400-000004000000}">
      <text>
        <r>
          <rPr>
            <sz val="11"/>
            <color theme="1"/>
            <rFont val="Calibri"/>
            <family val="2"/>
            <scheme val="minor"/>
          </rPr>
          <t>Marisol PC:
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D11" authorId="0" shapeId="0" xr:uid="{00000000-0006-0000-0400-000005000000}">
      <text>
        <r>
          <rPr>
            <sz val="11"/>
            <color theme="1"/>
            <rFont val="Calibri"/>
            <family val="2"/>
            <scheme val="minor"/>
          </rPr>
          <t>Marisol PC:
Indicador dirigido a la DISMINUCIÓN o EL SOSTENIMIENTO EN LA GENERACIÓN E RESPEL.  (Existen procesos como los de atención en salud, que por la actividad es dificil  la disminución, sin embargo pueden lograr el sostenimiento y disminuir los de tipo administrativo).
Para determinar el porcentaje, diríjase a las columnas R39 a R42, la información le soportará la toma de la decisión respecto al % de meta.
Ejemplo:
Disminución en el xxx% en el consumo en la generación de respel (puede iniciar con una corriente)
NOTA. El sostenimiento se logra una vez se encuentran varios periodos con similar consumo a pesar del incremento de sus unidad de producción.
EL PROYECTO AMBIENTAL APORTA DE MANERA DIRECTA A ESTE OBJETIVO</t>
        </r>
      </text>
    </comment>
    <comment ref="B13" authorId="0" shapeId="0" xr:uid="{00000000-0006-0000-0400-000006000000}">
      <text>
        <r>
          <rPr>
            <sz val="11"/>
            <color theme="1"/>
            <rFont val="Calibri"/>
            <family val="2"/>
            <scheme val="minor"/>
          </rPr>
          <t>De acuerdo al resultado presentado por la Matriz de Aspectos e Impactos Ambientales determine el aspecto a trabajar. 
Y si corresponde al de mayor significancia en el 2022.</t>
        </r>
      </text>
    </comment>
    <comment ref="C16" authorId="0" shapeId="0" xr:uid="{00000000-0006-0000-0400-000007000000}">
      <text>
        <r>
          <rPr>
            <sz val="11"/>
            <color theme="1"/>
            <rFont val="Calibri"/>
            <family val="2"/>
            <scheme val="minor"/>
          </rPr>
          <t>Describa las actividades que lograran cumplir los objetivos.
* Para cada objetivo relacione las que considere.
* El programa debe visualizar el ciclo PHVA.
* Si cuenta con controles operacionales debe incluir actividades de seguimiento y mantenimiento de los mismos.
* El proyecto ACERCAR que se formule y desarrollo debe incluirse.
* El resultado del análisis hace parte del actuar, por lo que puede mantener, corregir, mejorar e incluir actividades.
* Adicione las filas que necesite.
Ciclo PHVA: se inicia con la ideación de actividades PLANEAR. Continua con el HACER mediante la implementación de lo programado utilice herramientas (formatos, software, otros). Soporte su acción con el VERIFICAR establezca el cumplimiento de cada una en el periodo de tiempo, medición (en el presente formato puede hacerlo en la columna U, V y sección seguimiento a consumos 19. ACTUAR. Con el análisis generado en la sección análisis del comportamiento
NOTA. si genera VERTIMIENTOS INDUSTRIALES O NO DOMESTICOS, En el programa para el uso eficiente para el consumo del agua debe incluir actividades que se encaminen a asegurar el cumplimiento.</t>
        </r>
      </text>
    </comment>
    <comment ref="D16" authorId="0" shapeId="0" xr:uid="{00000000-0006-0000-0400-000008000000}">
      <text>
        <r>
          <rPr>
            <sz val="11"/>
            <color theme="1"/>
            <rFont val="Calibri"/>
            <family val="2"/>
            <scheme val="minor"/>
          </rPr>
          <t>Mencione el cargo y la dependencia que actuará como responsable para el cumplimiento de la actividad.</t>
        </r>
      </text>
    </comment>
    <comment ref="E16" authorId="0" shapeId="0" xr:uid="{00000000-0006-0000-0400-000009000000}">
      <text>
        <r>
          <rPr>
            <sz val="11"/>
            <color theme="1"/>
            <rFont val="Calibri"/>
            <family val="2"/>
            <scheme val="minor"/>
          </rPr>
          <t xml:space="preserve">Liste los recursos (físicos y humanos) que por cada actividad y que requiere para su desarrollo y cumplimiento.
NOTA: aunque la empresa ya cuente con dichos recursos es necesario que los identifique y en la columna subsiguiente los cuantifique.
</t>
        </r>
      </text>
    </comment>
    <comment ref="F16" authorId="0" shapeId="0" xr:uid="{00000000-0006-0000-0400-00000A000000}">
      <text>
        <r>
          <rPr>
            <sz val="11"/>
            <color theme="1"/>
            <rFont val="Calibri"/>
            <family val="2"/>
            <scheme val="minor"/>
          </rPr>
          <t>Incluya la cantidad en pesos ($) que se requiere para la realización de cada actividad.
En esta celda se deberán incluir tanto los recursos en pesos con los que cuenta la empresa como los que requieren conseguir (SI FUERA EL CASO). Recordemos que para ACERCAR iniciamos con buenas prácticas. Es decisión de la empresa las inversiones que determine.
Los valores de sueldo de personal que tiene la empresa, se incluye una sola vez.</t>
        </r>
      </text>
    </comment>
    <comment ref="T16" authorId="0" shapeId="0" xr:uid="{00000000-0006-0000-0400-00000B000000}">
      <text>
        <r>
          <rPr>
            <sz val="11"/>
            <color theme="1"/>
            <rFont val="Calibri"/>
            <family val="2"/>
            <scheme val="minor"/>
          </rPr>
          <t>Marisol PC:
Establezca si la actividad fue Cumplida o No cumplida.</t>
        </r>
      </text>
    </comment>
    <comment ref="V16" authorId="0" shapeId="0" xr:uid="{00000000-0006-0000-0400-00000C000000}">
      <text>
        <r>
          <rPr>
            <sz val="11"/>
            <color theme="1"/>
            <rFont val="Calibri"/>
            <family val="2"/>
            <scheme val="minor"/>
          </rPr>
          <t>Debe vincular las evidencias o soportes de cumplimiento con el fin de que sea verificable y trazable la ejecución de la actividad.
Facturas, fotografías, formas…etc</t>
        </r>
      </text>
    </comment>
    <comment ref="X16" authorId="0" shapeId="0" xr:uid="{00000000-0006-0000-0400-00000D000000}">
      <text>
        <r>
          <rPr>
            <sz val="11"/>
            <color theme="1"/>
            <rFont val="Calibri"/>
            <family val="2"/>
            <scheme val="minor"/>
          </rPr>
          <t>Describa todas las observaciones ya sean de cumplimiento o no de la actividad, los inconvenientes o avances, fortalezas, etc.
NOTA: Se sugiere revisar mínimo mensualmente el nivel de cumplimiento de las actividades propuestas.</t>
        </r>
      </text>
    </comment>
    <comment ref="G17" authorId="0" shapeId="0" xr:uid="{00000000-0006-0000-0400-00000E000000}">
      <text>
        <r>
          <rPr>
            <sz val="11"/>
            <color theme="1"/>
            <rFont val="Calibri"/>
            <family val="2"/>
            <scheme val="minor"/>
          </rPr>
          <t>Se debe hacer uso de “P” Programado
“E” Ejecutado</t>
        </r>
      </text>
    </comment>
    <comment ref="D26" authorId="0" shapeId="0" xr:uid="{00000000-0006-0000-0400-00000F000000}">
      <text>
        <r>
          <rPr>
            <sz val="11"/>
            <color theme="1"/>
            <rFont val="Calibri"/>
            <family val="2"/>
            <scheme val="minor"/>
          </rPr>
          <t>Para CONSUMO:
EJM
consumo de agua: m3
consumo de energía: KWh
Consumo de combustible: gasolina Galón
Para PROCESO ASOCIADO:
EJM 
Producción (Toneladas, Kg, M3, dm2), atención cliente, visitas, N° de personas etc.
Para COSTO:
La unidad siempre es $ ò COP</t>
        </r>
      </text>
    </comment>
    <comment ref="E26" authorId="0" shapeId="0" xr:uid="{00000000-0006-0000-0400-000010000000}">
      <text>
        <r>
          <rPr>
            <sz val="11"/>
            <color theme="1"/>
            <rFont val="Calibri"/>
            <family val="2"/>
            <scheme val="minor"/>
          </rPr>
          <t xml:space="preserve">Se refiere a:
De dónde sacamos la información de los consumos?
Para CONSUMO:
EJM:
Facturas de servicios.
Compra de combustible.
Compra de agua por carrotanque. 
Para PROCESO ASOCIADO:
EJM:
Planillas de producción
Para COSTO:
Facturas de servicios.
Compra de combustible.
Compra de agua por carrotanque. </t>
        </r>
      </text>
    </comment>
    <comment ref="B28" authorId="0" shapeId="0" xr:uid="{00000000-0006-0000-0400-000011000000}">
      <text>
        <r>
          <rPr>
            <sz val="11"/>
            <color theme="1"/>
            <rFont val="Calibri"/>
            <family val="2"/>
            <scheme val="minor"/>
          </rPr>
          <t>FELIPE.ARIAS:
Ingrese el año relacionado  con los reportes de consumos suministrados</t>
        </r>
      </text>
    </comment>
    <comment ref="C28" authorId="0" shapeId="0" xr:uid="{00000000-0006-0000-0400-000012000000}">
      <text>
        <r>
          <rPr>
            <sz val="11"/>
            <color theme="1"/>
            <rFont val="Calibri"/>
            <family val="2"/>
            <scheme val="minor"/>
          </rPr>
          <t>Generación o consumo e materiales
Depende del Programa.</t>
        </r>
      </text>
    </comment>
    <comment ref="F28" authorId="0" shapeId="0" xr:uid="{00000000-0006-0000-0400-000013000000}">
      <text>
        <r>
          <rPr>
            <sz val="11"/>
            <color theme="1"/>
            <rFont val="Calibri"/>
            <family val="2"/>
            <scheme val="minor"/>
          </rPr>
          <t>Registrar de los Kg dispuestos, verificados con acta.</t>
        </r>
      </text>
    </comment>
    <comment ref="S28" authorId="0" shapeId="0" xr:uid="{00000000-0006-0000-0400-000014000000}">
      <text>
        <r>
          <rPr>
            <sz val="11"/>
            <color theme="1"/>
            <rFont val="Calibri"/>
            <family val="2"/>
            <scheme val="minor"/>
          </rPr>
          <t>Marisol PC:
Corresponde a la meta mínima, es decir que con este % la empresa no se incentivaría a realizar esfuerzo. No es recomendable.</t>
        </r>
      </text>
    </comment>
    <comment ref="C29" authorId="0" shapeId="0" xr:uid="{00000000-0006-0000-0400-000015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F29" authorId="0" shapeId="0" xr:uid="{00000000-0006-0000-0400-000016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de pacientes) o N° de personas (flotante, de prestación de servicios y nómina) etc.
Consulte Unidades de Producción por sector página 21 Documento "Lineamientos para el reporte de indicadores V2 2022.</t>
        </r>
      </text>
    </comment>
    <comment ref="S29" authorId="0" shapeId="0" xr:uid="{00000000-0006-0000-0400-000017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30" authorId="0" shapeId="0" xr:uid="{00000000-0006-0000-0400-00001A000000}">
      <text>
        <r>
          <rPr>
            <sz val="11"/>
            <color theme="1"/>
            <rFont val="Calibri"/>
            <family val="2"/>
            <scheme val="minor"/>
          </rPr>
          <t>Indica  la  relación de consumo de un recurso frente a la  unidad de producción propuesta por la empresa</t>
        </r>
      </text>
    </comment>
    <comment ref="S30" authorId="0" shapeId="0" xr:uid="{00000000-0006-0000-0400-00001B000000}">
      <text>
        <r>
          <rPr>
            <sz val="11"/>
            <color theme="1"/>
            <rFont val="Calibri"/>
            <family val="2"/>
            <scheme val="minor"/>
          </rPr>
          <t>Marisol Cáceres Miranda PC:
Es el valor intermedio con el que podría establecer su meta.</t>
        </r>
      </text>
    </comment>
    <comment ref="B31" authorId="0" shapeId="0" xr:uid="{00000000-0006-0000-0400-00001C000000}">
      <text>
        <r>
          <rPr>
            <sz val="11"/>
            <color theme="1"/>
            <rFont val="Calibri"/>
            <family val="2"/>
            <scheme val="minor"/>
          </rPr>
          <t>Para este caso Estrategia CICLO1-2020.
Ingrese los reportes de consumos y cantidades de producciòn o servucciòn (sea el caso particular de cada empresa) el año 2020.</t>
        </r>
      </text>
    </comment>
    <comment ref="C31" authorId="0" shapeId="0" xr:uid="{6F2CACC3-A194-4EF2-94D8-15E44C3C5E88}">
      <text>
        <r>
          <rPr>
            <sz val="11"/>
            <color theme="1"/>
            <rFont val="Calibri"/>
            <family val="2"/>
            <scheme val="minor"/>
          </rPr>
          <t>Generación o consumo e materiales
Depende del Programa.</t>
        </r>
      </text>
    </comment>
    <comment ref="S31" authorId="0" shapeId="0" xr:uid="{00000000-0006-0000-0400-00001E000000}">
      <text>
        <r>
          <rPr>
            <sz val="11"/>
            <color theme="1"/>
            <rFont val="Calibri"/>
            <family val="2"/>
            <scheme val="minor"/>
          </rPr>
          <t>Marisol PC:
Corresponde a la meta mínima, es decir que con este % la empresa no se incentivaría a realizar esfuerzo. No es recomendable.</t>
        </r>
      </text>
    </comment>
    <comment ref="C32" authorId="0" shapeId="0" xr:uid="{00000000-0006-0000-0400-00001F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S32" authorId="0" shapeId="0" xr:uid="{00000000-0006-0000-0400-000020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33" authorId="0" shapeId="0" xr:uid="{00000000-0006-0000-0400-000021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C34" authorId="0" shapeId="0" xr:uid="{00000000-0006-0000-0400-000022000000}">
      <text>
        <r>
          <rPr>
            <sz val="11"/>
            <color theme="1"/>
            <rFont val="Calibri"/>
            <family val="2"/>
            <scheme val="minor"/>
          </rPr>
          <t>Indica  la  relación de consumo de un recurso frente a la  unidad de producción propuesta por la empresa</t>
        </r>
      </text>
    </comment>
    <comment ref="S34" authorId="0" shapeId="0" xr:uid="{00000000-0006-0000-0400-000023000000}">
      <text>
        <r>
          <rPr>
            <sz val="11"/>
            <color theme="1"/>
            <rFont val="Calibri"/>
            <family val="2"/>
            <scheme val="minor"/>
          </rPr>
          <t>Marisol Cáceres Miranda PC:
Es el valor intermedio con el que podría establecer su meta en el próximo año.</t>
        </r>
      </text>
    </comment>
    <comment ref="E39" authorId="0" shapeId="0" xr:uid="{00000000-0006-0000-0400-000024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42" authorId="0" shapeId="0" xr:uid="{00000000-0006-0000-0400-000025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43" authorId="0" shapeId="0" xr:uid="{00000000-0006-0000-0400-000026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46" authorId="0" shapeId="0" xr:uid="{00000000-0006-0000-0400-000027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47" authorId="0" shapeId="0" xr:uid="{00000000-0006-0000-0400-000028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50" authorId="0" shapeId="0" xr:uid="{00000000-0006-0000-0400-000029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51" authorId="0" shapeId="0" xr:uid="{00000000-0006-0000-0400-00002A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54" authorId="0" shapeId="0" xr:uid="{00000000-0006-0000-0400-00002B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500-000001000000}">
      <text>
        <r>
          <rPr>
            <sz val="11"/>
            <color theme="1"/>
            <rFont val="Calibri"/>
            <family val="2"/>
            <scheme val="minor"/>
          </rPr>
          <t>Marisol PC:
NOMBRES
Uso eficiente en el consumo del agua
Uso eficiente en el consumo de la energía
Uso eficiente de los recursos materiales</t>
        </r>
      </text>
    </comment>
    <comment ref="B8" authorId="0" shapeId="0" xr:uid="{00000000-0006-0000-0500-000002000000}">
      <text>
        <r>
          <rPr>
            <sz val="11"/>
            <color theme="1"/>
            <rFont val="Calibri"/>
            <family val="2"/>
            <scheme val="minor"/>
          </rPr>
          <t>Comprende la delimitación del programa, es decir el/los procesos y sedes que involucra el desarrollo del programa. 
EJM: 
Abarca los procesos que integran la empresa ubiada en la Calle 72 # 57. 02. Incluyendo la sede de almacenamiento de la Calle 80.</t>
        </r>
      </text>
    </comment>
    <comment ref="B10" authorId="0" shapeId="0" xr:uid="{00000000-0006-0000-0500-000003000000}">
      <text>
        <r>
          <rPr>
            <sz val="11"/>
            <color theme="1"/>
            <rFont val="Calibri"/>
            <family val="2"/>
            <scheme val="minor"/>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B11" authorId="0" shapeId="0" xr:uid="{00000000-0006-0000-0500-000004000000}">
      <text>
        <r>
          <rPr>
            <sz val="11"/>
            <color theme="1"/>
            <rFont val="Calibri"/>
            <family val="2"/>
            <scheme val="minor"/>
          </rPr>
          <t>Marisol PC:
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D11" authorId="0" shapeId="0" xr:uid="{00000000-0006-0000-0500-000005000000}">
      <text>
        <r>
          <rPr>
            <sz val="11"/>
            <color theme="1"/>
            <rFont val="Calibri"/>
            <family val="2"/>
            <scheme val="minor"/>
          </rPr>
          <t>Marisol PC:
Indicador dirigido a la DISMINUCIÓN o EL SOSTENIMIENTO EN LA GENERACIÓN E RESPEL.  (Existen procesos como los de atención en salud, que por la actividad es dificil  la disminución, sin embargo pueden lograr el sostenimiento y disminuir los de tipo administrativo).
Para determinar el porcentaje, diríjase a las columnas R39 a R42, la información le soportará la toma de la decisión respecto al % de meta.
Ejemplo:
Disminución en el xxx% en el consumo en la generación de respel (puede iniciar con una corriente)
NOTA. El sostenimiento se logra una vez se encuentran varios periodos con similar consumo a pesar del incremento de sus unidad de producción.
EL PROYECTO AMBIENTAL APORTA DE MANERA DIRECTA A ESTE OBJETIVO</t>
        </r>
      </text>
    </comment>
    <comment ref="B12" authorId="0" shapeId="0" xr:uid="{00000000-0006-0000-0500-000006000000}">
      <text>
        <r>
          <rPr>
            <sz val="11"/>
            <color theme="1"/>
            <rFont val="Calibri"/>
            <family val="2"/>
            <scheme val="minor"/>
          </rPr>
          <t>De acuerdo al resultado presentado por la Matriz de Aspectos e Impactos Ambientales determine el aspecto a trabajar. 
Y si corresponde al de mayor significancia en el 2022.</t>
        </r>
      </text>
    </comment>
    <comment ref="C15" authorId="0" shapeId="0" xr:uid="{00000000-0006-0000-0500-000007000000}">
      <text>
        <r>
          <rPr>
            <sz val="11"/>
            <color theme="1"/>
            <rFont val="Calibri"/>
            <family val="2"/>
            <scheme val="minor"/>
          </rPr>
          <t>Describa las actividades que lograran cumplir los objetivos.
* Para cada objetivo relacione las que considere.
* El programa debe visualizar el ciclo PHVA.
* Si cuenta con controles operacionales debe incluir actividades de seguimiento y mantenimiento de los mismos.
* El proyecto ACERCAR que se formule y desarrollo debe incluirse.
* El resultado del análisis hace parte del actuar, por lo que puede mantener, corregir, mejorar e incluir actividades.
* Adicione las filas que necesite.
Ciclo PHVA: se inicia con la ideación de actividades PLANEAR. Continua con el HACER mediante la implementación de lo programado utilice herramientas (formatos, software, otros). Soporte su acción con el VERIFICAR establezca el cumplimiento de cada una en el periodo de tiempo, medición (en el presente formato puede hacerlo en la columna U, V y sección seguimiento a consumos 19. ACTUAR. Con el análisis generado en la sección análisis del comportamiento
NOTA. si genera VERTIMIENTOS INDUSTRIALES O NO DOMESTICOS, En el programa para el uso eficiente para el consumo del agua debe incluir actividades que se encaminen a asegurar el cumplimiento.</t>
        </r>
      </text>
    </comment>
    <comment ref="D15" authorId="0" shapeId="0" xr:uid="{00000000-0006-0000-0500-000008000000}">
      <text>
        <r>
          <rPr>
            <sz val="11"/>
            <color theme="1"/>
            <rFont val="Calibri"/>
            <family val="2"/>
            <scheme val="minor"/>
          </rPr>
          <t>Mencione el cargo y la dependencia que actuará como responsable para el cumplimiento de la actividad.</t>
        </r>
      </text>
    </comment>
    <comment ref="E15" authorId="0" shapeId="0" xr:uid="{00000000-0006-0000-0500-000009000000}">
      <text>
        <r>
          <rPr>
            <sz val="11"/>
            <color theme="1"/>
            <rFont val="Calibri"/>
            <family val="2"/>
            <scheme val="minor"/>
          </rPr>
          <t xml:space="preserve">Liste los recursos (físicos y humanos) que por cada actividad y que requiere para su desarrollo y cumplimiento.
NOTA: aunque la empresa ya cuente con dichos recursos es necesario que los identifique y en la columna subsiguiente los cuantifique.
</t>
        </r>
      </text>
    </comment>
    <comment ref="F15" authorId="0" shapeId="0" xr:uid="{00000000-0006-0000-0500-00000A000000}">
      <text>
        <r>
          <rPr>
            <sz val="11"/>
            <color theme="1"/>
            <rFont val="Calibri"/>
            <family val="2"/>
            <scheme val="minor"/>
          </rPr>
          <t>Incluya la cantidad en pesos ($) que se requiere para la realización de cada actividad.
En esta celda se deberán incluir tanto los recursos en pesos con los que cuenta la empresa como los que requieren conseguir (SI FUERA EL CASO). Recordemos que para ACERCAR iniciamos con buenas prácticas. Es decisión de la empresa las inversiones que determine.
Los valores de sueldo de personal que tiene la empresa, se incluye una sola vez.</t>
        </r>
      </text>
    </comment>
    <comment ref="T15" authorId="0" shapeId="0" xr:uid="{00000000-0006-0000-0500-00000B000000}">
      <text>
        <r>
          <rPr>
            <sz val="11"/>
            <color theme="1"/>
            <rFont val="Calibri"/>
            <family val="2"/>
            <scheme val="minor"/>
          </rPr>
          <t>Marisol PC:
Establezca si la actividad fue Cumplida o No cumplida.</t>
        </r>
      </text>
    </comment>
    <comment ref="V15" authorId="0" shapeId="0" xr:uid="{00000000-0006-0000-0500-00000C000000}">
      <text>
        <r>
          <rPr>
            <sz val="11"/>
            <color theme="1"/>
            <rFont val="Calibri"/>
            <family val="2"/>
            <scheme val="minor"/>
          </rPr>
          <t>Debe vincular las evidencias o soportes de cumplimiento con el fin de que sea verificable y trazable la ejecución de la actividad.
Facturas, fotografías, formas…etc</t>
        </r>
      </text>
    </comment>
    <comment ref="X15" authorId="0" shapeId="0" xr:uid="{00000000-0006-0000-0500-00000D000000}">
      <text>
        <r>
          <rPr>
            <sz val="11"/>
            <color theme="1"/>
            <rFont val="Calibri"/>
            <family val="2"/>
            <scheme val="minor"/>
          </rPr>
          <t>Describa todas las observaciones ya sean de cumplimiento o no de la actividad, los inconvenientes o avances, fortalezas, etc.
NOTA: Se sugiere revisar mínimo mensualmente el nivel de cumplimiento de las actividades propuestas.</t>
        </r>
      </text>
    </comment>
    <comment ref="G16" authorId="0" shapeId="0" xr:uid="{00000000-0006-0000-0500-00000E000000}">
      <text>
        <r>
          <rPr>
            <sz val="11"/>
            <color theme="1"/>
            <rFont val="Calibri"/>
            <family val="2"/>
            <scheme val="minor"/>
          </rPr>
          <t>Se debe hacer uso de “P” Programado
“E” Ejecutado</t>
        </r>
      </text>
    </comment>
    <comment ref="D25" authorId="0" shapeId="0" xr:uid="{00000000-0006-0000-0500-00000F000000}">
      <text>
        <r>
          <rPr>
            <sz val="11"/>
            <color theme="1"/>
            <rFont val="Calibri"/>
            <family val="2"/>
            <scheme val="minor"/>
          </rPr>
          <t>Para CONSUMO:
EJM
consumo de agua: m3
consumo de energía: KWh
Consumo de combustible: gasolina Galón
Para PROCESO ASOCIADO:
EJM 
Producción (Toneladas, Kg, M3, dm2), atención cliente, visitas, N° de personas etc.
Para COSTO:
La unidad siempre es $ ò COP</t>
        </r>
      </text>
    </comment>
    <comment ref="E25" authorId="0" shapeId="0" xr:uid="{00000000-0006-0000-0500-000010000000}">
      <text>
        <r>
          <rPr>
            <sz val="11"/>
            <color theme="1"/>
            <rFont val="Calibri"/>
            <family val="2"/>
            <scheme val="minor"/>
          </rPr>
          <t xml:space="preserve">Se refiere a:
De dónde sacamos la información de los consumos?
Para CONSUMO:
EJM:
Facturas de servicios.
Compra de combustible.
Compra de agua por carrotanque. 
Para PROCESO ASOCIADO:
EJM:
Planillas de producción
Para COSTO:
Facturas de servicios.
Compra de combustible.
Compra de agua por carrotanque. </t>
        </r>
      </text>
    </comment>
    <comment ref="B27" authorId="0" shapeId="0" xr:uid="{00000000-0006-0000-0500-000011000000}">
      <text>
        <r>
          <rPr>
            <sz val="11"/>
            <color theme="1"/>
            <rFont val="Calibri"/>
            <family val="2"/>
            <scheme val="minor"/>
          </rPr>
          <t>FELIPE.ARIAS:
Ingrese el año relacionado  con los reportes de consumos suministrados</t>
        </r>
      </text>
    </comment>
    <comment ref="C27" authorId="0" shapeId="0" xr:uid="{00000000-0006-0000-0500-000012000000}">
      <text>
        <r>
          <rPr>
            <sz val="11"/>
            <color theme="1"/>
            <rFont val="Calibri"/>
            <family val="2"/>
            <scheme val="minor"/>
          </rPr>
          <t>Generación o consumo e materiales
Depende del Programa.</t>
        </r>
      </text>
    </comment>
    <comment ref="F27" authorId="0" shapeId="0" xr:uid="{00000000-0006-0000-0500-000013000000}">
      <text>
        <r>
          <rPr>
            <sz val="11"/>
            <color theme="1"/>
            <rFont val="Calibri"/>
            <family val="2"/>
            <scheme val="minor"/>
          </rPr>
          <t>Registrar de los Kg dispuestos, verificados con acta.</t>
        </r>
      </text>
    </comment>
    <comment ref="S27" authorId="0" shapeId="0" xr:uid="{00000000-0006-0000-0500-000014000000}">
      <text>
        <r>
          <rPr>
            <sz val="11"/>
            <color theme="1"/>
            <rFont val="Calibri"/>
            <family val="2"/>
            <scheme val="minor"/>
          </rPr>
          <t>Marisol PC:
Corresponde a la meta mínima, es decir que con este % la empresa no se incentivaría a realizar esfuerzo. No es recomendable.</t>
        </r>
      </text>
    </comment>
    <comment ref="C28" authorId="0" shapeId="0" xr:uid="{00000000-0006-0000-0500-000015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F28" authorId="0" shapeId="0" xr:uid="{00000000-0006-0000-0500-000016000000}">
      <text>
        <r>
          <rPr>
            <sz val="11"/>
            <color theme="1"/>
            <rFont val="Calibri"/>
            <family val="2"/>
            <scheme val="minor"/>
          </rPr>
          <t>Esta unidad es la misma reportada en la Plataforma de la Secretaría Distrital de Ambiente "Herramienta para el reporte de indicadores ambientales".
Registrar los datos de:
Producción o servicios (N° de pacientes) o N° de personas (flotante, de prestación de servicios y nómina) etc.
Consulte Unidades de Producción por sector página 21 Documento "Lineamientos para el reporte de indicadores V2 2022.</t>
        </r>
      </text>
    </comment>
    <comment ref="S28" authorId="0" shapeId="0" xr:uid="{00000000-0006-0000-0500-000017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29" authorId="0" shapeId="0" xr:uid="{00000000-0006-0000-0500-000018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F29" authorId="0" shapeId="0" xr:uid="{00000000-0006-0000-0500-000019000000}">
      <text>
        <r>
          <rPr>
            <sz val="11"/>
            <color theme="1"/>
            <rFont val="Calibri"/>
            <family val="2"/>
            <scheme val="minor"/>
          </rPr>
          <t>Registrar el valor total pagado en el periodo de facturación de dosósición de RESPEL al mes
EJEMPLO. $300.000 (este es el valor a registrar en la casilla)</t>
        </r>
      </text>
    </comment>
    <comment ref="C30" authorId="0" shapeId="0" xr:uid="{00000000-0006-0000-0500-00001A000000}">
      <text>
        <r>
          <rPr>
            <sz val="11"/>
            <color theme="1"/>
            <rFont val="Calibri"/>
            <family val="2"/>
            <scheme val="minor"/>
          </rPr>
          <t>Indica  la  relación de consumo de un recurso frente a la  unidad de producción propuesta por la empresa</t>
        </r>
      </text>
    </comment>
    <comment ref="S30" authorId="0" shapeId="0" xr:uid="{00000000-0006-0000-0500-00001B000000}">
      <text>
        <r>
          <rPr>
            <sz val="11"/>
            <color theme="1"/>
            <rFont val="Calibri"/>
            <family val="2"/>
            <scheme val="minor"/>
          </rPr>
          <t>Marisol Cáceres Miranda PC:
Es el valor intermedio con el que podría establecer su meta.</t>
        </r>
      </text>
    </comment>
    <comment ref="B31" authorId="0" shapeId="0" xr:uid="{00000000-0006-0000-0500-00001C000000}">
      <text>
        <r>
          <rPr>
            <sz val="11"/>
            <color theme="1"/>
            <rFont val="Calibri"/>
            <family val="2"/>
            <scheme val="minor"/>
          </rPr>
          <t>Para este caso Estrategia CICLO1-2020.
Ingrese los reportes de consumos y cantidades de producciòn o servucciòn (sea el caso particular de cada empresa) el año 2020.</t>
        </r>
      </text>
    </comment>
    <comment ref="C31" authorId="0" shapeId="0" xr:uid="{00000000-0006-0000-0500-00001D000000}">
      <text>
        <r>
          <rPr>
            <sz val="11"/>
            <color theme="1"/>
            <rFont val="Calibri"/>
            <family val="2"/>
            <scheme val="minor"/>
          </rPr>
          <t>Generación o consumo e materiales
Depende del Programa.</t>
        </r>
      </text>
    </comment>
    <comment ref="S31" authorId="0" shapeId="0" xr:uid="{00000000-0006-0000-0500-00001E000000}">
      <text>
        <r>
          <rPr>
            <sz val="11"/>
            <color theme="1"/>
            <rFont val="Calibri"/>
            <family val="2"/>
            <scheme val="minor"/>
          </rPr>
          <t>Marisol PC:
Corresponde a la meta mínima, es decir que con este % la empresa no se incentivaría a realizar esfuerzo. No es recomendable.</t>
        </r>
      </text>
    </comment>
    <comment ref="C32" authorId="0" shapeId="0" xr:uid="{00000000-0006-0000-0500-00001F000000}">
      <text>
        <r>
          <rPr>
            <sz val="11"/>
            <color theme="1"/>
            <rFont val="Calibri"/>
            <family val="2"/>
            <scheme val="minor"/>
          </rPr>
          <t>Debe definir la UNIDAD DE PRODUCCIÓN de acuerdo a la actividad que desarrolla en el predio e idealmente se relacione con el Aspecto Ambiental de este Programa. Debe ser igual a la identificada para el reporte I.D.A.E.</t>
        </r>
      </text>
    </comment>
    <comment ref="S32" authorId="0" shapeId="0" xr:uid="{00000000-0006-0000-0500-000020000000}">
      <text>
        <r>
          <rPr>
            <sz val="11"/>
            <color theme="1"/>
            <rFont val="Calibri"/>
            <family val="2"/>
            <scheme val="minor"/>
          </rPr>
          <t>Marisol PC:
Es el valor máximo que podría proponerse. Requiere de un esfuerso mayor. Revise sus recursos económicos, humanos, de infraestructura y tome la decisión.</t>
        </r>
      </text>
    </comment>
    <comment ref="C33" authorId="0" shapeId="0" xr:uid="{00000000-0006-0000-0500-000021000000}">
      <text>
        <r>
          <rPr>
            <sz val="11"/>
            <color theme="1"/>
            <rFont val="Calibri"/>
            <family val="2"/>
            <scheme val="minor"/>
          </rPr>
          <t>Tenga en cuenta que el costo por consumo de la energía eléctrica se debe extraer de la factura. 
* Ingrese según el mes el valor pagado.
* Revisé siempre el valor unitario que le están cobrando.</t>
        </r>
      </text>
    </comment>
    <comment ref="C34" authorId="0" shapeId="0" xr:uid="{00000000-0006-0000-0500-000022000000}">
      <text>
        <r>
          <rPr>
            <sz val="11"/>
            <color theme="1"/>
            <rFont val="Calibri"/>
            <family val="2"/>
            <scheme val="minor"/>
          </rPr>
          <t>Indica  la  relación de consumo de un recurso frente a la  unidad de producción propuesta por la empresa</t>
        </r>
      </text>
    </comment>
    <comment ref="S34" authorId="0" shapeId="0" xr:uid="{00000000-0006-0000-0500-000023000000}">
      <text>
        <r>
          <rPr>
            <sz val="11"/>
            <color theme="1"/>
            <rFont val="Calibri"/>
            <family val="2"/>
            <scheme val="minor"/>
          </rPr>
          <t>Marisol Cáceres Miranda PC:
Es el valor intermedio con el que podría establecer su meta en el próximo año.</t>
        </r>
      </text>
    </comment>
    <comment ref="E39" authorId="0" shapeId="0" xr:uid="{00000000-0006-0000-0500-000024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42" authorId="0" shapeId="0" xr:uid="{00000000-0006-0000-0500-000025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43" authorId="0" shapeId="0" xr:uid="{00000000-0006-0000-0500-000026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46" authorId="0" shapeId="0" xr:uid="{00000000-0006-0000-0500-000027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47" authorId="0" shapeId="0" xr:uid="{00000000-0006-0000-0500-000028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50" authorId="0" shapeId="0" xr:uid="{00000000-0006-0000-0500-000029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 ref="E51" authorId="0" shapeId="0" xr:uid="{00000000-0006-0000-0500-00002A000000}">
      <text>
        <r>
          <rPr>
            <sz val="11"/>
            <color theme="1"/>
            <rFont val="Calibri"/>
            <family val="2"/>
            <scheme val="minor"/>
          </rPr>
          <t>Marisol PC:
En el análisis, se describe el comportamiento del indicador para el periodo establecido utilizando la comparación de un año con respecto al otro, por ejemplo: enero 2021 vs enero 2022; febrero 2021 vs febrero 2022....diciembre 2021 vs diciembre 2022, el mejoramiento se evidencia en la fila E40 con relación a la meta propuesta. 
Si se evidenciaron desviaciones, determinar las causas y acciones correctivas o preventivas, la fecha máxima y el responsable de implementarla. Entreo otros que se deseen incluir.</t>
        </r>
      </text>
    </comment>
    <comment ref="E54" authorId="0" shapeId="0" xr:uid="{00000000-0006-0000-0500-00002B000000}">
      <text>
        <r>
          <rPr>
            <sz val="11"/>
            <color theme="1"/>
            <rFont val="Calibri"/>
            <family val="2"/>
            <scheme val="minor"/>
          </rPr>
          <t>Marisol PC:
Usualmente se diligencia en el análisis del siguiente periodo. En ella se enuncia SI/NO se realizó la actividad propuesta. En el caso de NO, porque y que acción de mejora se realiza.</t>
        </r>
      </text>
    </comment>
  </commentList>
</comments>
</file>

<file path=xl/sharedStrings.xml><?xml version="1.0" encoding="utf-8"?>
<sst xmlns="http://schemas.openxmlformats.org/spreadsheetml/2006/main" count="1213" uniqueCount="269">
  <si>
    <t>Escuela Tecnológica Instituto Técnico Central</t>
  </si>
  <si>
    <t>SECRETARIA DISTRITAL DE AMBIENTE
MODELO FORMATO ELABORADO POR ACERCAR DEL PROGRAMA DE GESTIÓN AMBIENTAL EMPRESARIAL</t>
  </si>
  <si>
    <t>CÓDIGO:</t>
  </si>
  <si>
    <t>GAM-FO-19</t>
  </si>
  <si>
    <t xml:space="preserve">PROGRAMAS AMBIENTALES 	</t>
  </si>
  <si>
    <t>VERSIÓN:</t>
  </si>
  <si>
    <t>VIGENCIA:</t>
  </si>
  <si>
    <t>NOVIEMBRE DE 2022</t>
  </si>
  <si>
    <t xml:space="preserve">PÁGINA:  </t>
  </si>
  <si>
    <t xml:space="preserve">  1 de 7</t>
  </si>
  <si>
    <t>PROGRAMA PARA EL USO EFICIENTE DEL AGUA</t>
  </si>
  <si>
    <t xml:space="preserve">  2 de 7</t>
  </si>
  <si>
    <t>AÑO DEL PROGRAMA</t>
  </si>
  <si>
    <t>ALCANCE:</t>
  </si>
  <si>
    <t>OBJETIVO GENERAL:</t>
  </si>
  <si>
    <t>OBJETIVOS ESPECIFICOS:</t>
  </si>
  <si>
    <t>Disminución del 10% consumo de agua en el cuatrenio 2021-2024</t>
  </si>
  <si>
    <t>INDICADOR</t>
  </si>
  <si>
    <t xml:space="preserve">Consumo anual de agua potable.  </t>
  </si>
  <si>
    <t>METODOLOGÍA DE CÁLCULO</t>
  </si>
  <si>
    <t>Consumo de agua periodo / N° de personas</t>
  </si>
  <si>
    <t>PORCENTAJE DE MEJORAMIENTO</t>
  </si>
  <si>
    <t>((mᶟ/unidad Prod. 2021 - mᶟ/unidad Prod. 2022) / (mᶟ/unidad Prod. 2021))*100</t>
  </si>
  <si>
    <r>
      <t xml:space="preserve">MEJORA
</t>
    </r>
    <r>
      <rPr>
        <b/>
        <sz val="11"/>
        <color theme="0"/>
        <rFont val="Arial"/>
        <family val="2"/>
      </rPr>
      <t>Año anterios VS Año actual</t>
    </r>
  </si>
  <si>
    <t>Disminución del 5% consumo de agua per cápita en el cuatrenio 2021-2024</t>
  </si>
  <si>
    <t xml:space="preserve">Consumo per cápita de agua potable </t>
  </si>
  <si>
    <t>Actividades realizadas / Actividades planificadas * 100</t>
  </si>
  <si>
    <t>VALOR</t>
  </si>
  <si>
    <t xml:space="preserve">Caracterización anual de ARnD. </t>
  </si>
  <si>
    <t>Reporte anual de generación de vertimientos</t>
  </si>
  <si>
    <t xml:space="preserve">Resultados Caracterización ARnD  </t>
  </si>
  <si>
    <t>Actividades realizadas de sensibilización / Actividades planificadas en sensibilización * 100</t>
  </si>
  <si>
    <t>ASPECTO AMBIENTAL ASOCIADO</t>
  </si>
  <si>
    <t>Consumode agua potable. Generación de Aguas Residuales No Domésticas</t>
  </si>
  <si>
    <t>IMPACTOS AMBIENTALES</t>
  </si>
  <si>
    <t>Agotamiento del recurso hidrico/contaminación del recurso hidrico</t>
  </si>
  <si>
    <t>CRONOGRAMA</t>
  </si>
  <si>
    <t>N°</t>
  </si>
  <si>
    <t>ACTIVIDAD</t>
  </si>
  <si>
    <t>RESPONSABLE
(Cargo)</t>
  </si>
  <si>
    <t>RECURSOS</t>
  </si>
  <si>
    <t>INVERSIÓN</t>
  </si>
  <si>
    <t>PROGRAMACIÓN</t>
  </si>
  <si>
    <t>NIVEL
CUMPLIMIENTO</t>
  </si>
  <si>
    <t>EVIDENCIA DE EJECUCIÓN / CUMPLIMIENTO</t>
  </si>
  <si>
    <t>OBSERVACIONES</t>
  </si>
  <si>
    <t>P / E</t>
  </si>
  <si>
    <t>ENE</t>
  </si>
  <si>
    <t>FEBR</t>
  </si>
  <si>
    <t>MAR</t>
  </si>
  <si>
    <t>ABR</t>
  </si>
  <si>
    <t>MAY</t>
  </si>
  <si>
    <t>JUN</t>
  </si>
  <si>
    <t>JUL</t>
  </si>
  <si>
    <t>AGO</t>
  </si>
  <si>
    <t>SEP</t>
  </si>
  <si>
    <t>OCT</t>
  </si>
  <si>
    <t>NOV</t>
  </si>
  <si>
    <t>DIC</t>
  </si>
  <si>
    <t>P</t>
  </si>
  <si>
    <t>Registro fotográfico
Informes de mantenimiento
Planes de remodelación o cambio de tecnologias</t>
  </si>
  <si>
    <t>E</t>
  </si>
  <si>
    <t>Análisis y seguimiento a los consumos de agua potable</t>
  </si>
  <si>
    <t>Registro fotográfico
Informe de hallazgos de la prueba de anilinas</t>
  </si>
  <si>
    <t>Estudios previos, docuemntos del proceso contractual.
Informe de caracterización de vertimientos</t>
  </si>
  <si>
    <t>Radicado descargado de la plataforma de la EAAB al momento cargar los resultados de la caracterización.</t>
  </si>
  <si>
    <t>Correso de seguimeinto a la ejecución de las actividades.</t>
  </si>
  <si>
    <t>Presentaciones
Listado de asistencia a capacitaciones
Campañas de divulgación.</t>
  </si>
  <si>
    <t xml:space="preserve">SEGUIMIENTO A CONSUMOS </t>
  </si>
  <si>
    <t>AÑO</t>
  </si>
  <si>
    <t>ITEM</t>
  </si>
  <si>
    <t>UNIDAD DE REFERENCIA</t>
  </si>
  <si>
    <t>ORIGEN DE DATOS</t>
  </si>
  <si>
    <t>REPORTE DE CONSUMOS</t>
  </si>
  <si>
    <t>TOTAL AÑO</t>
  </si>
  <si>
    <t>Insumos cálculo meta</t>
  </si>
  <si>
    <t>COMPARACIÒN DE CONSUMO</t>
  </si>
  <si>
    <t>VIGECIA ANTERIOR</t>
  </si>
  <si>
    <t>CONSUMO RECURSO</t>
  </si>
  <si>
    <t>M3</t>
  </si>
  <si>
    <t>FACTURA EAAB</t>
  </si>
  <si>
    <t>N° DE PERSONAS</t>
  </si>
  <si>
    <t>N° de personas</t>
  </si>
  <si>
    <t>registro y control, nomina, contratación</t>
  </si>
  <si>
    <t>COSTO TOTAL m3</t>
  </si>
  <si>
    <t>$</t>
  </si>
  <si>
    <t>RELACIÓN / INDICE DE CONSUMO</t>
  </si>
  <si>
    <t>VIGENCIA ACTUAL</t>
  </si>
  <si>
    <t>MEJORA</t>
  </si>
  <si>
    <t>PORCENTAJE DE MEJORAMIENTO 2021 Vs. 2022</t>
  </si>
  <si>
    <t>ANALISIS DEL COMPORTAMIENTO</t>
  </si>
  <si>
    <t>Período en el que se realiza el análisis:</t>
  </si>
  <si>
    <t>Mensual</t>
  </si>
  <si>
    <t>Bimensual</t>
  </si>
  <si>
    <t>Trimestral</t>
  </si>
  <si>
    <t>x</t>
  </si>
  <si>
    <t xml:space="preserve">MES(ES) </t>
  </si>
  <si>
    <t xml:space="preserve">marzo </t>
  </si>
  <si>
    <t>ANÁLISIS</t>
  </si>
  <si>
    <t>FECHA DEL ANÁLISIS:</t>
  </si>
  <si>
    <t>NOMBRE DE QUIEN REALIZÓ EL ANÁLISIS</t>
  </si>
  <si>
    <t>Nathaly Sáchica Díaz</t>
  </si>
  <si>
    <t>CARGO</t>
  </si>
  <si>
    <t>Contratista Gestión Ambiental</t>
  </si>
  <si>
    <t xml:space="preserve">Se implementó la acción: </t>
  </si>
  <si>
    <t>junio</t>
  </si>
  <si>
    <t>septiembre</t>
  </si>
  <si>
    <t>diciembre</t>
  </si>
  <si>
    <t>Este material es creado por ACERCAR del Programa Gestión Ambiental Empresarial. Es un material de uso didáctico.
No se autoriza su reproducción y/o venta con fines comerciales.</t>
  </si>
  <si>
    <t>SEGUIMIENTO A FACTURAS ACUEDUCTO</t>
  </si>
  <si>
    <t>VIGENCIA ANTERIOR</t>
  </si>
  <si>
    <t>Periodo facturado</t>
  </si>
  <si>
    <t>30 dic -16 feb</t>
  </si>
  <si>
    <t>27 feb - 27 abr</t>
  </si>
  <si>
    <t>28 abr - 25 jun</t>
  </si>
  <si>
    <t>26 jun - 24 ago</t>
  </si>
  <si>
    <t>25 ago - 23 oct</t>
  </si>
  <si>
    <t>24 oct - 22 dic</t>
  </si>
  <si>
    <t>No cuenta</t>
  </si>
  <si>
    <t>Consumo</t>
  </si>
  <si>
    <t>TOTAL</t>
  </si>
  <si>
    <t>28 ene - 27 mar</t>
  </si>
  <si>
    <t>28 mar-26 may</t>
  </si>
  <si>
    <t>27 may - 26 jul</t>
  </si>
  <si>
    <t>jul -sep</t>
  </si>
  <si>
    <t>sep -nov</t>
  </si>
  <si>
    <t>nov - ene</t>
  </si>
  <si>
    <t xml:space="preserve">TOTAL </t>
  </si>
  <si>
    <t>Columna1</t>
  </si>
  <si>
    <t>Columna2</t>
  </si>
  <si>
    <t>Columna3</t>
  </si>
  <si>
    <t>Columna4</t>
  </si>
  <si>
    <t>Columna5</t>
  </si>
  <si>
    <t>Columna6</t>
  </si>
  <si>
    <t>SECRETARIA DISTRITAL DE AMBIENTE
MODELO FORMATO ELABORADO POR ACERCAR DEL PROGRAMA DE GESTIÓN AMBIENTAL EMPRESARIALRESARIAL</t>
  </si>
  <si>
    <t>PROGRAMA PARA EL USO EFICIENTE DE LA ENERGÍA</t>
  </si>
  <si>
    <t>3 de 7</t>
  </si>
  <si>
    <t>Las actividades propuestas se desarrollan para la Sede Central  de la Escuel Tecnológica Instituto Técnico Central</t>
  </si>
  <si>
    <t>Hacer uso eficiente del consumo de energía en los procesos de desarrollados por la ETITC, con el fin de aportar al desempeño ambiental</t>
  </si>
  <si>
    <t xml:space="preserve">-Disminuir el 10% de consumo de energía eléctrica 2021-2024 </t>
  </si>
  <si>
    <t>Consumo anual de energía eléctrica.</t>
  </si>
  <si>
    <t>((kw-h/unidad Prod/S. 2021- kw-h/unidad P/S. 2022) / (kw-h/unidad P/S. 2021))*100</t>
  </si>
  <si>
    <t xml:space="preserve">-Disminución del 5% consumo de energía per cápita. 2021-2024 </t>
  </si>
  <si>
    <t>Consumo per cápita de energía eléctrica.</t>
  </si>
  <si>
    <t>Consumo de energía eléctrica 2022/ n° de personas 2022</t>
  </si>
  <si>
    <t>((M3 o Galón/unidad P/S. 2021 - M3 o Galón/unidad P/S. 2022) / (M3 o Galón/unidad P/S. 2021))*100</t>
  </si>
  <si>
    <t xml:space="preserve"> Sensibilizar al personal respecto a la implementación de las estrategias diseñadas para el logro del desempeño ambiental de la ETITC.</t>
  </si>
  <si>
    <t>Porcentaje de cumplimiento de actividades de sensibilización planeadas</t>
  </si>
  <si>
    <t>Revisar con Iel equipo de Gestión de Infraestructura Elétrica el Plan de Mantenimiento e identificar las actividades que esten vinculadas al ahorro de energía electrica.</t>
  </si>
  <si>
    <t>Líder Inf. Electrica
Gestión Ambiental</t>
  </si>
  <si>
    <t>Plan de mantenimiento</t>
  </si>
  <si>
    <t>Plan de mantenimiento
Seguimiento a actividades ejecutadas</t>
  </si>
  <si>
    <t xml:space="preserve">Formular proyectos asociados a la mejora de la eficincia energética en la isntitución. </t>
  </si>
  <si>
    <t xml:space="preserve">Plan Anual de Adquisiciones
</t>
  </si>
  <si>
    <t xml:space="preserve">Se formuló proyecto para la automatización del sistema de iluminación.
Se elaboró Project y se diligegenció el formatopropuesto por ACERCAR </t>
  </si>
  <si>
    <t>Realizar talleres de sensibilización y/o campañas educativas para el ahorro y uso eficiente de energía</t>
  </si>
  <si>
    <t>Gestión Ambiental 
Equipo de comunicaciones</t>
  </si>
  <si>
    <t>Espacios de reunión con el personal
Piezas graficas de apoyo
Medios para divulgación</t>
  </si>
  <si>
    <t>Piezas comunicativas
Listado asistencia a capacitaciones</t>
  </si>
  <si>
    <t>Seguimiento del consumo de energía eléctrica través de las facturas de servicios públicos de las 4 extensiones, realizar su respectivo análisis y revisar anomalias con Infraestructura Eléctrica.</t>
  </si>
  <si>
    <t xml:space="preserve">Gestión Ambiental
</t>
  </si>
  <si>
    <t>Facturas de servicio de energía eléctrica</t>
  </si>
  <si>
    <t>Seguimiento a consumos de Energía Eléctrica facturada en Recibo de Servicio Público</t>
  </si>
  <si>
    <t>Realizar seguimiento mensual a la autogeneración de energía a traves del sistema solar fotovoltaico instalado en la Sede Central.</t>
  </si>
  <si>
    <t>Datos de generación suministrados por Inf. Eléctrica</t>
  </si>
  <si>
    <t>El seguimiento depende de la disponibilidad de la información, ya que el softwae usado es un aplicativo web cuya suscripción requiere un pago, para poder acceder a la información en tiempo real.</t>
  </si>
  <si>
    <t>CONSUMO RECURSO ENERGÍA ELÉCTRICA</t>
  </si>
  <si>
    <t>Kwh</t>
  </si>
  <si>
    <t>Factura</t>
  </si>
  <si>
    <t>Valor kWh</t>
  </si>
  <si>
    <t>COSTO TOTAL Kwh</t>
  </si>
  <si>
    <t>GRÀFICA
COMPARACIÒN DE CONSUMO</t>
  </si>
  <si>
    <t>LINEA BASE: (2021)</t>
  </si>
  <si>
    <t>CONSUMO RECURSO ENERGÍA TERMICA
GAS NATURAL</t>
  </si>
  <si>
    <r>
      <rPr>
        <sz val="14"/>
        <color theme="1"/>
        <rFont val="Arial"/>
        <family val="2"/>
      </rPr>
      <t>M</t>
    </r>
    <r>
      <rPr>
        <vertAlign val="superscript"/>
        <sz val="14"/>
        <color theme="1"/>
        <rFont val="Arial"/>
        <family val="2"/>
      </rPr>
      <t>3</t>
    </r>
  </si>
  <si>
    <t>PROCESO ASOCIADO</t>
  </si>
  <si>
    <t>Toneladas</t>
  </si>
  <si>
    <t>Planilla producción</t>
  </si>
  <si>
    <t>COSTO UNITARIO m3</t>
  </si>
  <si>
    <t>PORCENTAJE DE MEJORAMIENTO 2020 Vs. 2021</t>
  </si>
  <si>
    <t>marzo</t>
  </si>
  <si>
    <t>SEGUIMIENTO A CONSUMO FACTURAS ENEL</t>
  </si>
  <si>
    <t>03 Nov -  03 dic</t>
  </si>
  <si>
    <t>03 dic - 05 ene</t>
  </si>
  <si>
    <t>Consumo kW/h</t>
  </si>
  <si>
    <t>0761957-3</t>
  </si>
  <si>
    <t>NUMERO DE PERSONAS</t>
  </si>
  <si>
    <t>ENERO</t>
  </si>
  <si>
    <t>FEBRERO</t>
  </si>
  <si>
    <t>MARZO</t>
  </si>
  <si>
    <t>ABRIL</t>
  </si>
  <si>
    <t>MAYO</t>
  </si>
  <si>
    <t>JUNIO</t>
  </si>
  <si>
    <t>JULIO</t>
  </si>
  <si>
    <t>AGOSTO</t>
  </si>
  <si>
    <t>SEPTIEMBRE</t>
  </si>
  <si>
    <t>OCTUBRE</t>
  </si>
  <si>
    <t>NOVIEMBRE</t>
  </si>
  <si>
    <t>DICIEMBRE</t>
  </si>
  <si>
    <t>SECRETARIA DISTRITAL DE AMBIENTE
FORMATO ELABORADO POR LA ESTRATEGIA ACERCAR DEL PROGRAMA DE GESTIÓN AMBIENTAL EMPRESARIAL</t>
  </si>
  <si>
    <t xml:space="preserve">PROGRAMA DE GESTIÓN INTEGRAL DE RESIDUOS </t>
  </si>
  <si>
    <t>4 de 7</t>
  </si>
  <si>
    <t>Gestionar integralmente los residuos sólidos generados en las instalaciones de la ETITC.</t>
  </si>
  <si>
    <t xml:space="preserve">Disminuir en un 5% la cantidad de Residuos Peligrosos generados. 2021-2024 </t>
  </si>
  <si>
    <t>Generación de RESPEL</t>
  </si>
  <si>
    <t>Generación de RESPEL mensual</t>
  </si>
  <si>
    <t>(kg respel/unidad P/S. 2021 - kg respel/unidad P/S. 2022) / (kg respel/unidad P/S. 2021)*100</t>
  </si>
  <si>
    <t xml:space="preserve">Disminuir en un 10% la cantidad de residuos entregados a operador de aseo. 2021-2024 </t>
  </si>
  <si>
    <t>Generación mensual de residuos potencialmente aprovechables</t>
  </si>
  <si>
    <t>Generación de residuos aprovechables mensual</t>
  </si>
  <si>
    <t xml:space="preserve">Incrementar en un 10% la cantidad de residuos aprovechables 2021-2024 </t>
  </si>
  <si>
    <t>Generación de residuos peligrosos y ordinarios</t>
  </si>
  <si>
    <t>Contaminación del espacio público. Contaminación del suelo</t>
  </si>
  <si>
    <t>RESIDUOS APROVECHABLES Y NO APROVECHABLES</t>
  </si>
  <si>
    <t>PGIRESPEL</t>
  </si>
  <si>
    <t>AVU</t>
  </si>
  <si>
    <t>RCD</t>
  </si>
  <si>
    <t>RESIDUOS DE PODAS</t>
  </si>
  <si>
    <t>AÑO VIGENCIA ANTERIOR</t>
  </si>
  <si>
    <t>GENERACIÓN DE RESIDUOS PELIGROSOS (Kg)</t>
  </si>
  <si>
    <t>Kg</t>
  </si>
  <si>
    <t>ACTA DE DISPOSICIÓN FINAL</t>
  </si>
  <si>
    <t>COSTO TOTAL Kg</t>
  </si>
  <si>
    <t>GENERACIÓN RESIDUOS PERCÁPITA</t>
  </si>
  <si>
    <t>GENERACIÓN DE RESIDUOS APROVECHABLES (Kg)</t>
  </si>
  <si>
    <t>AÑO VIGENCIA ACTUAL</t>
  </si>
  <si>
    <t>Nathaly Sáchcica Díaz</t>
  </si>
  <si>
    <t>Contratista de Gestión Ambiental</t>
  </si>
  <si>
    <t>PROGRAMA DE CONTROL DE EMISIONES Y PUBLICIDAD EXTERIOR VISUAL</t>
  </si>
  <si>
    <t>5 de 7</t>
  </si>
  <si>
    <t>Identificar y controlar las fuentes de emisiones de Gases de Efecto Invernadero derivadas de los procesos misionales y de apoyo de la ETITC.</t>
  </si>
  <si>
    <t>Contar con el 100% de vehículos con revisión tecnicomecánica favorable anual</t>
  </si>
  <si>
    <t xml:space="preserve">Vehículos con revisión tecnicomecanica y de gases al día </t>
  </si>
  <si>
    <t>Generación de respel periodo / Unidad de producción o servicio</t>
  </si>
  <si>
    <t>Caracterizar y controlar el 100% de fuentes fijas al final del cuatrenio 2021-2024</t>
  </si>
  <si>
    <t>Realizar el inventario de emisiones de Gases de Efecto Invernadero (GEI) de la institución con años base 2022</t>
  </si>
  <si>
    <t xml:space="preserve">Huella de carbono organizacional anual. </t>
  </si>
  <si>
    <t>Caracterizar e identificar la composición de las Emisiones Atmosféricas provenientes de los Talleres de Modelería, Metalistería y Cafeteria, incluyendo el diseño y calculos del sistema de control de emisiones y altura del ducto de ventilación para cada espacio analizado.</t>
  </si>
  <si>
    <t>Gestión Ambiental</t>
  </si>
  <si>
    <t>CUMPLIDA/NO CUMPLIDA</t>
  </si>
  <si>
    <t>Ejecutar las actividades necesarias para determinar el contenido de PCB en los equipos que funcionana con aceite dielectrico que esten en uuso o en desuso en las instalaciones de la entidad:
- Revisar listado de laboratorios autorizados por el IDEAM habilitados para el muestreo y análisis
- Si se identifica un laboratorio autorizado, adelantar las actividades necesarias para la contratación del proveedor 
- Reportar los resultados a la SDA</t>
  </si>
  <si>
    <t>Realizar seguimiento a los tramites actuales pendientes para el registro de PEV y adelantar los tramites necesarios cuando se requiera un nuevo registro de PEV.</t>
  </si>
  <si>
    <t>Realizar seguimiento a los resultados de la revisión tecnico mecanica y de gases de los vehiculos de la ETITC.</t>
  </si>
  <si>
    <t>Elaborar el manual de buenas paracticas para el uso de elementos de comunicación visual en la ETITC en compañía de Comunicaciones</t>
  </si>
  <si>
    <t>LINEA BASE 2021</t>
  </si>
  <si>
    <t>GENERACIÓN DE RESIDUOS PELIGROSOS</t>
  </si>
  <si>
    <t>TONELADAS</t>
  </si>
  <si>
    <t>Planilla de Producción</t>
  </si>
  <si>
    <t xml:space="preserve">PROGRAMA DE USO EFICIENTE Y AHORRO DE PAPEL </t>
  </si>
  <si>
    <t>6 de 7</t>
  </si>
  <si>
    <t>Promover la aplicación de buenas prácticas que permitan reducir el consumo de papel y productos derivados.</t>
  </si>
  <si>
    <t xml:space="preserve">Reducir en un 5% el consumo de papel y derivados. </t>
  </si>
  <si>
    <t>Consumo anual de papel por dependencia.</t>
  </si>
  <si>
    <t xml:space="preserve">Porcentaje anual de ahorro de consumo de papel. </t>
  </si>
  <si>
    <t>Realizar el diagnnóstico de consumo de papel en la isntitución.</t>
  </si>
  <si>
    <t>Hacer seguimiento al consumo de papel por dependencia trimestralemente</t>
  </si>
  <si>
    <t xml:space="preserve">Divulgación y verificación de la implmentación de buenas prácticas de uso de papel. </t>
  </si>
  <si>
    <t>CANTIDAD DE PAPEL SOLICITADO</t>
  </si>
  <si>
    <t>Resma (c/u x 500 hojas)</t>
  </si>
  <si>
    <t>Matriz de seguimiento consumo de papel</t>
  </si>
  <si>
    <t>X</t>
  </si>
  <si>
    <t>SEGUIMIENTO ANUAL AL PROGRAMA (RELACIONAR PROGRAMA)</t>
  </si>
  <si>
    <t>7 de 7</t>
  </si>
  <si>
    <t>Promover prácticas sostenibles en la institución</t>
  </si>
  <si>
    <t>Implementar estrategias de sostenibilidad</t>
  </si>
  <si>
    <t xml:space="preserve">N° de estrategia de sostenibilidad implementada en el cuatrenio. </t>
  </si>
  <si>
    <t>Participar en las actividades lideradas por la Secretaria Distrital de Ambiente - Gestión Ambiental Empresarial</t>
  </si>
  <si>
    <t>Revisar los lineamientos de compras públicas sostenibles, para adoptar una directriz interna que peromita incluir criterios de sostenibilidad en las adquisiciones de bienes y servicios en la ETITC. Dicha actiividad debe realizarse con Gestión de Adquisiciones.</t>
  </si>
  <si>
    <t>Realizar el diagnostico para dar inicio al diseño del Plan Integral de Movilidad Sostenible con base en la guia creada por la Secretaría de Movilidad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</si>
</sst>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quot;$&quot;\ * #,##0.00_-;\-&quot;$&quot;\ * #,##0.00_-;_-&quot;$&quot;\ * &quot;-&quot;??_-;_-@_-"/>
    <numFmt numFmtId="166" formatCode="&quot;$&quot;#,##0"/>
    <numFmt numFmtId="167" formatCode="0.0"/>
    <numFmt numFmtId="168" formatCode="0.000"/>
    <numFmt numFmtId="169" formatCode="0.0%"/>
  </numFmts>
  <fonts count="55">
    <font>
      <sz val="11"/>
      <color theme="1"/>
      <name val="Calibri"/>
      <scheme val="minor"/>
    </font>
    <font>
      <sz val="11"/>
      <color theme="1"/>
      <name val="Calibri"/>
      <family val="2"/>
      <scheme val="minor"/>
    </font>
    <font>
      <sz val="36"/>
      <color theme="1"/>
      <name val="Arial"/>
      <family val="2"/>
    </font>
    <font>
      <sz val="11"/>
      <name val="Calibri"/>
      <family val="2"/>
    </font>
    <font>
      <b/>
      <sz val="16"/>
      <color theme="1"/>
      <name val="Arial"/>
      <family val="2"/>
    </font>
    <font>
      <sz val="11"/>
      <color theme="1"/>
      <name val="Calibri"/>
      <family val="2"/>
    </font>
    <font>
      <b/>
      <sz val="36"/>
      <color theme="1"/>
      <name val="Arial"/>
      <family val="2"/>
    </font>
    <font>
      <b/>
      <sz val="20"/>
      <color theme="1"/>
      <name val="Arial"/>
      <family val="2"/>
    </font>
    <font>
      <sz val="16"/>
      <color theme="1"/>
      <name val="Arial"/>
      <family val="2"/>
    </font>
    <font>
      <sz val="14"/>
      <color theme="1"/>
      <name val="Arial"/>
      <family val="2"/>
    </font>
    <font>
      <sz val="14"/>
      <color rgb="FF7F7F7F"/>
      <name val="Arial"/>
      <family val="2"/>
    </font>
    <font>
      <b/>
      <sz val="14"/>
      <color theme="1"/>
      <name val="Arial"/>
      <family val="2"/>
    </font>
    <font>
      <sz val="14"/>
      <color rgb="FFFF0000"/>
      <name val="Arial"/>
      <family val="2"/>
    </font>
    <font>
      <b/>
      <sz val="16"/>
      <color theme="1"/>
      <name val="Calibri"/>
      <family val="2"/>
    </font>
    <font>
      <b/>
      <i/>
      <u/>
      <sz val="14"/>
      <color theme="1"/>
      <name val="Arial"/>
      <family val="2"/>
    </font>
    <font>
      <sz val="14"/>
      <color theme="1"/>
      <name val="Calibri"/>
      <family val="2"/>
    </font>
    <font>
      <b/>
      <sz val="12"/>
      <color theme="0"/>
      <name val="Arial"/>
      <family val="2"/>
    </font>
    <font>
      <b/>
      <sz val="10"/>
      <color theme="1"/>
      <name val="Arial"/>
      <family val="2"/>
    </font>
    <font>
      <b/>
      <sz val="12"/>
      <color theme="1"/>
      <name val="Arial"/>
      <family val="2"/>
    </font>
    <font>
      <vertAlign val="superscript"/>
      <sz val="14"/>
      <color theme="1"/>
      <name val="Arial"/>
      <family val="2"/>
    </font>
    <font>
      <sz val="20"/>
      <color theme="1"/>
      <name val="Arial"/>
      <family val="2"/>
    </font>
    <font>
      <sz val="20"/>
      <name val="Calibri"/>
      <family val="2"/>
    </font>
    <font>
      <b/>
      <sz val="11"/>
      <color theme="1"/>
      <name val="Calibri"/>
      <family val="2"/>
      <scheme val="minor"/>
    </font>
    <font>
      <b/>
      <sz val="10"/>
      <name val="Arial"/>
      <family val="2"/>
    </font>
    <font>
      <b/>
      <sz val="9"/>
      <color theme="1"/>
      <name val="Calibri"/>
      <family val="2"/>
      <scheme val="minor"/>
    </font>
    <font>
      <sz val="11"/>
      <color theme="1"/>
      <name val="Calibri"/>
      <family val="2"/>
      <scheme val="minor"/>
    </font>
    <font>
      <b/>
      <sz val="14"/>
      <name val="Arial"/>
      <family val="2"/>
    </font>
    <font>
      <sz val="14"/>
      <color theme="1"/>
      <name val="Calibri"/>
      <family val="2"/>
      <scheme val="minor"/>
    </font>
    <font>
      <b/>
      <sz val="14"/>
      <color theme="1"/>
      <name val="Calibri"/>
      <family val="2"/>
      <scheme val="minor"/>
    </font>
    <font>
      <sz val="9"/>
      <name val="Calibri"/>
      <family val="2"/>
      <scheme val="minor"/>
    </font>
    <font>
      <sz val="9"/>
      <color theme="1"/>
      <name val="Arial"/>
      <family val="2"/>
    </font>
    <font>
      <sz val="11"/>
      <color rgb="FF000000"/>
      <name val="Calibri"/>
      <family val="2"/>
    </font>
    <font>
      <b/>
      <sz val="11"/>
      <name val="Calibri"/>
      <family val="2"/>
    </font>
    <font>
      <b/>
      <sz val="11"/>
      <color theme="1"/>
      <name val="Calibri"/>
      <family val="2"/>
    </font>
    <font>
      <b/>
      <sz val="14"/>
      <color rgb="FF000000"/>
      <name val="Arial"/>
      <family val="2"/>
    </font>
    <font>
      <b/>
      <sz val="16"/>
      <color rgb="FF000000"/>
      <name val="Arial"/>
      <family val="2"/>
    </font>
    <font>
      <b/>
      <sz val="14"/>
      <name val="Calibri"/>
      <family val="2"/>
    </font>
    <font>
      <b/>
      <sz val="16"/>
      <name val="Calibri"/>
      <family val="2"/>
    </font>
    <font>
      <sz val="8"/>
      <name val="Calibri"/>
      <scheme val="minor"/>
    </font>
    <font>
      <sz val="11"/>
      <color theme="1"/>
      <name val="Calibri"/>
      <scheme val="minor"/>
    </font>
    <font>
      <b/>
      <sz val="18"/>
      <color theme="1"/>
      <name val="Arial"/>
      <family val="2"/>
    </font>
    <font>
      <b/>
      <sz val="22"/>
      <color theme="1"/>
      <name val="Arial"/>
      <family val="2"/>
    </font>
    <font>
      <b/>
      <sz val="14"/>
      <color theme="2"/>
      <name val="Calibri"/>
      <family val="2"/>
      <scheme val="minor"/>
    </font>
    <font>
      <sz val="11"/>
      <color theme="0"/>
      <name val="Calibri"/>
      <family val="2"/>
    </font>
    <font>
      <b/>
      <sz val="20"/>
      <name val="Arial"/>
      <family val="2"/>
    </font>
    <font>
      <b/>
      <sz val="16"/>
      <color theme="0"/>
      <name val="Arial"/>
      <family val="2"/>
    </font>
    <font>
      <b/>
      <sz val="11"/>
      <color theme="0"/>
      <name val="Arial"/>
      <family val="2"/>
    </font>
    <font>
      <b/>
      <sz val="14"/>
      <color theme="0"/>
      <name val="Arial"/>
      <family val="2"/>
    </font>
    <font>
      <b/>
      <sz val="16"/>
      <color theme="0"/>
      <name val="Calibri"/>
      <family val="2"/>
    </font>
    <font>
      <sz val="14"/>
      <name val="Calibri"/>
      <family val="2"/>
    </font>
    <font>
      <b/>
      <sz val="20"/>
      <color theme="0"/>
      <name val="Arial"/>
      <family val="2"/>
    </font>
    <font>
      <sz val="14"/>
      <color theme="0"/>
      <name val="Arial"/>
      <family val="2"/>
    </font>
    <font>
      <b/>
      <sz val="10"/>
      <color theme="0"/>
      <name val="Arial"/>
      <family val="2"/>
    </font>
    <font>
      <b/>
      <sz val="16"/>
      <name val="Arial"/>
      <family val="2"/>
    </font>
    <font>
      <sz val="14"/>
      <color theme="0"/>
      <name val="Calibri"/>
      <family val="2"/>
    </font>
  </fonts>
  <fills count="30">
    <fill>
      <patternFill patternType="none"/>
    </fill>
    <fill>
      <patternFill patternType="gray125"/>
    </fill>
    <fill>
      <patternFill patternType="solid">
        <fgColor rgb="FF9999FF"/>
        <bgColor rgb="FF9999FF"/>
      </patternFill>
    </fill>
    <fill>
      <patternFill patternType="solid">
        <fgColor rgb="FFCCCCFF"/>
        <bgColor rgb="FFCCCCFF"/>
      </patternFill>
    </fill>
    <fill>
      <patternFill patternType="solid">
        <fgColor theme="0"/>
        <bgColor theme="0"/>
      </patternFill>
    </fill>
    <fill>
      <patternFill patternType="solid">
        <fgColor rgb="FF66FFFF"/>
        <bgColor rgb="FF66FFFF"/>
      </patternFill>
    </fill>
    <fill>
      <patternFill patternType="solid">
        <fgColor rgb="FF99CC00"/>
        <bgColor rgb="FF99CC00"/>
      </patternFill>
    </fill>
    <fill>
      <patternFill patternType="solid">
        <fgColor theme="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bgColor rgb="FFCCCCFF"/>
      </patternFill>
    </fill>
    <fill>
      <patternFill patternType="solid">
        <fgColor theme="0"/>
        <bgColor rgb="FF9999FF"/>
      </patternFill>
    </fill>
    <fill>
      <patternFill patternType="solid">
        <fgColor rgb="FF26783C"/>
        <bgColor rgb="FF8EAADB"/>
      </patternFill>
    </fill>
    <fill>
      <patternFill patternType="solid">
        <fgColor rgb="FF26783C"/>
        <bgColor indexed="64"/>
      </patternFill>
    </fill>
    <fill>
      <patternFill patternType="solid">
        <fgColor rgb="FF26783C"/>
        <bgColor rgb="FFCCCCFF"/>
      </patternFill>
    </fill>
    <fill>
      <patternFill patternType="solid">
        <fgColor rgb="FFB4B3B6"/>
        <bgColor rgb="FF9999FF"/>
      </patternFill>
    </fill>
    <fill>
      <patternFill patternType="solid">
        <fgColor rgb="FFB4B3B6"/>
        <bgColor indexed="64"/>
      </patternFill>
    </fill>
    <fill>
      <patternFill patternType="solid">
        <fgColor rgb="FF26783C"/>
        <bgColor rgb="FFB4C6E7"/>
      </patternFill>
    </fill>
    <fill>
      <patternFill patternType="solid">
        <fgColor rgb="FFB4B3B6"/>
        <bgColor rgb="FFFF99FF"/>
      </patternFill>
    </fill>
    <fill>
      <patternFill patternType="solid">
        <fgColor rgb="FF26783C"/>
        <bgColor rgb="FF66FFFF"/>
      </patternFill>
    </fill>
    <fill>
      <patternFill patternType="solid">
        <fgColor rgb="FFB4B3B6"/>
        <bgColor rgb="FF66FFFF"/>
      </patternFill>
    </fill>
    <fill>
      <patternFill patternType="solid">
        <fgColor rgb="FF26783C"/>
        <bgColor rgb="FF9999FF"/>
      </patternFill>
    </fill>
    <fill>
      <patternFill patternType="solid">
        <fgColor rgb="FF26783C"/>
        <bgColor rgb="FF99CC00"/>
      </patternFill>
    </fill>
    <fill>
      <patternFill patternType="solid">
        <fgColor rgb="FFB4B3B6"/>
        <bgColor rgb="FF99CC00"/>
      </patternFill>
    </fill>
    <fill>
      <patternFill patternType="solid">
        <fgColor rgb="FFB4B3B6"/>
        <bgColor rgb="FFD9E2F3"/>
      </patternFill>
    </fill>
    <fill>
      <patternFill patternType="solid">
        <fgColor rgb="FFB4B3B6"/>
        <bgColor rgb="FFCCCCFF"/>
      </patternFill>
    </fill>
    <fill>
      <patternFill patternType="solid">
        <fgColor rgb="FF26783C"/>
        <bgColor theme="0"/>
      </patternFill>
    </fill>
  </fills>
  <borders count="108">
    <border>
      <left/>
      <right/>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double">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style="medium">
        <color rgb="FF000000"/>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auto="1"/>
      </right>
      <top/>
      <bottom/>
      <diagonal/>
    </border>
    <border>
      <left/>
      <right style="thin">
        <color rgb="FF000000"/>
      </right>
      <top/>
      <bottom style="medium">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rgb="FF000000"/>
      </left>
      <right/>
      <top style="thin">
        <color rgb="FF000000"/>
      </top>
      <bottom/>
      <diagonal/>
    </border>
    <border>
      <left style="thin">
        <color auto="1"/>
      </left>
      <right/>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medium">
        <color rgb="FF000000"/>
      </right>
      <top style="thin">
        <color indexed="64"/>
      </top>
      <bottom/>
      <diagonal/>
    </border>
    <border>
      <left style="medium">
        <color rgb="FF000000"/>
      </left>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s>
  <cellStyleXfs count="4">
    <xf numFmtId="0" fontId="0" fillId="0" borderId="0"/>
    <xf numFmtId="165" fontId="25" fillId="0" borderId="0" applyFont="0" applyFill="0" applyBorder="0" applyAlignment="0" applyProtection="0"/>
    <xf numFmtId="164" fontId="39" fillId="0" borderId="0" applyFont="0" applyFill="0" applyBorder="0" applyAlignment="0" applyProtection="0"/>
    <xf numFmtId="9" fontId="39" fillId="0" borderId="0" applyFont="0" applyFill="0" applyBorder="0" applyAlignment="0" applyProtection="0"/>
  </cellStyleXfs>
  <cellXfs count="677">
    <xf numFmtId="0" fontId="0" fillId="0" borderId="0" xfId="0"/>
    <xf numFmtId="0" fontId="5" fillId="0" borderId="0" xfId="0" applyFont="1"/>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4" xfId="0" applyFont="1" applyBorder="1" applyAlignment="1">
      <alignment horizontal="center" vertical="center" wrapText="1"/>
    </xf>
    <xf numFmtId="167" fontId="4" fillId="3" borderId="45" xfId="0" applyNumberFormat="1" applyFont="1" applyFill="1" applyBorder="1" applyAlignment="1">
      <alignment horizontal="center" vertical="center"/>
    </xf>
    <xf numFmtId="9" fontId="4" fillId="3" borderId="46" xfId="0" applyNumberFormat="1" applyFont="1" applyFill="1" applyBorder="1" applyAlignment="1">
      <alignment horizontal="center" vertical="center"/>
    </xf>
    <xf numFmtId="0" fontId="11" fillId="2" borderId="47" xfId="0" applyFont="1" applyFill="1" applyBorder="1" applyAlignment="1">
      <alignment horizontal="center" vertical="center"/>
    </xf>
    <xf numFmtId="167" fontId="4" fillId="3" borderId="47" xfId="0" applyNumberFormat="1" applyFont="1" applyFill="1" applyBorder="1" applyAlignment="1">
      <alignment horizontal="center" vertical="center"/>
    </xf>
    <xf numFmtId="9" fontId="4" fillId="3" borderId="48" xfId="0" applyNumberFormat="1" applyFont="1" applyFill="1" applyBorder="1" applyAlignment="1">
      <alignment horizontal="center" vertical="center"/>
    </xf>
    <xf numFmtId="0" fontId="11" fillId="2" borderId="49" xfId="0" applyFont="1" applyFill="1" applyBorder="1" applyAlignment="1">
      <alignment horizontal="center" vertical="center"/>
    </xf>
    <xf numFmtId="0" fontId="9" fillId="0" borderId="33" xfId="0" applyFont="1" applyBorder="1" applyAlignment="1">
      <alignment horizontal="center" vertical="center"/>
    </xf>
    <xf numFmtId="166" fontId="9" fillId="0" borderId="34" xfId="0" applyNumberFormat="1" applyFont="1" applyBorder="1" applyAlignment="1">
      <alignment horizontal="center" vertical="center" wrapText="1"/>
    </xf>
    <xf numFmtId="167" fontId="4" fillId="3" borderId="50" xfId="0" applyNumberFormat="1" applyFont="1" applyFill="1" applyBorder="1" applyAlignment="1">
      <alignment horizontal="center" vertical="center"/>
    </xf>
    <xf numFmtId="2" fontId="13" fillId="3" borderId="12" xfId="0" applyNumberFormat="1" applyFont="1" applyFill="1" applyBorder="1" applyAlignment="1">
      <alignment horizontal="center" vertical="center"/>
    </xf>
    <xf numFmtId="2" fontId="13" fillId="3" borderId="52"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167" fontId="13" fillId="3" borderId="19" xfId="0" applyNumberFormat="1" applyFont="1" applyFill="1" applyBorder="1" applyAlignment="1">
      <alignment horizontal="center" vertical="center"/>
    </xf>
    <xf numFmtId="9" fontId="13" fillId="3" borderId="19" xfId="0" applyNumberFormat="1" applyFont="1" applyFill="1" applyBorder="1" applyAlignment="1">
      <alignment horizontal="center" vertical="center"/>
    </xf>
    <xf numFmtId="1" fontId="9" fillId="0" borderId="28" xfId="0" applyNumberFormat="1" applyFont="1" applyBorder="1" applyAlignment="1">
      <alignment horizontal="center" vertical="center" wrapText="1"/>
    </xf>
    <xf numFmtId="1" fontId="9" fillId="4" borderId="26" xfId="0" applyNumberFormat="1" applyFont="1" applyFill="1" applyBorder="1" applyAlignment="1">
      <alignment horizontal="center" vertical="center"/>
    </xf>
    <xf numFmtId="1" fontId="9" fillId="0" borderId="44" xfId="0" applyNumberFormat="1" applyFont="1" applyBorder="1" applyAlignment="1">
      <alignment horizontal="center" vertical="center" wrapText="1"/>
    </xf>
    <xf numFmtId="167" fontId="4" fillId="3" borderId="46" xfId="0" applyNumberFormat="1" applyFont="1" applyFill="1" applyBorder="1" applyAlignment="1">
      <alignment horizontal="center" vertical="center"/>
    </xf>
    <xf numFmtId="167" fontId="4" fillId="3" borderId="48" xfId="0" applyNumberFormat="1" applyFont="1" applyFill="1" applyBorder="1" applyAlignment="1">
      <alignment horizontal="center" vertical="center"/>
    </xf>
    <xf numFmtId="167" fontId="4" fillId="3" borderId="49" xfId="0" applyNumberFormat="1" applyFont="1" applyFill="1" applyBorder="1" applyAlignment="1">
      <alignment horizontal="center" vertical="center"/>
    </xf>
    <xf numFmtId="2" fontId="11" fillId="3" borderId="56" xfId="0" applyNumberFormat="1" applyFont="1" applyFill="1" applyBorder="1" applyAlignment="1">
      <alignment horizontal="center" vertical="center"/>
    </xf>
    <xf numFmtId="2" fontId="11" fillId="3" borderId="57" xfId="0" applyNumberFormat="1" applyFont="1" applyFill="1" applyBorder="1" applyAlignment="1">
      <alignment horizontal="center" vertical="center"/>
    </xf>
    <xf numFmtId="2" fontId="11" fillId="3" borderId="58" xfId="0" applyNumberFormat="1" applyFont="1" applyFill="1" applyBorder="1" applyAlignment="1">
      <alignment horizontal="center" vertical="center"/>
    </xf>
    <xf numFmtId="167" fontId="4" fillId="3" borderId="19" xfId="0" applyNumberFormat="1" applyFont="1" applyFill="1" applyBorder="1" applyAlignment="1">
      <alignment horizontal="center" vertical="center"/>
    </xf>
    <xf numFmtId="167" fontId="4" fillId="0" borderId="0" xfId="0" applyNumberFormat="1" applyFont="1" applyAlignment="1">
      <alignment horizontal="center" vertical="center"/>
    </xf>
    <xf numFmtId="0" fontId="15" fillId="0" borderId="0" xfId="0" applyFont="1" applyAlignment="1">
      <alignment vertical="center"/>
    </xf>
    <xf numFmtId="0" fontId="15" fillId="0" borderId="0" xfId="0" applyFont="1"/>
    <xf numFmtId="0" fontId="16" fillId="0" borderId="0" xfId="0" applyFont="1" applyAlignment="1">
      <alignment vertical="center" wrapText="1"/>
    </xf>
    <xf numFmtId="0" fontId="4" fillId="4" borderId="59" xfId="0" applyFont="1" applyFill="1" applyBorder="1" applyAlignment="1">
      <alignment horizontal="left" vertical="center"/>
    </xf>
    <xf numFmtId="0" fontId="11" fillId="2" borderId="41" xfId="0" applyFont="1" applyFill="1" applyBorder="1" applyAlignment="1">
      <alignment horizontal="center" vertical="center" wrapText="1"/>
    </xf>
    <xf numFmtId="168" fontId="9" fillId="0" borderId="28" xfId="0" applyNumberFormat="1" applyFont="1" applyBorder="1" applyAlignment="1">
      <alignment horizontal="center" vertical="center" wrapText="1"/>
    </xf>
    <xf numFmtId="168" fontId="9" fillId="4" borderId="26" xfId="0" applyNumberFormat="1" applyFont="1" applyFill="1" applyBorder="1" applyAlignment="1">
      <alignment horizontal="center" vertical="center"/>
    </xf>
    <xf numFmtId="168" fontId="9" fillId="0" borderId="44" xfId="0" applyNumberFormat="1" applyFont="1" applyBorder="1" applyAlignment="1">
      <alignment horizontal="center" vertical="center" wrapText="1"/>
    </xf>
    <xf numFmtId="2" fontId="11" fillId="3" borderId="13" xfId="0" applyNumberFormat="1" applyFont="1" applyFill="1" applyBorder="1" applyAlignment="1">
      <alignment horizontal="center" vertical="center"/>
    </xf>
    <xf numFmtId="0" fontId="4" fillId="4" borderId="59" xfId="0" applyFont="1" applyFill="1" applyBorder="1" applyAlignment="1">
      <alignment horizontal="center" vertical="center"/>
    </xf>
    <xf numFmtId="0" fontId="17" fillId="0" borderId="0" xfId="0" applyFont="1" applyAlignment="1">
      <alignment horizontal="center" vertical="center" textRotation="90" wrapText="1"/>
    </xf>
    <xf numFmtId="0" fontId="11" fillId="0" borderId="0" xfId="0" applyFont="1" applyAlignment="1">
      <alignment horizontal="center" vertical="center" wrapText="1"/>
    </xf>
    <xf numFmtId="2" fontId="11" fillId="0" borderId="0" xfId="0" applyNumberFormat="1" applyFont="1" applyAlignment="1">
      <alignment horizontal="center" vertical="center"/>
    </xf>
    <xf numFmtId="0" fontId="4" fillId="0" borderId="0" xfId="0" applyFont="1" applyAlignment="1">
      <alignment horizontal="center" vertical="center"/>
    </xf>
    <xf numFmtId="0" fontId="18" fillId="6" borderId="12" xfId="0" applyFont="1" applyFill="1" applyBorder="1" applyAlignment="1">
      <alignment horizontal="center" vertical="center" textRotation="90" wrapText="1"/>
    </xf>
    <xf numFmtId="0" fontId="22" fillId="0" borderId="75" xfId="0" applyFont="1" applyBorder="1" applyAlignment="1">
      <alignment horizontal="center" vertical="center"/>
    </xf>
    <xf numFmtId="0" fontId="24" fillId="0" borderId="75" xfId="0" applyFont="1" applyBorder="1" applyAlignment="1">
      <alignment horizontal="center" vertical="center" wrapText="1"/>
    </xf>
    <xf numFmtId="0" fontId="0" fillId="0" borderId="75" xfId="0" applyBorder="1" applyAlignment="1">
      <alignment horizontal="center" vertical="center"/>
    </xf>
    <xf numFmtId="166" fontId="9" fillId="0" borderId="86" xfId="0" applyNumberFormat="1" applyFont="1" applyBorder="1" applyAlignment="1">
      <alignment vertical="center" wrapText="1"/>
    </xf>
    <xf numFmtId="0" fontId="27" fillId="0" borderId="0" xfId="0" applyFont="1"/>
    <xf numFmtId="0" fontId="28" fillId="0" borderId="0" xfId="0" applyFont="1" applyAlignment="1">
      <alignment horizontal="center"/>
    </xf>
    <xf numFmtId="0" fontId="28" fillId="0" borderId="75" xfId="0" applyFont="1" applyBorder="1" applyAlignment="1">
      <alignment horizontal="center" vertical="center"/>
    </xf>
    <xf numFmtId="0" fontId="28" fillId="0" borderId="76" xfId="0" applyFont="1" applyBorder="1"/>
    <xf numFmtId="0" fontId="27" fillId="0" borderId="75" xfId="0" applyFont="1" applyBorder="1" applyAlignment="1">
      <alignment horizontal="center" vertical="center"/>
    </xf>
    <xf numFmtId="0" fontId="28" fillId="0" borderId="78" xfId="0" applyFont="1" applyBorder="1" applyAlignment="1">
      <alignment horizontal="center" vertical="center"/>
    </xf>
    <xf numFmtId="0" fontId="27" fillId="0" borderId="81" xfId="0" applyFont="1" applyBorder="1"/>
    <xf numFmtId="0" fontId="27" fillId="8" borderId="75" xfId="0" applyFont="1" applyFill="1" applyBorder="1"/>
    <xf numFmtId="0" fontId="27" fillId="0" borderId="79" xfId="0" applyFont="1" applyBorder="1"/>
    <xf numFmtId="0" fontId="27" fillId="0" borderId="59" xfId="0" applyFont="1" applyBorder="1"/>
    <xf numFmtId="0" fontId="27" fillId="0" borderId="84" xfId="0" applyFont="1" applyBorder="1"/>
    <xf numFmtId="0" fontId="28" fillId="0" borderId="75" xfId="0" applyFont="1" applyBorder="1" applyAlignment="1">
      <alignment horizontal="center" vertical="center" wrapText="1"/>
    </xf>
    <xf numFmtId="0" fontId="27" fillId="0" borderId="81" xfId="0" applyFont="1" applyBorder="1" applyAlignment="1">
      <alignment horizontal="center" vertical="center"/>
    </xf>
    <xf numFmtId="0" fontId="27" fillId="8" borderId="75" xfId="0" applyFont="1" applyFill="1" applyBorder="1" applyAlignment="1">
      <alignment horizontal="center" vertical="center"/>
    </xf>
    <xf numFmtId="0" fontId="24" fillId="0" borderId="89" xfId="0" applyFont="1" applyBorder="1" applyAlignment="1">
      <alignment horizontal="center"/>
    </xf>
    <xf numFmtId="0" fontId="24" fillId="0" borderId="0" xfId="0" applyFont="1" applyAlignment="1">
      <alignment horizontal="center"/>
    </xf>
    <xf numFmtId="0" fontId="24" fillId="0" borderId="77" xfId="0" applyFont="1" applyBorder="1" applyAlignment="1">
      <alignment horizontal="center" vertical="center"/>
    </xf>
    <xf numFmtId="0" fontId="24" fillId="0" borderId="78" xfId="0" applyFont="1" applyBorder="1" applyAlignment="1">
      <alignment horizontal="center" vertical="center"/>
    </xf>
    <xf numFmtId="0" fontId="24" fillId="0" borderId="90" xfId="0" applyFont="1" applyBorder="1" applyAlignment="1">
      <alignment horizontal="center" vertical="center"/>
    </xf>
    <xf numFmtId="0" fontId="24" fillId="0" borderId="76" xfId="0" applyFont="1" applyBorder="1" applyAlignment="1">
      <alignment horizontal="center" vertical="center" wrapText="1"/>
    </xf>
    <xf numFmtId="0" fontId="24" fillId="0" borderId="91" xfId="0" applyFont="1" applyBorder="1" applyAlignment="1">
      <alignment horizontal="center" vertical="center" wrapText="1"/>
    </xf>
    <xf numFmtId="0" fontId="24" fillId="0" borderId="76" xfId="0" applyFont="1" applyBorder="1"/>
    <xf numFmtId="0" fontId="29" fillId="0" borderId="75" xfId="0" applyFont="1" applyBorder="1"/>
    <xf numFmtId="1" fontId="30" fillId="11" borderId="75" xfId="0" applyNumberFormat="1" applyFont="1" applyFill="1" applyBorder="1" applyAlignment="1">
      <alignment vertical="center" wrapText="1"/>
    </xf>
    <xf numFmtId="0" fontId="11" fillId="0" borderId="66" xfId="0" applyFont="1" applyBorder="1" applyAlignment="1">
      <alignment horizontal="center" vertical="center"/>
    </xf>
    <xf numFmtId="167" fontId="4" fillId="3" borderId="68" xfId="0" applyNumberFormat="1" applyFont="1" applyFill="1" applyBorder="1" applyAlignment="1">
      <alignment horizontal="center" vertical="center"/>
    </xf>
    <xf numFmtId="0" fontId="14" fillId="0" borderId="0" xfId="0" applyFont="1" applyAlignment="1">
      <alignment horizontal="center" vertical="center"/>
    </xf>
    <xf numFmtId="0" fontId="11" fillId="0" borderId="33" xfId="0" applyFont="1" applyBorder="1" applyAlignment="1">
      <alignment horizontal="center" vertical="center"/>
    </xf>
    <xf numFmtId="0" fontId="3" fillId="0" borderId="59" xfId="0" applyFont="1" applyBorder="1"/>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63" xfId="0" applyFont="1" applyBorder="1" applyAlignment="1">
      <alignment horizontal="center" vertical="center"/>
    </xf>
    <xf numFmtId="0" fontId="11" fillId="0" borderId="75" xfId="0" applyFont="1" applyBorder="1" applyAlignment="1">
      <alignment horizontal="center" vertical="center"/>
    </xf>
    <xf numFmtId="0" fontId="11" fillId="0" borderId="34" xfId="0" applyFont="1" applyBorder="1" applyAlignment="1">
      <alignment horizontal="center" vertical="center"/>
    </xf>
    <xf numFmtId="0" fontId="11" fillId="0" borderId="92" xfId="0" applyFont="1" applyBorder="1" applyAlignment="1">
      <alignment horizontal="center" vertical="center"/>
    </xf>
    <xf numFmtId="0" fontId="5" fillId="0" borderId="75" xfId="0" applyFont="1" applyBorder="1"/>
    <xf numFmtId="168" fontId="9" fillId="0" borderId="75" xfId="0" applyNumberFormat="1" applyFont="1" applyBorder="1" applyAlignment="1">
      <alignment horizontal="center" vertical="center" wrapText="1"/>
    </xf>
    <xf numFmtId="0" fontId="9" fillId="0" borderId="75" xfId="0" applyFont="1" applyBorder="1" applyAlignment="1">
      <alignment horizontal="center" vertical="center" wrapText="1"/>
    </xf>
    <xf numFmtId="0" fontId="27" fillId="0" borderId="75" xfId="0" applyFont="1" applyBorder="1" applyAlignment="1">
      <alignment horizontal="center"/>
    </xf>
    <xf numFmtId="0" fontId="8" fillId="0" borderId="20" xfId="0" applyFont="1" applyBorder="1" applyAlignment="1">
      <alignment vertical="center" wrapText="1"/>
    </xf>
    <xf numFmtId="0" fontId="5" fillId="0" borderId="59" xfId="0" applyFont="1" applyBorder="1"/>
    <xf numFmtId="0" fontId="3" fillId="0" borderId="11" xfId="0" applyFont="1" applyBorder="1"/>
    <xf numFmtId="0" fontId="3" fillId="0" borderId="53" xfId="0" applyFont="1" applyBorder="1"/>
    <xf numFmtId="0" fontId="9" fillId="4" borderId="11" xfId="0" applyFont="1" applyFill="1" applyBorder="1" applyAlignment="1">
      <alignment horizontal="left" vertical="center"/>
    </xf>
    <xf numFmtId="167" fontId="9" fillId="4" borderId="11" xfId="0" applyNumberFormat="1" applyFont="1" applyFill="1" applyBorder="1" applyAlignment="1">
      <alignment horizontal="center" vertical="center"/>
    </xf>
    <xf numFmtId="0" fontId="28" fillId="0" borderId="87" xfId="0" applyFont="1" applyBorder="1" applyAlignment="1">
      <alignment horizontal="center" vertical="center"/>
    </xf>
    <xf numFmtId="0" fontId="27" fillId="0" borderId="87" xfId="0" applyFont="1" applyBorder="1" applyAlignment="1">
      <alignment horizontal="center" vertical="center"/>
    </xf>
    <xf numFmtId="0" fontId="28" fillId="0" borderId="86"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xf>
    <xf numFmtId="0" fontId="26" fillId="0" borderId="81" xfId="0" applyFont="1" applyBorder="1" applyAlignment="1">
      <alignment horizontal="center" vertical="center"/>
    </xf>
    <xf numFmtId="0" fontId="26" fillId="0" borderId="95" xfId="0" applyFont="1" applyBorder="1" applyAlignment="1">
      <alignment horizontal="center" vertical="center"/>
    </xf>
    <xf numFmtId="0" fontId="28" fillId="0" borderId="96" xfId="0" applyFont="1" applyBorder="1" applyAlignment="1">
      <alignment horizontal="center" vertical="center"/>
    </xf>
    <xf numFmtId="0" fontId="28" fillId="0" borderId="88" xfId="0" applyFont="1" applyBorder="1" applyAlignment="1">
      <alignment horizontal="center" vertical="center"/>
    </xf>
    <xf numFmtId="0" fontId="28" fillId="0" borderId="97" xfId="0" applyFont="1" applyBorder="1"/>
    <xf numFmtId="0" fontId="27" fillId="8" borderId="80" xfId="0" applyFont="1" applyFill="1" applyBorder="1"/>
    <xf numFmtId="0" fontId="28" fillId="0" borderId="98" xfId="0" applyFont="1" applyBorder="1" applyAlignment="1">
      <alignment horizontal="center" vertical="center"/>
    </xf>
    <xf numFmtId="0" fontId="27" fillId="0" borderId="95" xfId="0" applyFont="1" applyBorder="1"/>
    <xf numFmtId="0" fontId="27" fillId="8" borderId="87" xfId="0" applyFont="1" applyFill="1" applyBorder="1"/>
    <xf numFmtId="0" fontId="28" fillId="0" borderId="99" xfId="0" applyFont="1" applyBorder="1" applyAlignment="1">
      <alignment horizontal="center" vertical="center"/>
    </xf>
    <xf numFmtId="0" fontId="28" fillId="0" borderId="86" xfId="0" applyFont="1" applyBorder="1" applyAlignment="1">
      <alignment horizontal="center" vertical="center" wrapText="1"/>
    </xf>
    <xf numFmtId="0" fontId="27" fillId="0" borderId="95" xfId="0" applyFont="1" applyBorder="1" applyAlignment="1">
      <alignment horizontal="center" vertical="center"/>
    </xf>
    <xf numFmtId="0" fontId="27" fillId="8" borderId="87" xfId="0"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31" fillId="0" borderId="75" xfId="0" applyFont="1" applyBorder="1" applyAlignment="1">
      <alignment horizontal="center"/>
    </xf>
    <xf numFmtId="0" fontId="29" fillId="0" borderId="75" xfId="0" applyFont="1" applyBorder="1" applyAlignment="1">
      <alignment horizontal="center" vertical="center"/>
    </xf>
    <xf numFmtId="1" fontId="29" fillId="0" borderId="75" xfId="0" applyNumberFormat="1" applyFont="1" applyBorder="1" applyAlignment="1">
      <alignment horizontal="center" vertical="center"/>
    </xf>
    <xf numFmtId="0" fontId="29" fillId="0" borderId="91" xfId="0" applyFont="1" applyBorder="1" applyAlignment="1">
      <alignment horizontal="center" vertical="center"/>
    </xf>
    <xf numFmtId="1" fontId="30" fillId="11" borderId="75" xfId="0" applyNumberFormat="1" applyFont="1" applyFill="1" applyBorder="1" applyAlignment="1">
      <alignment horizontal="center" vertical="center" wrapText="1"/>
    </xf>
    <xf numFmtId="0" fontId="0" fillId="0" borderId="75" xfId="0" applyBorder="1"/>
    <xf numFmtId="0" fontId="9" fillId="0" borderId="33" xfId="0" applyFont="1" applyBorder="1" applyAlignment="1">
      <alignment horizontal="center" vertical="center" wrapText="1"/>
    </xf>
    <xf numFmtId="0" fontId="28" fillId="7" borderId="73" xfId="0" applyFont="1" applyFill="1" applyBorder="1" applyAlignment="1">
      <alignment horizontal="center" wrapText="1"/>
    </xf>
    <xf numFmtId="0" fontId="28" fillId="7" borderId="83" xfId="0" applyFont="1" applyFill="1" applyBorder="1" applyAlignment="1">
      <alignment horizontal="center" wrapText="1"/>
    </xf>
    <xf numFmtId="0" fontId="42" fillId="7" borderId="72" xfId="0" applyFont="1" applyFill="1" applyBorder="1" applyAlignment="1">
      <alignment horizontal="center" wrapText="1"/>
    </xf>
    <xf numFmtId="0" fontId="5" fillId="0" borderId="0" xfId="0" applyFont="1" applyAlignment="1">
      <alignment horizontal="center"/>
    </xf>
    <xf numFmtId="0" fontId="0" fillId="0" borderId="100" xfId="0" applyBorder="1"/>
    <xf numFmtId="0" fontId="0" fillId="0" borderId="101" xfId="0" applyBorder="1"/>
    <xf numFmtId="0" fontId="45" fillId="17" borderId="12" xfId="0" applyFont="1" applyFill="1" applyBorder="1" applyAlignment="1">
      <alignment vertical="center"/>
    </xf>
    <xf numFmtId="0" fontId="45" fillId="17" borderId="10" xfId="0" applyFont="1" applyFill="1" applyBorder="1" applyAlignment="1">
      <alignment horizontal="center" vertical="center"/>
    </xf>
    <xf numFmtId="0" fontId="43" fillId="16" borderId="11" xfId="0" applyFont="1" applyFill="1" applyBorder="1"/>
    <xf numFmtId="0" fontId="45" fillId="17" borderId="13" xfId="0" applyFont="1" applyFill="1" applyBorder="1" applyAlignment="1">
      <alignment horizontal="center" vertical="center" wrapText="1"/>
    </xf>
    <xf numFmtId="0" fontId="0" fillId="0" borderId="84" xfId="0" applyBorder="1"/>
    <xf numFmtId="0" fontId="45" fillId="20" borderId="19" xfId="0" applyFont="1" applyFill="1" applyBorder="1" applyAlignment="1">
      <alignment horizontal="center" vertical="center" wrapText="1"/>
    </xf>
    <xf numFmtId="0" fontId="45" fillId="20" borderId="12"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20" xfId="0" applyFont="1" applyFill="1" applyBorder="1" applyAlignment="1">
      <alignment horizontal="center" vertical="center"/>
    </xf>
    <xf numFmtId="0" fontId="11" fillId="21" borderId="24" xfId="0" applyFont="1" applyFill="1" applyBorder="1" applyAlignment="1">
      <alignment horizontal="center" vertical="center"/>
    </xf>
    <xf numFmtId="0" fontId="11" fillId="22" borderId="30" xfId="0" applyFont="1" applyFill="1" applyBorder="1" applyAlignment="1">
      <alignment horizontal="center" vertical="center"/>
    </xf>
    <xf numFmtId="0" fontId="11" fillId="21" borderId="25" xfId="0" applyFont="1" applyFill="1" applyBorder="1" applyAlignment="1">
      <alignment horizontal="center" vertical="center"/>
    </xf>
    <xf numFmtId="0" fontId="11" fillId="22" borderId="31" xfId="0" applyFont="1" applyFill="1" applyBorder="1" applyAlignment="1">
      <alignment horizontal="center" vertical="center"/>
    </xf>
    <xf numFmtId="0" fontId="11" fillId="18" borderId="41" xfId="0" applyFont="1" applyFill="1" applyBorder="1" applyAlignment="1">
      <alignment horizontal="center" vertical="center"/>
    </xf>
    <xf numFmtId="0" fontId="4" fillId="18" borderId="12" xfId="0" applyFont="1" applyFill="1" applyBorder="1" applyAlignment="1">
      <alignment horizontal="center" vertical="center"/>
    </xf>
    <xf numFmtId="0" fontId="4" fillId="18" borderId="13" xfId="0" applyFont="1" applyFill="1" applyBorder="1" applyAlignment="1">
      <alignment horizontal="center" vertical="center"/>
    </xf>
    <xf numFmtId="0" fontId="4" fillId="18" borderId="20" xfId="0" applyFont="1" applyFill="1" applyBorder="1" applyAlignment="1">
      <alignment horizontal="center" vertical="center"/>
    </xf>
    <xf numFmtId="0" fontId="11" fillId="18" borderId="47" xfId="0" applyFont="1" applyFill="1" applyBorder="1" applyAlignment="1">
      <alignment horizontal="center" vertical="center"/>
    </xf>
    <xf numFmtId="0" fontId="11" fillId="18" borderId="49" xfId="0" applyFont="1" applyFill="1" applyBorder="1" applyAlignment="1">
      <alignment horizontal="center" vertical="center"/>
    </xf>
    <xf numFmtId="167" fontId="45" fillId="17" borderId="19" xfId="0" applyNumberFormat="1" applyFont="1" applyFill="1" applyBorder="1" applyAlignment="1">
      <alignment horizontal="center" vertical="center"/>
    </xf>
    <xf numFmtId="167" fontId="45" fillId="17" borderId="46" xfId="0" applyNumberFormat="1" applyFont="1" applyFill="1" applyBorder="1" applyAlignment="1">
      <alignment horizontal="center" vertical="center"/>
    </xf>
    <xf numFmtId="167" fontId="48" fillId="17" borderId="19" xfId="0" applyNumberFormat="1" applyFont="1" applyFill="1" applyBorder="1" applyAlignment="1">
      <alignment horizontal="center" vertical="center"/>
    </xf>
    <xf numFmtId="9" fontId="48" fillId="17" borderId="19" xfId="0" applyNumberFormat="1" applyFont="1" applyFill="1" applyBorder="1" applyAlignment="1">
      <alignment horizontal="center" vertical="center"/>
    </xf>
    <xf numFmtId="9" fontId="45" fillId="17" borderId="48" xfId="0" applyNumberFormat="1" applyFont="1" applyFill="1" applyBorder="1" applyAlignment="1">
      <alignment horizontal="center" vertical="center"/>
    </xf>
    <xf numFmtId="167" fontId="45" fillId="17" borderId="47" xfId="0" applyNumberFormat="1" applyFont="1" applyFill="1" applyBorder="1" applyAlignment="1">
      <alignment horizontal="center" vertical="center"/>
    </xf>
    <xf numFmtId="167" fontId="45" fillId="17" borderId="50" xfId="0" applyNumberFormat="1" applyFont="1" applyFill="1" applyBorder="1" applyAlignment="1">
      <alignment horizontal="center" vertical="center"/>
    </xf>
    <xf numFmtId="167" fontId="45" fillId="17" borderId="2" xfId="0" applyNumberFormat="1" applyFont="1" applyFill="1" applyBorder="1" applyAlignment="1">
      <alignment horizontal="center" vertical="center"/>
    </xf>
    <xf numFmtId="9" fontId="45" fillId="17" borderId="46" xfId="0" applyNumberFormat="1" applyFont="1" applyFill="1" applyBorder="1" applyAlignment="1">
      <alignment horizontal="center" vertical="center"/>
    </xf>
    <xf numFmtId="167" fontId="45" fillId="17" borderId="6" xfId="0" applyNumberFormat="1" applyFont="1" applyFill="1" applyBorder="1" applyAlignment="1">
      <alignment horizontal="center" vertical="center"/>
    </xf>
    <xf numFmtId="165" fontId="45" fillId="17" borderId="49" xfId="1" applyFont="1" applyFill="1" applyBorder="1" applyAlignment="1">
      <alignment horizontal="center" vertical="center"/>
    </xf>
    <xf numFmtId="0" fontId="11" fillId="26" borderId="12" xfId="0" applyFont="1" applyFill="1" applyBorder="1" applyAlignment="1">
      <alignment horizontal="center" vertical="center" textRotation="90" wrapText="1"/>
    </xf>
    <xf numFmtId="0" fontId="11" fillId="18" borderId="41" xfId="0" applyFont="1" applyFill="1" applyBorder="1" applyAlignment="1">
      <alignment horizontal="center" vertical="center" wrapText="1"/>
    </xf>
    <xf numFmtId="0" fontId="15" fillId="28" borderId="59" xfId="0" applyFont="1" applyFill="1" applyBorder="1" applyAlignment="1">
      <alignment horizontal="center" vertical="center"/>
    </xf>
    <xf numFmtId="0" fontId="15" fillId="28" borderId="60" xfId="0" applyFont="1" applyFill="1" applyBorder="1" applyAlignment="1">
      <alignment horizontal="center" vertical="center"/>
    </xf>
    <xf numFmtId="0" fontId="14" fillId="28" borderId="59" xfId="0" applyFont="1" applyFill="1" applyBorder="1" applyAlignment="1">
      <alignment horizontal="center" vertical="center"/>
    </xf>
    <xf numFmtId="0" fontId="47" fillId="24" borderId="19" xfId="0" applyFont="1" applyFill="1" applyBorder="1" applyAlignment="1">
      <alignment horizontal="right" vertical="center" wrapText="1"/>
    </xf>
    <xf numFmtId="0" fontId="9" fillId="28" borderId="26" xfId="0" applyFont="1" applyFill="1" applyBorder="1" applyAlignment="1">
      <alignment horizontal="center" vertical="center" wrapText="1"/>
    </xf>
    <xf numFmtId="14" fontId="9" fillId="28" borderId="44" xfId="0" applyNumberFormat="1" applyFont="1" applyFill="1" applyBorder="1" applyAlignment="1">
      <alignment horizontal="center" vertical="center" wrapText="1"/>
    </xf>
    <xf numFmtId="0" fontId="9" fillId="28" borderId="44" xfId="0" applyFont="1" applyFill="1" applyBorder="1" applyAlignment="1">
      <alignment horizontal="center" vertical="center" wrapText="1"/>
    </xf>
    <xf numFmtId="0" fontId="9" fillId="28" borderId="66" xfId="0" applyFont="1" applyFill="1" applyBorder="1" applyAlignment="1">
      <alignment horizontal="center" vertical="center" wrapText="1"/>
    </xf>
    <xf numFmtId="165" fontId="45" fillId="28" borderId="68" xfId="1" applyFont="1" applyFill="1" applyBorder="1" applyAlignment="1">
      <alignment horizontal="center" vertical="center"/>
    </xf>
    <xf numFmtId="167" fontId="45" fillId="28" borderId="50" xfId="0" applyNumberFormat="1" applyFont="1" applyFill="1" applyBorder="1" applyAlignment="1">
      <alignment horizontal="center" vertical="center"/>
    </xf>
    <xf numFmtId="0" fontId="47" fillId="24" borderId="41" xfId="0" applyFont="1" applyFill="1" applyBorder="1" applyAlignment="1">
      <alignment horizontal="center" vertical="center"/>
    </xf>
    <xf numFmtId="0" fontId="47" fillId="24" borderId="47" xfId="0" applyFont="1" applyFill="1" applyBorder="1" applyAlignment="1">
      <alignment horizontal="center" vertical="center"/>
    </xf>
    <xf numFmtId="0" fontId="47" fillId="24" borderId="49" xfId="0" applyFont="1" applyFill="1" applyBorder="1" applyAlignment="1">
      <alignment horizontal="center" vertical="center"/>
    </xf>
    <xf numFmtId="0" fontId="47" fillId="24" borderId="41" xfId="0" applyFont="1" applyFill="1" applyBorder="1" applyAlignment="1">
      <alignment horizontal="center" vertical="center" wrapText="1"/>
    </xf>
    <xf numFmtId="167" fontId="45" fillId="28" borderId="46" xfId="0" applyNumberFormat="1" applyFont="1" applyFill="1" applyBorder="1" applyAlignment="1">
      <alignment horizontal="center" vertical="center"/>
    </xf>
    <xf numFmtId="167" fontId="4" fillId="28" borderId="46" xfId="0" applyNumberFormat="1" applyFont="1" applyFill="1" applyBorder="1" applyAlignment="1">
      <alignment horizontal="center" vertical="center"/>
    </xf>
    <xf numFmtId="2" fontId="13" fillId="28" borderId="52" xfId="0" applyNumberFormat="1" applyFont="1" applyFill="1" applyBorder="1" applyAlignment="1">
      <alignment horizontal="center" vertical="center"/>
    </xf>
    <xf numFmtId="2" fontId="13" fillId="28" borderId="57" xfId="0" applyNumberFormat="1" applyFont="1" applyFill="1" applyBorder="1" applyAlignment="1">
      <alignment horizontal="center" vertical="center"/>
    </xf>
    <xf numFmtId="167" fontId="13" fillId="28" borderId="19" xfId="0" applyNumberFormat="1" applyFont="1" applyFill="1" applyBorder="1" applyAlignment="1">
      <alignment horizontal="center" vertical="center"/>
    </xf>
    <xf numFmtId="9" fontId="13" fillId="28" borderId="19" xfId="0" applyNumberFormat="1" applyFont="1" applyFill="1" applyBorder="1" applyAlignment="1">
      <alignment horizontal="center" vertical="center"/>
    </xf>
    <xf numFmtId="167" fontId="4" fillId="28" borderId="45" xfId="0" applyNumberFormat="1" applyFont="1" applyFill="1" applyBorder="1" applyAlignment="1">
      <alignment horizontal="center" vertical="center"/>
    </xf>
    <xf numFmtId="9" fontId="4" fillId="28" borderId="48" xfId="0" applyNumberFormat="1" applyFont="1" applyFill="1" applyBorder="1" applyAlignment="1">
      <alignment horizontal="center" vertical="center"/>
    </xf>
    <xf numFmtId="167" fontId="4" fillId="28" borderId="47" xfId="0" applyNumberFormat="1" applyFont="1" applyFill="1" applyBorder="1" applyAlignment="1">
      <alignment horizontal="center" vertical="center"/>
    </xf>
    <xf numFmtId="0" fontId="4" fillId="4" borderId="75" xfId="0" applyFont="1" applyFill="1" applyBorder="1" applyAlignment="1">
      <alignment horizontal="center" vertical="center"/>
    </xf>
    <xf numFmtId="0" fontId="4" fillId="4" borderId="75" xfId="0" applyFont="1" applyFill="1" applyBorder="1" applyAlignment="1">
      <alignment horizontal="center" vertical="center" wrapText="1"/>
    </xf>
    <xf numFmtId="0" fontId="45" fillId="29" borderId="59" xfId="0" applyFont="1" applyFill="1" applyBorder="1" applyAlignment="1">
      <alignment horizontal="left" vertical="center"/>
    </xf>
    <xf numFmtId="0" fontId="45" fillId="24" borderId="12" xfId="0" applyFont="1" applyFill="1" applyBorder="1" applyAlignment="1">
      <alignment horizontal="center" vertical="center"/>
    </xf>
    <xf numFmtId="0" fontId="45" fillId="24" borderId="13" xfId="0" applyFont="1" applyFill="1" applyBorder="1" applyAlignment="1">
      <alignment horizontal="center" vertical="center"/>
    </xf>
    <xf numFmtId="0" fontId="45" fillId="24" borderId="20" xfId="0" applyFont="1" applyFill="1" applyBorder="1" applyAlignment="1">
      <alignment horizontal="center" vertical="center"/>
    </xf>
    <xf numFmtId="0" fontId="11" fillId="18" borderId="68" xfId="0" applyFont="1" applyFill="1" applyBorder="1" applyAlignment="1">
      <alignment horizontal="center" vertical="center"/>
    </xf>
    <xf numFmtId="2" fontId="13" fillId="28" borderId="12" xfId="0" applyNumberFormat="1" applyFont="1" applyFill="1" applyBorder="1" applyAlignment="1">
      <alignment horizontal="center" vertical="center"/>
    </xf>
    <xf numFmtId="2" fontId="13" fillId="28" borderId="53" xfId="0" applyNumberFormat="1" applyFont="1" applyFill="1" applyBorder="1" applyAlignment="1">
      <alignment horizontal="center" vertical="center"/>
    </xf>
    <xf numFmtId="10" fontId="13" fillId="28" borderId="19" xfId="0" applyNumberFormat="1" applyFont="1" applyFill="1" applyBorder="1" applyAlignment="1">
      <alignment horizontal="center" vertical="center"/>
    </xf>
    <xf numFmtId="164" fontId="4" fillId="28" borderId="45" xfId="2" applyFont="1" applyFill="1" applyBorder="1" applyAlignment="1">
      <alignment horizontal="center" vertical="center"/>
    </xf>
    <xf numFmtId="10" fontId="4" fillId="28" borderId="46" xfId="0" applyNumberFormat="1" applyFont="1" applyFill="1" applyBorder="1" applyAlignment="1">
      <alignment horizontal="center" vertical="center"/>
    </xf>
    <xf numFmtId="167" fontId="4" fillId="28" borderId="47" xfId="0" applyNumberFormat="1" applyFont="1" applyFill="1" applyBorder="1" applyAlignment="1">
      <alignment horizontal="right" vertical="center"/>
    </xf>
    <xf numFmtId="10" fontId="4" fillId="28" borderId="48" xfId="0" applyNumberFormat="1" applyFont="1" applyFill="1" applyBorder="1" applyAlignment="1">
      <alignment horizontal="center" vertical="center"/>
    </xf>
    <xf numFmtId="167" fontId="4" fillId="28" borderId="68" xfId="0" applyNumberFormat="1" applyFont="1" applyFill="1" applyBorder="1" applyAlignment="1">
      <alignment horizontal="right" vertical="center"/>
    </xf>
    <xf numFmtId="10" fontId="4" fillId="28" borderId="49" xfId="0" applyNumberFormat="1" applyFont="1" applyFill="1" applyBorder="1" applyAlignment="1">
      <alignment horizontal="center" vertical="center"/>
    </xf>
    <xf numFmtId="165" fontId="4" fillId="28" borderId="68" xfId="1" applyFont="1" applyFill="1" applyBorder="1" applyAlignment="1">
      <alignment horizontal="center" vertical="center"/>
    </xf>
    <xf numFmtId="10" fontId="4" fillId="28" borderId="50" xfId="0" applyNumberFormat="1" applyFont="1" applyFill="1" applyBorder="1" applyAlignment="1">
      <alignment horizontal="center" vertical="center"/>
    </xf>
    <xf numFmtId="0" fontId="47" fillId="24" borderId="68" xfId="0" applyFont="1" applyFill="1" applyBorder="1" applyAlignment="1">
      <alignment horizontal="center" vertical="center"/>
    </xf>
    <xf numFmtId="2" fontId="47" fillId="17" borderId="56" xfId="0" applyNumberFormat="1" applyFont="1" applyFill="1" applyBorder="1" applyAlignment="1">
      <alignment horizontal="center" vertical="center"/>
    </xf>
    <xf numFmtId="2" fontId="47" fillId="17" borderId="57" xfId="0" applyNumberFormat="1" applyFont="1" applyFill="1" applyBorder="1" applyAlignment="1">
      <alignment horizontal="center" vertical="center"/>
    </xf>
    <xf numFmtId="2" fontId="47" fillId="17" borderId="58" xfId="0" applyNumberFormat="1" applyFont="1" applyFill="1" applyBorder="1" applyAlignment="1">
      <alignment horizontal="center" vertical="center"/>
    </xf>
    <xf numFmtId="167" fontId="45" fillId="17" borderId="48" xfId="0" applyNumberFormat="1" applyFont="1" applyFill="1" applyBorder="1" applyAlignment="1">
      <alignment horizontal="center" vertical="center"/>
    </xf>
    <xf numFmtId="167" fontId="45" fillId="17" borderId="49" xfId="0" applyNumberFormat="1" applyFont="1" applyFill="1" applyBorder="1" applyAlignment="1">
      <alignment horizontal="center" vertical="center"/>
    </xf>
    <xf numFmtId="9" fontId="45" fillId="17" borderId="49" xfId="0" applyNumberFormat="1" applyFont="1" applyFill="1" applyBorder="1" applyAlignment="1">
      <alignment horizontal="center" vertical="center"/>
    </xf>
    <xf numFmtId="0" fontId="4" fillId="26" borderId="12" xfId="0" applyFont="1" applyFill="1" applyBorder="1" applyAlignment="1">
      <alignment horizontal="center" vertical="center" textRotation="90" wrapText="1"/>
    </xf>
    <xf numFmtId="9" fontId="11" fillId="28" borderId="13" xfId="3" applyFont="1" applyFill="1" applyBorder="1" applyAlignment="1">
      <alignment horizontal="center" vertical="center"/>
    </xf>
    <xf numFmtId="17" fontId="9" fillId="28" borderId="26" xfId="0" applyNumberFormat="1" applyFont="1" applyFill="1" applyBorder="1" applyAlignment="1">
      <alignment horizontal="center" vertical="center" wrapText="1"/>
    </xf>
    <xf numFmtId="0" fontId="11" fillId="21" borderId="45" xfId="0" applyFont="1" applyFill="1" applyBorder="1" applyAlignment="1">
      <alignment horizontal="center" vertical="center"/>
    </xf>
    <xf numFmtId="0" fontId="47" fillId="22" borderId="7" xfId="0" applyFont="1" applyFill="1" applyBorder="1" applyAlignment="1">
      <alignment horizontal="center" vertical="center"/>
    </xf>
    <xf numFmtId="0" fontId="47" fillId="22" borderId="31" xfId="0" applyFont="1" applyFill="1" applyBorder="1" applyAlignment="1">
      <alignment horizontal="center" vertical="center"/>
    </xf>
    <xf numFmtId="0" fontId="11" fillId="18" borderId="49" xfId="0" applyFont="1" applyFill="1" applyBorder="1" applyAlignment="1">
      <alignment horizontal="center" vertical="center" wrapText="1"/>
    </xf>
    <xf numFmtId="0" fontId="9" fillId="19" borderId="42" xfId="0" applyFont="1" applyFill="1" applyBorder="1" applyAlignment="1">
      <alignment horizontal="center" vertical="center" wrapText="1"/>
    </xf>
    <xf numFmtId="0" fontId="9" fillId="19" borderId="43" xfId="0" applyFont="1" applyFill="1" applyBorder="1" applyAlignment="1">
      <alignment horizontal="center" vertical="center" wrapText="1"/>
    </xf>
    <xf numFmtId="0" fontId="11" fillId="18" borderId="47" xfId="0" applyFont="1" applyFill="1" applyBorder="1" applyAlignment="1">
      <alignment horizontal="center" vertical="center" wrapText="1"/>
    </xf>
    <xf numFmtId="0" fontId="9" fillId="19" borderId="33" xfId="0" applyFont="1" applyFill="1" applyBorder="1" applyAlignment="1">
      <alignment horizontal="center" vertical="center"/>
    </xf>
    <xf numFmtId="2" fontId="13" fillId="28" borderId="56" xfId="0" applyNumberFormat="1" applyFont="1" applyFill="1" applyBorder="1" applyAlignment="1">
      <alignment horizontal="center" vertical="center"/>
    </xf>
    <xf numFmtId="9" fontId="13" fillId="28" borderId="10" xfId="0" applyNumberFormat="1" applyFont="1" applyFill="1" applyBorder="1" applyAlignment="1">
      <alignment horizontal="center" vertical="center"/>
    </xf>
    <xf numFmtId="169" fontId="4" fillId="28" borderId="45" xfId="0" applyNumberFormat="1" applyFont="1" applyFill="1" applyBorder="1" applyAlignment="1">
      <alignment horizontal="center" vertical="center"/>
    </xf>
    <xf numFmtId="169" fontId="4" fillId="28" borderId="47" xfId="0" applyNumberFormat="1" applyFont="1" applyFill="1" applyBorder="1" applyAlignment="1">
      <alignment horizontal="center" vertical="center"/>
    </xf>
    <xf numFmtId="167" fontId="4" fillId="28" borderId="68" xfId="0" applyNumberFormat="1" applyFont="1" applyFill="1" applyBorder="1" applyAlignment="1">
      <alignment horizontal="center" vertical="center"/>
    </xf>
    <xf numFmtId="169" fontId="4" fillId="28" borderId="7" xfId="0" applyNumberFormat="1" applyFont="1" applyFill="1" applyBorder="1" applyAlignment="1">
      <alignment horizontal="center" vertical="center"/>
    </xf>
    <xf numFmtId="0" fontId="47" fillId="24" borderId="49" xfId="0" applyFont="1" applyFill="1" applyBorder="1" applyAlignment="1">
      <alignment horizontal="center" vertical="center" wrapText="1"/>
    </xf>
    <xf numFmtId="0" fontId="51" fillId="16" borderId="42" xfId="0" applyFont="1" applyFill="1" applyBorder="1" applyAlignment="1">
      <alignment horizontal="center" vertical="center" wrapText="1"/>
    </xf>
    <xf numFmtId="0" fontId="51" fillId="16" borderId="4" xfId="0" applyFont="1" applyFill="1" applyBorder="1" applyAlignment="1">
      <alignment horizontal="center" vertical="center" wrapText="1"/>
    </xf>
    <xf numFmtId="0" fontId="51" fillId="16" borderId="43" xfId="0" applyFont="1" applyFill="1" applyBorder="1" applyAlignment="1">
      <alignment horizontal="center" vertical="center" wrapText="1"/>
    </xf>
    <xf numFmtId="0" fontId="51" fillId="16" borderId="33" xfId="0" applyFont="1" applyFill="1" applyBorder="1" applyAlignment="1">
      <alignment horizontal="center" vertical="center"/>
    </xf>
    <xf numFmtId="2" fontId="48" fillId="17" borderId="56" xfId="0" applyNumberFormat="1" applyFont="1" applyFill="1" applyBorder="1" applyAlignment="1">
      <alignment horizontal="center" vertical="center"/>
    </xf>
    <xf numFmtId="2" fontId="48" fillId="17" borderId="57" xfId="0" applyNumberFormat="1" applyFont="1" applyFill="1" applyBorder="1" applyAlignment="1">
      <alignment horizontal="center" vertical="center"/>
    </xf>
    <xf numFmtId="2" fontId="48" fillId="17" borderId="58" xfId="0" applyNumberFormat="1" applyFont="1" applyFill="1" applyBorder="1" applyAlignment="1">
      <alignment horizontal="center" vertical="center"/>
    </xf>
    <xf numFmtId="169" fontId="48" fillId="17" borderId="10" xfId="0" applyNumberFormat="1" applyFont="1" applyFill="1" applyBorder="1" applyAlignment="1">
      <alignment horizontal="center" vertical="center"/>
    </xf>
    <xf numFmtId="167" fontId="45" fillId="17" borderId="67" xfId="0" applyNumberFormat="1" applyFont="1" applyFill="1" applyBorder="1" applyAlignment="1">
      <alignment horizontal="center" vertical="center"/>
    </xf>
    <xf numFmtId="169" fontId="45" fillId="17" borderId="45" xfId="0" applyNumberFormat="1" applyFont="1" applyFill="1" applyBorder="1" applyAlignment="1">
      <alignment horizontal="center" vertical="center"/>
    </xf>
    <xf numFmtId="169" fontId="45" fillId="17" borderId="47" xfId="0" applyNumberFormat="1" applyFont="1" applyFill="1" applyBorder="1" applyAlignment="1">
      <alignment horizontal="center" vertical="center"/>
    </xf>
    <xf numFmtId="167" fontId="45" fillId="17" borderId="68" xfId="0" applyNumberFormat="1" applyFont="1" applyFill="1" applyBorder="1" applyAlignment="1">
      <alignment horizontal="center" vertical="center"/>
    </xf>
    <xf numFmtId="169" fontId="45" fillId="17" borderId="7" xfId="0" applyNumberFormat="1" applyFont="1" applyFill="1" applyBorder="1" applyAlignment="1">
      <alignment horizontal="center" vertical="center"/>
    </xf>
    <xf numFmtId="167" fontId="4" fillId="28" borderId="2" xfId="0" applyNumberFormat="1" applyFont="1" applyFill="1" applyBorder="1" applyAlignment="1">
      <alignment horizontal="center" vertical="center"/>
    </xf>
    <xf numFmtId="9" fontId="4" fillId="28" borderId="45" xfId="0" applyNumberFormat="1" applyFont="1" applyFill="1" applyBorder="1" applyAlignment="1">
      <alignment horizontal="center" vertical="center"/>
    </xf>
    <xf numFmtId="167" fontId="4" fillId="28" borderId="48" xfId="0" applyNumberFormat="1" applyFont="1" applyFill="1" applyBorder="1" applyAlignment="1">
      <alignment horizontal="center" vertical="center"/>
    </xf>
    <xf numFmtId="9" fontId="4" fillId="28" borderId="47" xfId="0" applyNumberFormat="1" applyFont="1" applyFill="1" applyBorder="1" applyAlignment="1">
      <alignment horizontal="center" vertical="center"/>
    </xf>
    <xf numFmtId="167" fontId="4" fillId="28" borderId="49" xfId="0" applyNumberFormat="1" applyFont="1" applyFill="1" applyBorder="1" applyAlignment="1">
      <alignment horizontal="center" vertical="center"/>
    </xf>
    <xf numFmtId="167" fontId="4" fillId="28" borderId="7" xfId="0" applyNumberFormat="1" applyFont="1" applyFill="1" applyBorder="1" applyAlignment="1">
      <alignment horizontal="center" vertical="center"/>
    </xf>
    <xf numFmtId="167" fontId="4" fillId="28" borderId="19" xfId="0" applyNumberFormat="1" applyFont="1" applyFill="1" applyBorder="1" applyAlignment="1">
      <alignment horizontal="center" vertical="center"/>
    </xf>
    <xf numFmtId="2" fontId="11" fillId="28" borderId="56" xfId="0" applyNumberFormat="1" applyFont="1" applyFill="1" applyBorder="1" applyAlignment="1">
      <alignment horizontal="center" vertical="center"/>
    </xf>
    <xf numFmtId="2" fontId="11" fillId="28" borderId="57" xfId="0" applyNumberFormat="1" applyFont="1" applyFill="1" applyBorder="1" applyAlignment="1">
      <alignment horizontal="center" vertical="center"/>
    </xf>
    <xf numFmtId="0" fontId="9" fillId="19" borderId="4" xfId="0" applyFont="1" applyFill="1" applyBorder="1" applyAlignment="1">
      <alignment horizontal="center" vertical="center" wrapText="1"/>
    </xf>
    <xf numFmtId="0" fontId="52" fillId="22" borderId="12" xfId="0" applyFont="1" applyFill="1" applyBorder="1" applyAlignment="1">
      <alignment horizontal="center" vertical="center" textRotation="90" wrapText="1"/>
    </xf>
    <xf numFmtId="2" fontId="47" fillId="28" borderId="13" xfId="0" applyNumberFormat="1" applyFont="1" applyFill="1" applyBorder="1" applyAlignment="1">
      <alignment horizontal="center" vertical="center"/>
    </xf>
    <xf numFmtId="0" fontId="45" fillId="17" borderId="11" xfId="0" applyFont="1" applyFill="1" applyBorder="1" applyAlignment="1">
      <alignment horizontal="center" vertical="center" wrapText="1"/>
    </xf>
    <xf numFmtId="9" fontId="4" fillId="28" borderId="46" xfId="0" applyNumberFormat="1" applyFont="1" applyFill="1" applyBorder="1" applyAlignment="1">
      <alignment horizontal="center" vertical="center"/>
    </xf>
    <xf numFmtId="167" fontId="4" fillId="28" borderId="50" xfId="0" applyNumberFormat="1" applyFont="1" applyFill="1" applyBorder="1" applyAlignment="1">
      <alignment horizontal="center" vertical="center"/>
    </xf>
    <xf numFmtId="0" fontId="17" fillId="23" borderId="12" xfId="0" applyFont="1" applyFill="1" applyBorder="1" applyAlignment="1">
      <alignment horizontal="center" vertical="center" textRotation="90" wrapText="1"/>
    </xf>
    <xf numFmtId="2" fontId="11" fillId="28" borderId="13" xfId="0" applyNumberFormat="1" applyFont="1" applyFill="1" applyBorder="1" applyAlignment="1">
      <alignment horizontal="center" vertical="center"/>
    </xf>
    <xf numFmtId="2" fontId="26" fillId="28" borderId="13" xfId="0" applyNumberFormat="1" applyFont="1" applyFill="1" applyBorder="1" applyAlignment="1">
      <alignment horizontal="center" vertical="center"/>
    </xf>
    <xf numFmtId="167" fontId="53" fillId="28" borderId="46" xfId="0" applyNumberFormat="1" applyFont="1" applyFill="1" applyBorder="1" applyAlignment="1">
      <alignment horizontal="center" vertical="center"/>
    </xf>
    <xf numFmtId="0" fontId="51" fillId="17" borderId="26" xfId="0" applyFont="1" applyFill="1" applyBorder="1" applyAlignment="1">
      <alignment horizontal="center" vertical="center" wrapText="1"/>
    </xf>
    <xf numFmtId="14" fontId="51" fillId="17" borderId="44" xfId="0" applyNumberFormat="1" applyFont="1" applyFill="1" applyBorder="1" applyAlignment="1">
      <alignment horizontal="center" vertical="center" wrapText="1"/>
    </xf>
    <xf numFmtId="0" fontId="51" fillId="17" borderId="44" xfId="0" applyFont="1" applyFill="1" applyBorder="1" applyAlignment="1">
      <alignment horizontal="center" vertical="center" wrapText="1"/>
    </xf>
    <xf numFmtId="0" fontId="51" fillId="17" borderId="66" xfId="0" applyFont="1" applyFill="1" applyBorder="1" applyAlignment="1">
      <alignment horizontal="center" vertical="center" wrapText="1"/>
    </xf>
    <xf numFmtId="0" fontId="54" fillId="28" borderId="59" xfId="0" applyFont="1" applyFill="1" applyBorder="1" applyAlignment="1">
      <alignment horizontal="center" vertical="center"/>
    </xf>
    <xf numFmtId="0" fontId="54" fillId="28" borderId="60" xfId="0" applyFont="1" applyFill="1" applyBorder="1" applyAlignment="1">
      <alignment horizontal="center" vertical="center"/>
    </xf>
    <xf numFmtId="0" fontId="4" fillId="13" borderId="88" xfId="0" applyFont="1" applyFill="1" applyBorder="1" applyAlignment="1">
      <alignment horizontal="center" vertical="center" wrapText="1"/>
    </xf>
    <xf numFmtId="0" fontId="0" fillId="0" borderId="95" xfId="0" applyBorder="1"/>
    <xf numFmtId="0" fontId="0" fillId="0" borderId="102" xfId="0" applyBorder="1"/>
    <xf numFmtId="0" fontId="0" fillId="0" borderId="59" xfId="0" applyBorder="1"/>
    <xf numFmtId="0" fontId="0" fillId="0" borderId="93" xfId="0" applyBorder="1"/>
    <xf numFmtId="0" fontId="0" fillId="0" borderId="103" xfId="0" applyBorder="1"/>
    <xf numFmtId="0" fontId="0" fillId="0" borderId="99" xfId="0" applyBorder="1"/>
    <xf numFmtId="0" fontId="0" fillId="11" borderId="0" xfId="0" applyFill="1"/>
    <xf numFmtId="0" fontId="0" fillId="11" borderId="59" xfId="0" applyFill="1" applyBorder="1"/>
    <xf numFmtId="0" fontId="11" fillId="0" borderId="102" xfId="0" applyFont="1" applyBorder="1" applyAlignment="1">
      <alignment horizontal="right"/>
    </xf>
    <xf numFmtId="0" fontId="11" fillId="0" borderId="84" xfId="0" applyFont="1" applyBorder="1"/>
    <xf numFmtId="0" fontId="0" fillId="19" borderId="0" xfId="0" applyFill="1"/>
    <xf numFmtId="0" fontId="5" fillId="11" borderId="0" xfId="0" applyFont="1" applyFill="1"/>
    <xf numFmtId="0" fontId="0" fillId="19" borderId="59" xfId="0" applyFill="1" applyBorder="1"/>
    <xf numFmtId="0" fontId="11" fillId="0" borderId="59" xfId="0" applyFont="1" applyBorder="1" applyAlignment="1">
      <alignment horizontal="center"/>
    </xf>
    <xf numFmtId="0" fontId="20" fillId="0" borderId="95" xfId="0" applyFont="1" applyBorder="1" applyAlignment="1">
      <alignment horizontal="center" wrapText="1"/>
    </xf>
    <xf numFmtId="0" fontId="20" fillId="0" borderId="102" xfId="0" applyFont="1" applyBorder="1" applyAlignment="1">
      <alignment horizontal="center" wrapText="1"/>
    </xf>
    <xf numFmtId="0" fontId="20" fillId="0" borderId="93" xfId="0" applyFont="1" applyBorder="1" applyAlignment="1">
      <alignment horizontal="center" wrapText="1"/>
    </xf>
    <xf numFmtId="0" fontId="16" fillId="14" borderId="95" xfId="0" applyFont="1" applyFill="1" applyBorder="1" applyAlignment="1">
      <alignment horizontal="center" vertical="center" wrapText="1"/>
    </xf>
    <xf numFmtId="0" fontId="16" fillId="14" borderId="100" xfId="0" applyFont="1" applyFill="1" applyBorder="1" applyAlignment="1">
      <alignment horizontal="center" vertical="center" wrapText="1"/>
    </xf>
    <xf numFmtId="0" fontId="16" fillId="14" borderId="101" xfId="0" applyFont="1" applyFill="1" applyBorder="1" applyAlignment="1">
      <alignment horizontal="center" vertical="center" wrapText="1"/>
    </xf>
    <xf numFmtId="0" fontId="6" fillId="14" borderId="102" xfId="0" applyFont="1" applyFill="1" applyBorder="1" applyAlignment="1">
      <alignment horizontal="center" vertical="center" wrapText="1"/>
    </xf>
    <xf numFmtId="0" fontId="6" fillId="14" borderId="59" xfId="0" applyFont="1" applyFill="1" applyBorder="1" applyAlignment="1">
      <alignment horizontal="center" vertical="center" wrapText="1"/>
    </xf>
    <xf numFmtId="0" fontId="6" fillId="14" borderId="84" xfId="0" applyFont="1" applyFill="1" applyBorder="1" applyAlignment="1">
      <alignment horizontal="center" vertical="center" wrapText="1"/>
    </xf>
    <xf numFmtId="0" fontId="6" fillId="14" borderId="93" xfId="0" applyFont="1" applyFill="1" applyBorder="1" applyAlignment="1">
      <alignment horizontal="center" vertical="center" wrapText="1"/>
    </xf>
    <xf numFmtId="0" fontId="6" fillId="14" borderId="103" xfId="0" applyFont="1" applyFill="1" applyBorder="1" applyAlignment="1">
      <alignment horizontal="center" vertical="center" wrapText="1"/>
    </xf>
    <xf numFmtId="0" fontId="6" fillId="14" borderId="99" xfId="0" applyFont="1" applyFill="1" applyBorder="1" applyAlignment="1">
      <alignment horizontal="center" vertical="center" wrapText="1"/>
    </xf>
    <xf numFmtId="0" fontId="4" fillId="0" borderId="59" xfId="0" applyFont="1" applyBorder="1" applyAlignment="1">
      <alignment horizontal="center"/>
    </xf>
    <xf numFmtId="166" fontId="9" fillId="0" borderId="14" xfId="0" applyNumberFormat="1" applyFont="1" applyBorder="1" applyAlignment="1">
      <alignment horizontal="center" vertical="center" wrapText="1"/>
    </xf>
    <xf numFmtId="166" fontId="9" fillId="0" borderId="15" xfId="0" applyNumberFormat="1" applyFont="1" applyBorder="1" applyAlignment="1">
      <alignment horizontal="center" vertical="center" wrapText="1"/>
    </xf>
    <xf numFmtId="2" fontId="47" fillId="17" borderId="10" xfId="0" applyNumberFormat="1" applyFont="1" applyFill="1" applyBorder="1" applyAlignment="1">
      <alignment horizontal="center" vertical="center"/>
    </xf>
    <xf numFmtId="2" fontId="47" fillId="17" borderId="52" xfId="0" applyNumberFormat="1" applyFont="1" applyFill="1" applyBorder="1" applyAlignment="1">
      <alignment horizontal="center" vertical="center"/>
    </xf>
    <xf numFmtId="2" fontId="47" fillId="17" borderId="21" xfId="0" applyNumberFormat="1" applyFont="1" applyFill="1" applyBorder="1" applyAlignment="1">
      <alignment horizontal="center" vertical="center"/>
    </xf>
    <xf numFmtId="2" fontId="47" fillId="17" borderId="85" xfId="0" applyNumberFormat="1" applyFont="1" applyFill="1" applyBorder="1" applyAlignment="1">
      <alignment horizontal="center" vertical="center"/>
    </xf>
    <xf numFmtId="2" fontId="47" fillId="17" borderId="20" xfId="0" applyNumberFormat="1" applyFont="1" applyFill="1" applyBorder="1" applyAlignment="1">
      <alignment horizontal="center" vertical="center"/>
    </xf>
    <xf numFmtId="2" fontId="47" fillId="17" borderId="53" xfId="0" applyNumberFormat="1" applyFont="1" applyFill="1" applyBorder="1" applyAlignment="1">
      <alignment horizontal="center" vertical="center"/>
    </xf>
    <xf numFmtId="1" fontId="9" fillId="4" borderId="87" xfId="0" applyNumberFormat="1" applyFont="1" applyFill="1" applyBorder="1" applyAlignment="1">
      <alignment horizontal="center" vertical="center"/>
    </xf>
    <xf numFmtId="1" fontId="9" fillId="4" borderId="88" xfId="0" applyNumberFormat="1" applyFont="1" applyFill="1" applyBorder="1" applyAlignment="1">
      <alignment horizontal="center" vertical="center"/>
    </xf>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1" fontId="9" fillId="0" borderId="87" xfId="0" applyNumberFormat="1" applyFont="1" applyBorder="1" applyAlignment="1">
      <alignment horizontal="center" vertical="center" wrapText="1"/>
    </xf>
    <xf numFmtId="1" fontId="9" fillId="0" borderId="88" xfId="0" applyNumberFormat="1" applyFont="1" applyBorder="1" applyAlignment="1">
      <alignment horizontal="center" vertical="center" wrapText="1"/>
    </xf>
    <xf numFmtId="9" fontId="11" fillId="28" borderId="20" xfId="0" applyNumberFormat="1" applyFont="1" applyFill="1" applyBorder="1" applyAlignment="1">
      <alignment horizontal="center" vertical="center"/>
    </xf>
    <xf numFmtId="9" fontId="11" fillId="28" borderId="53" xfId="0" applyNumberFormat="1" applyFont="1" applyFill="1" applyBorder="1" applyAlignment="1">
      <alignment horizontal="center" vertical="center"/>
    </xf>
    <xf numFmtId="0" fontId="47" fillId="24" borderId="47" xfId="0" applyFont="1" applyFill="1" applyBorder="1" applyAlignment="1">
      <alignment horizontal="center" vertical="center" wrapText="1"/>
    </xf>
    <xf numFmtId="0" fontId="47" fillId="24" borderId="7" xfId="0" applyFont="1" applyFill="1" applyBorder="1" applyAlignment="1">
      <alignment horizontal="center" vertical="center" wrapText="1"/>
    </xf>
    <xf numFmtId="0" fontId="47" fillId="24" borderId="45" xfId="0" applyFont="1" applyFill="1" applyBorder="1" applyAlignment="1">
      <alignment horizontal="center" vertical="center" wrapText="1"/>
    </xf>
    <xf numFmtId="0" fontId="11" fillId="18" borderId="20" xfId="0" applyFont="1" applyFill="1" applyBorder="1" applyAlignment="1">
      <alignment horizontal="center" vertical="center" wrapText="1"/>
    </xf>
    <xf numFmtId="0" fontId="11" fillId="27" borderId="10" xfId="0" applyFont="1" applyFill="1" applyBorder="1" applyAlignment="1">
      <alignment horizontal="center" vertical="center" wrapText="1"/>
    </xf>
    <xf numFmtId="2" fontId="13" fillId="28" borderId="10" xfId="0" applyNumberFormat="1" applyFont="1" applyFill="1" applyBorder="1" applyAlignment="1">
      <alignment horizontal="center" vertical="center"/>
    </xf>
    <xf numFmtId="2" fontId="13" fillId="28" borderId="52" xfId="0" applyNumberFormat="1" applyFont="1" applyFill="1" applyBorder="1" applyAlignment="1">
      <alignment horizontal="center" vertical="center"/>
    </xf>
    <xf numFmtId="2" fontId="13" fillId="28" borderId="17" xfId="0" applyNumberFormat="1" applyFont="1" applyFill="1" applyBorder="1" applyAlignment="1">
      <alignment horizontal="center" vertical="center"/>
    </xf>
    <xf numFmtId="2" fontId="13" fillId="28" borderId="57" xfId="0" applyNumberFormat="1" applyFont="1" applyFill="1" applyBorder="1" applyAlignment="1">
      <alignment horizontal="center" vertical="center"/>
    </xf>
    <xf numFmtId="9" fontId="11" fillId="28" borderId="52" xfId="0" applyNumberFormat="1" applyFont="1" applyFill="1" applyBorder="1" applyAlignment="1">
      <alignment horizontal="center" vertical="center"/>
    </xf>
    <xf numFmtId="0" fontId="44" fillId="15" borderId="11" xfId="0" applyFont="1" applyFill="1" applyBorder="1" applyAlignment="1">
      <alignment horizontal="center" vertical="center" wrapText="1"/>
    </xf>
    <xf numFmtId="0" fontId="8" fillId="0" borderId="10" xfId="0" applyFont="1" applyBorder="1" applyAlignment="1">
      <alignment horizontal="left" vertical="center" wrapText="1"/>
    </xf>
    <xf numFmtId="0" fontId="4" fillId="0" borderId="11" xfId="0" applyFont="1" applyBorder="1" applyAlignment="1">
      <alignment horizontal="center" vertical="center"/>
    </xf>
    <xf numFmtId="0" fontId="8" fillId="4" borderId="41" xfId="0" applyFont="1" applyFill="1" applyBorder="1" applyAlignment="1">
      <alignment horizontal="left" vertical="center"/>
    </xf>
    <xf numFmtId="0" fontId="8" fillId="4" borderId="10" xfId="0" applyFont="1" applyFill="1" applyBorder="1" applyAlignment="1">
      <alignment horizontal="left" vertical="center"/>
    </xf>
    <xf numFmtId="0" fontId="45" fillId="17" borderId="10" xfId="0" applyFont="1" applyFill="1" applyBorder="1" applyAlignment="1">
      <alignment horizontal="center" vertical="center" wrapText="1"/>
    </xf>
    <xf numFmtId="0" fontId="10" fillId="4" borderId="10" xfId="0" applyFont="1" applyFill="1" applyBorder="1" applyAlignment="1">
      <alignment horizontal="center" vertical="center"/>
    </xf>
    <xf numFmtId="0" fontId="8" fillId="0" borderId="20" xfId="0" applyFont="1" applyBorder="1" applyAlignment="1">
      <alignment horizontal="left" vertical="center" wrapText="1"/>
    </xf>
    <xf numFmtId="0" fontId="3" fillId="0" borderId="53" xfId="0" applyFont="1" applyBorder="1" applyAlignment="1">
      <alignment wrapText="1"/>
    </xf>
    <xf numFmtId="0" fontId="8" fillId="4" borderId="20" xfId="0" applyFont="1" applyFill="1" applyBorder="1" applyAlignment="1">
      <alignment horizontal="center" vertical="center" wrapText="1"/>
    </xf>
    <xf numFmtId="0" fontId="45" fillId="17" borderId="10" xfId="0" applyFont="1" applyFill="1" applyBorder="1" applyAlignment="1">
      <alignment horizontal="center" vertical="center"/>
    </xf>
    <xf numFmtId="0" fontId="8" fillId="4" borderId="38" xfId="0" applyFont="1" applyFill="1" applyBorder="1" applyAlignment="1">
      <alignment horizontal="left" vertical="center" wrapText="1"/>
    </xf>
    <xf numFmtId="0" fontId="3" fillId="0" borderId="38" xfId="0" applyFont="1" applyBorder="1" applyAlignment="1">
      <alignment wrapText="1"/>
    </xf>
    <xf numFmtId="9" fontId="9" fillId="4" borderId="20" xfId="0" applyNumberFormat="1" applyFont="1" applyFill="1" applyBorder="1" applyAlignment="1">
      <alignment horizontal="center" vertical="center"/>
    </xf>
    <xf numFmtId="0" fontId="9" fillId="4" borderId="10" xfId="0" applyFont="1" applyFill="1" applyBorder="1" applyAlignment="1">
      <alignment horizontal="left" vertical="center" wrapText="1"/>
    </xf>
    <xf numFmtId="0" fontId="9" fillId="0" borderId="41" xfId="0" applyFont="1" applyBorder="1" applyAlignment="1">
      <alignment horizontal="center" vertical="center" wrapText="1"/>
    </xf>
    <xf numFmtId="0" fontId="9" fillId="0" borderId="41" xfId="0" applyFont="1" applyBorder="1" applyAlignment="1">
      <alignment horizontal="left" vertical="center" wrapText="1"/>
    </xf>
    <xf numFmtId="0" fontId="8" fillId="4" borderId="40" xfId="0" applyFont="1" applyFill="1" applyBorder="1" applyAlignment="1">
      <alignment horizontal="left" vertical="center"/>
    </xf>
    <xf numFmtId="0" fontId="45" fillId="17" borderId="40" xfId="0" applyFont="1" applyFill="1" applyBorder="1" applyAlignment="1">
      <alignment horizontal="center" vertical="center"/>
    </xf>
    <xf numFmtId="0" fontId="9" fillId="4" borderId="10" xfId="0" applyFont="1" applyFill="1" applyBorder="1" applyAlignment="1">
      <alignment horizontal="left" vertical="center"/>
    </xf>
    <xf numFmtId="0" fontId="8" fillId="0" borderId="40" xfId="0" applyFont="1" applyBorder="1" applyAlignment="1">
      <alignment horizontal="left" vertical="center"/>
    </xf>
    <xf numFmtId="0" fontId="45" fillId="20" borderId="16" xfId="0" applyFont="1" applyFill="1" applyBorder="1" applyAlignment="1">
      <alignment horizontal="center" vertical="center" wrapText="1"/>
    </xf>
    <xf numFmtId="166" fontId="9" fillId="0" borderId="23" xfId="0" applyNumberFormat="1" applyFont="1" applyBorder="1" applyAlignment="1">
      <alignment horizontal="center" vertical="center"/>
    </xf>
    <xf numFmtId="9" fontId="47" fillId="17" borderId="17" xfId="0" applyNumberFormat="1" applyFont="1" applyFill="1" applyBorder="1" applyAlignment="1">
      <alignment horizontal="center" vertical="center" wrapText="1"/>
    </xf>
    <xf numFmtId="0" fontId="11" fillId="0" borderId="56" xfId="0" applyFont="1" applyBorder="1" applyAlignment="1">
      <alignment horizontal="center" vertical="center"/>
    </xf>
    <xf numFmtId="0" fontId="11" fillId="0" borderId="33" xfId="0" applyFont="1" applyBorder="1" applyAlignment="1">
      <alignment horizontal="center" vertical="center"/>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166" fontId="9" fillId="0" borderId="35" xfId="0" applyNumberFormat="1" applyFont="1" applyBorder="1" applyAlignment="1">
      <alignment horizontal="center" vertical="center"/>
    </xf>
    <xf numFmtId="0" fontId="9" fillId="0" borderId="22" xfId="0" applyFont="1" applyBorder="1" applyAlignment="1">
      <alignment horizontal="left" vertical="center" wrapText="1"/>
    </xf>
    <xf numFmtId="0" fontId="4" fillId="0" borderId="38" xfId="0" applyFont="1" applyBorder="1" applyAlignment="1">
      <alignment horizontal="center" vertical="center"/>
    </xf>
    <xf numFmtId="0" fontId="20" fillId="0" borderId="41" xfId="0" applyFont="1" applyBorder="1" applyAlignment="1">
      <alignment horizontal="center" wrapText="1"/>
    </xf>
    <xf numFmtId="0" fontId="45" fillId="17" borderId="7" xfId="0" applyFont="1" applyFill="1" applyBorder="1" applyAlignment="1">
      <alignment horizontal="left" vertical="center"/>
    </xf>
    <xf numFmtId="0" fontId="7" fillId="4" borderId="10" xfId="0" applyFont="1" applyFill="1" applyBorder="1" applyAlignment="1">
      <alignment horizontal="center" vertical="center" wrapText="1"/>
    </xf>
    <xf numFmtId="0" fontId="45" fillId="17" borderId="41" xfId="0" applyFont="1" applyFill="1" applyBorder="1" applyAlignment="1">
      <alignment horizontal="left" vertical="center"/>
    </xf>
    <xf numFmtId="0" fontId="45" fillId="17" borderId="40" xfId="0" applyFont="1" applyFill="1" applyBorder="1" applyAlignment="1">
      <alignment horizontal="left" vertical="center"/>
    </xf>
    <xf numFmtId="0" fontId="45" fillId="20" borderId="10" xfId="0" applyFont="1" applyFill="1" applyBorder="1" applyAlignment="1">
      <alignment horizontal="center" vertical="center"/>
    </xf>
    <xf numFmtId="0" fontId="45" fillId="20" borderId="17" xfId="0" applyFont="1" applyFill="1" applyBorder="1" applyAlignment="1">
      <alignment horizontal="center" vertical="center" wrapText="1"/>
    </xf>
    <xf numFmtId="0" fontId="45" fillId="20" borderId="41" xfId="0" applyFont="1" applyFill="1" applyBorder="1" applyAlignment="1">
      <alignment horizontal="center" vertical="center" wrapText="1"/>
    </xf>
    <xf numFmtId="0" fontId="45" fillId="20" borderId="41" xfId="0" applyFont="1" applyFill="1" applyBorder="1" applyAlignment="1">
      <alignment horizontal="center" vertical="center"/>
    </xf>
    <xf numFmtId="0" fontId="4" fillId="13" borderId="88" xfId="0" applyFont="1" applyFill="1" applyBorder="1" applyAlignment="1">
      <alignment horizontal="right" vertical="center" wrapText="1"/>
    </xf>
    <xf numFmtId="0" fontId="4" fillId="4" borderId="75" xfId="0" applyFont="1" applyFill="1" applyBorder="1" applyAlignment="1">
      <alignment horizontal="center" vertical="center" wrapText="1"/>
    </xf>
    <xf numFmtId="0" fontId="16" fillId="14" borderId="41" xfId="0" applyFont="1" applyFill="1" applyBorder="1" applyAlignment="1">
      <alignment horizontal="center" vertical="center" wrapText="1"/>
    </xf>
    <xf numFmtId="0" fontId="4" fillId="4" borderId="75" xfId="0" applyFont="1" applyFill="1" applyBorder="1" applyAlignment="1">
      <alignment horizontal="center" vertical="center"/>
    </xf>
    <xf numFmtId="0" fontId="6" fillId="14" borderId="71" xfId="0" applyFont="1" applyFill="1" applyBorder="1" applyAlignment="1">
      <alignment horizontal="center" vertical="center" wrapText="1"/>
    </xf>
    <xf numFmtId="0" fontId="4" fillId="18" borderId="10" xfId="0" applyFont="1" applyFill="1" applyBorder="1" applyAlignment="1">
      <alignment horizontal="center" vertical="center"/>
    </xf>
    <xf numFmtId="0" fontId="45" fillId="20" borderId="16" xfId="0" applyFont="1" applyFill="1" applyBorder="1" applyAlignment="1">
      <alignment horizontal="center" vertical="center"/>
    </xf>
    <xf numFmtId="0" fontId="12" fillId="0" borderId="41" xfId="0" applyFont="1" applyBorder="1" applyAlignment="1">
      <alignment horizontal="left"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166" fontId="9" fillId="0" borderId="7" xfId="0" applyNumberFormat="1" applyFont="1" applyBorder="1" applyAlignment="1">
      <alignment horizontal="center" vertical="center" wrapText="1"/>
    </xf>
    <xf numFmtId="166" fontId="9" fillId="0" borderId="30" xfId="0" applyNumberFormat="1" applyFont="1" applyBorder="1" applyAlignment="1">
      <alignment horizontal="center" vertical="center" wrapText="1"/>
    </xf>
    <xf numFmtId="0" fontId="9" fillId="0" borderId="23" xfId="0" applyFont="1" applyBorder="1" applyAlignment="1">
      <alignment horizontal="left" vertical="center" wrapText="1"/>
    </xf>
    <xf numFmtId="166" fontId="9" fillId="0" borderId="66"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0" borderId="60" xfId="0" applyNumberFormat="1" applyFont="1" applyBorder="1" applyAlignment="1">
      <alignment horizontal="center" vertical="center"/>
    </xf>
    <xf numFmtId="0" fontId="9" fillId="0" borderId="4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2" xfId="0" quotePrefix="1" applyFont="1" applyBorder="1" applyAlignment="1">
      <alignment horizontal="left" vertical="center" wrapText="1"/>
    </xf>
    <xf numFmtId="0" fontId="9" fillId="0" borderId="22" xfId="0" applyFont="1" applyBorder="1" applyAlignment="1">
      <alignment horizontal="left" vertical="center"/>
    </xf>
    <xf numFmtId="0" fontId="4" fillId="4" borderId="38" xfId="0" applyFont="1" applyFill="1" applyBorder="1" applyAlignment="1">
      <alignment horizontal="center" vertical="top" wrapText="1"/>
    </xf>
    <xf numFmtId="0" fontId="5" fillId="0" borderId="14" xfId="0" applyFont="1" applyBorder="1" applyAlignment="1">
      <alignment horizontal="center"/>
    </xf>
    <xf numFmtId="0" fontId="45" fillId="24" borderId="41" xfId="0" applyFont="1" applyFill="1" applyBorder="1" applyAlignment="1">
      <alignment horizontal="center" vertical="center"/>
    </xf>
    <xf numFmtId="0" fontId="4" fillId="18" borderId="16" xfId="0" applyFont="1" applyFill="1" applyBorder="1" applyAlignment="1">
      <alignment horizontal="center" vertical="center" wrapText="1"/>
    </xf>
    <xf numFmtId="0" fontId="11" fillId="18" borderId="16"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26" borderId="33" xfId="0" applyFont="1" applyFill="1" applyBorder="1" applyAlignment="1">
      <alignment horizontal="center" vertical="center" textRotation="90" wrapText="1"/>
    </xf>
    <xf numFmtId="0" fontId="47" fillId="22" borderId="54" xfId="0" applyFont="1" applyFill="1" applyBorder="1" applyAlignment="1">
      <alignment horizontal="center" vertical="center" textRotation="90" wrapText="1"/>
    </xf>
    <xf numFmtId="0" fontId="47" fillId="24" borderId="41" xfId="0" applyFont="1" applyFill="1" applyBorder="1" applyAlignment="1">
      <alignment horizontal="center" vertical="center" wrapText="1"/>
    </xf>
    <xf numFmtId="0" fontId="11" fillId="4" borderId="16" xfId="0" applyFont="1" applyFill="1" applyBorder="1" applyAlignment="1">
      <alignment horizontal="center" vertical="center"/>
    </xf>
    <xf numFmtId="0" fontId="11" fillId="18" borderId="41" xfId="0" applyFont="1" applyFill="1" applyBorder="1" applyAlignment="1">
      <alignment horizontal="center" vertical="center"/>
    </xf>
    <xf numFmtId="0" fontId="9" fillId="0" borderId="45" xfId="0" applyFont="1" applyBorder="1" applyAlignment="1">
      <alignment horizontal="center" vertical="center" wrapText="1"/>
    </xf>
    <xf numFmtId="0" fontId="9" fillId="0" borderId="24" xfId="0" applyFont="1" applyBorder="1" applyAlignment="1">
      <alignment horizontal="center" vertical="center" wrapText="1"/>
    </xf>
    <xf numFmtId="2" fontId="13" fillId="28" borderId="58" xfId="0" applyNumberFormat="1" applyFont="1" applyFill="1" applyBorder="1" applyAlignment="1">
      <alignment horizontal="center" vertical="center"/>
    </xf>
    <xf numFmtId="1" fontId="9" fillId="0" borderId="45" xfId="0" applyNumberFormat="1" applyFont="1" applyBorder="1" applyAlignment="1">
      <alignment horizontal="center" vertical="center" wrapText="1"/>
    </xf>
    <xf numFmtId="1" fontId="9" fillId="0" borderId="67" xfId="0" applyNumberFormat="1" applyFont="1" applyBorder="1" applyAlignment="1">
      <alignment horizontal="center" vertical="center" wrapText="1"/>
    </xf>
    <xf numFmtId="0" fontId="9" fillId="0" borderId="5" xfId="0" applyFont="1" applyBorder="1" applyAlignment="1">
      <alignment horizontal="center" vertical="center" wrapText="1"/>
    </xf>
    <xf numFmtId="166" fontId="9" fillId="0" borderId="8" xfId="0" applyNumberFormat="1" applyFont="1" applyBorder="1" applyAlignment="1">
      <alignment horizontal="center" vertical="center" wrapText="1"/>
    </xf>
    <xf numFmtId="0" fontId="42" fillId="7" borderId="79" xfId="0" applyFont="1" applyFill="1" applyBorder="1" applyAlignment="1">
      <alignment horizontal="center"/>
    </xf>
    <xf numFmtId="0" fontId="42" fillId="7" borderId="80" xfId="0" applyFont="1" applyFill="1" applyBorder="1" applyAlignment="1">
      <alignment horizontal="center"/>
    </xf>
    <xf numFmtId="0" fontId="42" fillId="7" borderId="82" xfId="0" applyFont="1" applyFill="1" applyBorder="1" applyAlignment="1">
      <alignment horizontal="center"/>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45" fillId="24" borderId="10" xfId="0" applyFont="1" applyFill="1" applyBorder="1" applyAlignment="1">
      <alignment horizontal="center" vertical="center"/>
    </xf>
    <xf numFmtId="0" fontId="15" fillId="0" borderId="17" xfId="0" applyFont="1" applyBorder="1" applyAlignment="1">
      <alignment horizontal="left" vertical="center" wrapText="1"/>
    </xf>
    <xf numFmtId="0" fontId="15" fillId="0" borderId="8" xfId="0" applyFont="1" applyBorder="1" applyAlignment="1">
      <alignment horizontal="left" vertical="center"/>
    </xf>
    <xf numFmtId="0" fontId="15" fillId="0" borderId="17" xfId="0" applyFont="1" applyBorder="1" applyAlignment="1">
      <alignment horizontal="left" vertical="top" wrapText="1"/>
    </xf>
    <xf numFmtId="0" fontId="3" fillId="0" borderId="38" xfId="0" applyFont="1" applyBorder="1" applyAlignment="1">
      <alignment horizontal="left" vertical="top" wrapText="1"/>
    </xf>
    <xf numFmtId="0" fontId="3" fillId="0" borderId="58" xfId="0" applyFont="1" applyBorder="1" applyAlignment="1">
      <alignment horizontal="left" vertical="top" wrapText="1"/>
    </xf>
    <xf numFmtId="0" fontId="3" fillId="0" borderId="61" xfId="0" applyFont="1" applyBorder="1" applyAlignment="1">
      <alignment horizontal="left" vertical="top" wrapText="1"/>
    </xf>
    <xf numFmtId="0" fontId="0" fillId="0" borderId="0" xfId="0" applyAlignment="1">
      <alignment horizontal="left" vertical="top" wrapText="1"/>
    </xf>
    <xf numFmtId="0" fontId="3" fillId="0" borderId="60" xfId="0" applyFont="1" applyBorder="1" applyAlignment="1">
      <alignment horizontal="left" vertical="top" wrapText="1"/>
    </xf>
    <xf numFmtId="0" fontId="3" fillId="0" borderId="63" xfId="0" applyFont="1" applyBorder="1" applyAlignment="1">
      <alignment horizontal="left" vertical="top" wrapTex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0" fontId="15" fillId="0" borderId="8"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5" fillId="0" borderId="17" xfId="0" applyFont="1" applyBorder="1" applyAlignment="1">
      <alignment horizontal="left" vertical="top"/>
    </xf>
    <xf numFmtId="0" fontId="3" fillId="0" borderId="38" xfId="0" applyFont="1" applyBorder="1" applyAlignment="1">
      <alignment horizontal="left" vertical="top"/>
    </xf>
    <xf numFmtId="0" fontId="3" fillId="0" borderId="58" xfId="0" applyFont="1" applyBorder="1" applyAlignment="1">
      <alignment horizontal="left" vertical="top"/>
    </xf>
    <xf numFmtId="0" fontId="3" fillId="0" borderId="61" xfId="0" applyFont="1" applyBorder="1" applyAlignment="1">
      <alignment horizontal="left" vertical="top"/>
    </xf>
    <xf numFmtId="0" fontId="0" fillId="0" borderId="0" xfId="0" applyAlignment="1">
      <alignment horizontal="left" vertical="top"/>
    </xf>
    <xf numFmtId="0" fontId="3" fillId="0" borderId="60" xfId="0" applyFont="1" applyBorder="1" applyAlignment="1">
      <alignment horizontal="left" vertical="top"/>
    </xf>
    <xf numFmtId="0" fontId="3" fillId="0" borderId="63" xfId="0" applyFont="1" applyBorder="1" applyAlignment="1">
      <alignment horizontal="left" vertical="top"/>
    </xf>
    <xf numFmtId="0" fontId="3" fillId="0" borderId="64" xfId="0" applyFont="1" applyBorder="1" applyAlignment="1">
      <alignment horizontal="left" vertical="top"/>
    </xf>
    <xf numFmtId="0" fontId="3" fillId="0" borderId="65" xfId="0" applyFont="1" applyBorder="1" applyAlignment="1">
      <alignment horizontal="left" vertical="top"/>
    </xf>
    <xf numFmtId="0" fontId="47" fillId="24" borderId="22" xfId="0" applyFont="1" applyFill="1" applyBorder="1" applyAlignment="1">
      <alignment horizontal="center" vertical="center" wrapText="1"/>
    </xf>
    <xf numFmtId="0" fontId="43" fillId="20" borderId="38" xfId="0" applyFont="1" applyFill="1" applyBorder="1" applyAlignment="1">
      <alignment horizontal="left" vertical="center" wrapText="1"/>
    </xf>
    <xf numFmtId="0" fontId="26" fillId="0" borderId="72" xfId="0" applyFont="1" applyBorder="1" applyAlignment="1">
      <alignment horizontal="center"/>
    </xf>
    <xf numFmtId="0" fontId="26" fillId="0" borderId="73" xfId="0" applyFont="1" applyBorder="1" applyAlignment="1">
      <alignment horizontal="center"/>
    </xf>
    <xf numFmtId="0" fontId="26" fillId="0" borderId="74" xfId="0" applyFont="1" applyBorder="1" applyAlignment="1">
      <alignment horizontal="center"/>
    </xf>
    <xf numFmtId="0" fontId="23" fillId="9" borderId="72" xfId="0" applyFont="1" applyFill="1" applyBorder="1" applyAlignment="1">
      <alignment horizontal="center" vertical="center"/>
    </xf>
    <xf numFmtId="0" fontId="23" fillId="9" borderId="73" xfId="0" applyFont="1" applyFill="1" applyBorder="1" applyAlignment="1">
      <alignment horizontal="center" vertical="center"/>
    </xf>
    <xf numFmtId="0" fontId="23" fillId="9" borderId="74" xfId="0" applyFont="1" applyFill="1" applyBorder="1" applyAlignment="1">
      <alignment horizontal="center" vertical="center"/>
    </xf>
    <xf numFmtId="0" fontId="22" fillId="12" borderId="72" xfId="0" applyFont="1" applyFill="1" applyBorder="1" applyAlignment="1">
      <alignment horizontal="center"/>
    </xf>
    <xf numFmtId="0" fontId="22" fillId="12" borderId="73" xfId="0" applyFont="1" applyFill="1" applyBorder="1" applyAlignment="1">
      <alignment horizontal="center"/>
    </xf>
    <xf numFmtId="0" fontId="22" fillId="12" borderId="74" xfId="0" applyFont="1" applyFill="1" applyBorder="1" applyAlignment="1">
      <alignment horizontal="center"/>
    </xf>
    <xf numFmtId="166" fontId="9" fillId="0" borderId="16" xfId="0" applyNumberFormat="1"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applyAlignment="1">
      <alignment horizontal="left" vertical="center" wrapText="1"/>
    </xf>
    <xf numFmtId="0" fontId="3" fillId="0" borderId="39" xfId="0" applyFont="1" applyBorder="1" applyAlignment="1">
      <alignment wrapText="1"/>
    </xf>
    <xf numFmtId="0" fontId="4" fillId="4" borderId="41" xfId="0" applyFont="1" applyFill="1" applyBorder="1" applyAlignment="1">
      <alignment horizontal="center" vertical="center" wrapText="1"/>
    </xf>
    <xf numFmtId="0" fontId="9" fillId="0" borderId="75" xfId="0" applyFont="1" applyBorder="1" applyAlignment="1">
      <alignment horizontal="center" wrapText="1"/>
    </xf>
    <xf numFmtId="0" fontId="8" fillId="0" borderId="10" xfId="0" applyFont="1" applyBorder="1" applyAlignment="1">
      <alignment horizontal="left" vertical="center"/>
    </xf>
    <xf numFmtId="0" fontId="22" fillId="10" borderId="72" xfId="0" applyFont="1" applyFill="1" applyBorder="1" applyAlignment="1">
      <alignment horizontal="center"/>
    </xf>
    <xf numFmtId="0" fontId="22" fillId="10" borderId="73" xfId="0" applyFont="1" applyFill="1" applyBorder="1" applyAlignment="1">
      <alignment horizontal="center"/>
    </xf>
    <xf numFmtId="0" fontId="22" fillId="10" borderId="74" xfId="0" applyFont="1" applyFill="1" applyBorder="1" applyAlignment="1">
      <alignment horizontal="center"/>
    </xf>
    <xf numFmtId="0" fontId="3" fillId="0" borderId="58" xfId="0" applyFont="1" applyBorder="1" applyAlignment="1">
      <alignment horizontal="left"/>
    </xf>
    <xf numFmtId="0" fontId="3" fillId="0" borderId="40" xfId="0" applyFont="1" applyBorder="1" applyAlignment="1">
      <alignment horizontal="left"/>
    </xf>
    <xf numFmtId="0" fontId="3" fillId="0" borderId="15" xfId="0" applyFont="1" applyBorder="1" applyAlignment="1">
      <alignment horizontal="left"/>
    </xf>
    <xf numFmtId="0" fontId="4" fillId="4" borderId="10" xfId="0" applyFont="1" applyFill="1" applyBorder="1" applyAlignment="1">
      <alignment horizontal="left" vertical="center"/>
    </xf>
    <xf numFmtId="0" fontId="4" fillId="18" borderId="16" xfId="0" applyFont="1" applyFill="1" applyBorder="1" applyAlignment="1">
      <alignment horizontal="center" vertical="center"/>
    </xf>
    <xf numFmtId="0" fontId="11" fillId="0" borderId="16" xfId="0" applyFont="1" applyBorder="1" applyAlignment="1">
      <alignment horizontal="center" vertical="center"/>
    </xf>
    <xf numFmtId="0" fontId="47" fillId="24" borderId="1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1" fillId="5" borderId="54" xfId="0" applyFont="1" applyFill="1" applyBorder="1" applyAlignment="1">
      <alignment horizontal="center" vertical="center" textRotation="90" wrapText="1"/>
    </xf>
    <xf numFmtId="0" fontId="3" fillId="0" borderId="38" xfId="0" applyFont="1" applyBorder="1" applyAlignment="1">
      <alignment horizontal="left"/>
    </xf>
    <xf numFmtId="0" fontId="3" fillId="0" borderId="61" xfId="0" applyFont="1" applyBorder="1" applyAlignment="1">
      <alignment horizontal="left"/>
    </xf>
    <xf numFmtId="0" fontId="0" fillId="0" borderId="0" xfId="0" applyAlignment="1">
      <alignment horizontal="left"/>
    </xf>
    <xf numFmtId="0" fontId="3" fillId="0" borderId="60" xfId="0" applyFont="1" applyBorder="1" applyAlignment="1">
      <alignment horizontal="left"/>
    </xf>
    <xf numFmtId="0" fontId="3" fillId="0" borderId="63" xfId="0" applyFont="1" applyBorder="1" applyAlignment="1">
      <alignment horizontal="left"/>
    </xf>
    <xf numFmtId="0" fontId="3" fillId="0" borderId="64" xfId="0" applyFont="1" applyBorder="1" applyAlignment="1">
      <alignment horizontal="left"/>
    </xf>
    <xf numFmtId="0" fontId="3" fillId="0" borderId="65" xfId="0" applyFont="1" applyBorder="1" applyAlignment="1">
      <alignment horizontal="left"/>
    </xf>
    <xf numFmtId="0" fontId="15" fillId="0" borderId="38" xfId="0" applyFont="1" applyBorder="1" applyAlignment="1">
      <alignment horizontal="left" vertical="center" wrapText="1"/>
    </xf>
    <xf numFmtId="0" fontId="15" fillId="0" borderId="58" xfId="0" applyFont="1" applyBorder="1" applyAlignment="1">
      <alignment horizontal="left" vertical="center" wrapText="1"/>
    </xf>
    <xf numFmtId="0" fontId="15" fillId="0" borderId="61"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15" fillId="0" borderId="63" xfId="0" applyFont="1" applyBorder="1" applyAlignment="1">
      <alignment horizontal="left" vertical="center" wrapText="1"/>
    </xf>
    <xf numFmtId="0" fontId="15" fillId="0" borderId="64" xfId="0" applyFont="1" applyBorder="1" applyAlignment="1">
      <alignment horizontal="left" vertical="center" wrapText="1"/>
    </xf>
    <xf numFmtId="0" fontId="15" fillId="0" borderId="65" xfId="0" applyFont="1" applyBorder="1" applyAlignment="1">
      <alignment horizontal="left" vertical="center" wrapText="1"/>
    </xf>
    <xf numFmtId="0" fontId="50" fillId="15" borderId="11" xfId="0" applyFont="1" applyFill="1" applyBorder="1" applyAlignment="1">
      <alignment horizontal="center" vertical="center" wrapText="1"/>
    </xf>
    <xf numFmtId="0" fontId="43" fillId="16" borderId="52" xfId="0" applyFont="1" applyFill="1" applyBorder="1" applyAlignment="1">
      <alignment wrapText="1"/>
    </xf>
    <xf numFmtId="0" fontId="45" fillId="17" borderId="68" xfId="0" applyFont="1" applyFill="1" applyBorder="1" applyAlignment="1">
      <alignment horizontal="left" vertical="center"/>
    </xf>
    <xf numFmtId="0" fontId="8" fillId="4" borderId="10" xfId="0" applyFont="1" applyFill="1" applyBorder="1" applyAlignment="1">
      <alignment vertical="center"/>
    </xf>
    <xf numFmtId="0" fontId="8" fillId="4" borderId="11" xfId="0" applyFont="1" applyFill="1" applyBorder="1" applyAlignment="1">
      <alignment vertical="center"/>
    </xf>
    <xf numFmtId="0" fontId="8" fillId="4" borderId="53" xfId="0" applyFont="1" applyFill="1" applyBorder="1" applyAlignment="1">
      <alignment vertical="center"/>
    </xf>
    <xf numFmtId="0" fontId="45" fillId="17" borderId="45" xfId="0" applyFont="1" applyFill="1" applyBorder="1" applyAlignment="1">
      <alignment horizontal="left" vertical="center"/>
    </xf>
    <xf numFmtId="0" fontId="3" fillId="0" borderId="52" xfId="0" applyFont="1" applyBorder="1" applyAlignment="1">
      <alignment wrapText="1"/>
    </xf>
    <xf numFmtId="0" fontId="9" fillId="4" borderId="20" xfId="0" applyFont="1" applyFill="1" applyBorder="1" applyAlignment="1">
      <alignment horizontal="left" vertical="center"/>
    </xf>
    <xf numFmtId="0" fontId="0" fillId="0" borderId="21"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67" fontId="9" fillId="4" borderId="20" xfId="0" applyNumberFormat="1" applyFont="1" applyFill="1" applyBorder="1" applyAlignment="1">
      <alignment horizontal="center" vertical="center"/>
    </xf>
    <xf numFmtId="0" fontId="4" fillId="2"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6" borderId="33" xfId="0" applyFont="1" applyFill="1" applyBorder="1" applyAlignment="1">
      <alignment horizontal="center" vertical="center" textRotation="90" wrapText="1"/>
    </xf>
    <xf numFmtId="0" fontId="11" fillId="2" borderId="10" xfId="0" applyFont="1" applyFill="1" applyBorder="1" applyAlignment="1">
      <alignment horizontal="center" vertical="center" wrapText="1"/>
    </xf>
    <xf numFmtId="0" fontId="11" fillId="2" borderId="41" xfId="0" applyFont="1" applyFill="1" applyBorder="1" applyAlignment="1">
      <alignment horizontal="center" vertical="center"/>
    </xf>
    <xf numFmtId="0" fontId="11" fillId="2" borderId="41"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47" fillId="24" borderId="41" xfId="0" applyFont="1" applyFill="1" applyBorder="1" applyAlignment="1">
      <alignment horizontal="center" vertical="center"/>
    </xf>
    <xf numFmtId="0" fontId="47" fillId="24" borderId="10"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9" fillId="0" borderId="39" xfId="0" applyFont="1" applyBorder="1" applyAlignment="1">
      <alignment horizontal="left" vertical="center" wrapText="1"/>
    </xf>
    <xf numFmtId="0" fontId="43" fillId="16" borderId="11" xfId="0" applyFont="1" applyFill="1" applyBorder="1" applyAlignment="1">
      <alignment wrapText="1"/>
    </xf>
    <xf numFmtId="0" fontId="3" fillId="0" borderId="11" xfId="0" applyFont="1" applyBorder="1" applyAlignment="1">
      <alignment horizontal="center" wrapText="1"/>
    </xf>
    <xf numFmtId="0" fontId="3" fillId="0" borderId="52" xfId="0" applyFont="1" applyBorder="1" applyAlignment="1">
      <alignment horizontal="center" wrapText="1"/>
    </xf>
    <xf numFmtId="0" fontId="2" fillId="0" borderId="95" xfId="0" applyFont="1" applyBorder="1" applyAlignment="1">
      <alignment horizontal="center" vertical="center" wrapText="1"/>
    </xf>
    <xf numFmtId="0" fontId="16" fillId="14" borderId="105" xfId="0" applyFont="1" applyFill="1" applyBorder="1" applyAlignment="1">
      <alignment horizontal="center" vertical="center" wrapText="1"/>
    </xf>
    <xf numFmtId="9" fontId="47" fillId="17" borderId="38" xfId="0" applyNumberFormat="1" applyFont="1" applyFill="1" applyBorder="1" applyAlignment="1">
      <alignment horizontal="center" vertical="center" wrapText="1"/>
    </xf>
    <xf numFmtId="0" fontId="45" fillId="24" borderId="16" xfId="0" applyFont="1" applyFill="1" applyBorder="1" applyAlignment="1">
      <alignment horizontal="center" vertical="center"/>
    </xf>
    <xf numFmtId="0" fontId="47" fillId="25" borderId="16" xfId="0" applyFont="1" applyFill="1" applyBorder="1" applyAlignment="1">
      <alignment horizontal="center" vertical="center" textRotation="90" wrapText="1"/>
    </xf>
    <xf numFmtId="0" fontId="47" fillId="25" borderId="18" xfId="0" applyFont="1" applyFill="1" applyBorder="1" applyAlignment="1">
      <alignment horizontal="center" vertical="center" textRotation="90" wrapText="1"/>
    </xf>
    <xf numFmtId="0" fontId="47" fillId="25" borderId="39" xfId="0" applyFont="1" applyFill="1" applyBorder="1" applyAlignment="1">
      <alignment horizontal="center" vertical="center" textRotation="90" wrapText="1"/>
    </xf>
    <xf numFmtId="0" fontId="8" fillId="4" borderId="10" xfId="0" applyFont="1" applyFill="1" applyBorder="1" applyAlignment="1">
      <alignment horizontal="left" vertical="center" wrapText="1"/>
    </xf>
    <xf numFmtId="0" fontId="3" fillId="0" borderId="11" xfId="0" applyFont="1" applyBorder="1" applyAlignment="1">
      <alignment wrapText="1"/>
    </xf>
    <xf numFmtId="0" fontId="9" fillId="4" borderId="20" xfId="0" applyFont="1" applyFill="1" applyBorder="1" applyAlignment="1">
      <alignment horizontal="left" vertical="center" wrapText="1"/>
    </xf>
    <xf numFmtId="0" fontId="11" fillId="18" borderId="41" xfId="0" applyFont="1" applyFill="1" applyBorder="1" applyAlignment="1">
      <alignment horizontal="center" vertical="center" wrapText="1"/>
    </xf>
    <xf numFmtId="0" fontId="47" fillId="18" borderId="20" xfId="0" applyFont="1" applyFill="1" applyBorder="1" applyAlignment="1">
      <alignment horizontal="center" vertical="center" wrapText="1"/>
    </xf>
    <xf numFmtId="0" fontId="33" fillId="0" borderId="58" xfId="0" applyFont="1" applyBorder="1" applyAlignment="1">
      <alignment horizontal="center" vertical="center"/>
    </xf>
    <xf numFmtId="0" fontId="33" fillId="0" borderId="15" xfId="0" applyFont="1" applyBorder="1" applyAlignment="1">
      <alignment horizontal="center" vertical="center"/>
    </xf>
    <xf numFmtId="0" fontId="32" fillId="0" borderId="38" xfId="0" applyFont="1" applyBorder="1" applyAlignment="1">
      <alignment horizontal="center" vertical="center"/>
    </xf>
    <xf numFmtId="0" fontId="32" fillId="0" borderId="59" xfId="0" applyFont="1" applyBorder="1" applyAlignment="1">
      <alignment horizontal="center" vertical="center"/>
    </xf>
    <xf numFmtId="0" fontId="3" fillId="0" borderId="18" xfId="0" applyFont="1" applyBorder="1" applyAlignment="1">
      <alignment horizontal="center"/>
    </xf>
    <xf numFmtId="0" fontId="3" fillId="0" borderId="39" xfId="0" applyFont="1" applyBorder="1" applyAlignment="1">
      <alignment horizontal="center"/>
    </xf>
    <xf numFmtId="0" fontId="33" fillId="0" borderId="60" xfId="0" applyFont="1" applyBorder="1" applyAlignment="1">
      <alignment horizontal="center" vertical="center"/>
    </xf>
    <xf numFmtId="0" fontId="36" fillId="0" borderId="71" xfId="0" applyFont="1" applyBorder="1" applyAlignment="1">
      <alignment horizontal="center" vertical="center"/>
    </xf>
    <xf numFmtId="0" fontId="36" fillId="0" borderId="59" xfId="0" applyFont="1" applyBorder="1" applyAlignment="1">
      <alignment horizontal="center" vertical="center"/>
    </xf>
    <xf numFmtId="0" fontId="36" fillId="0" borderId="60" xfId="0" applyFont="1" applyBorder="1" applyAlignment="1">
      <alignment horizontal="center" vertical="center"/>
    </xf>
    <xf numFmtId="0" fontId="35" fillId="0" borderId="71" xfId="0" applyFont="1" applyBorder="1" applyAlignment="1">
      <alignment horizontal="center"/>
    </xf>
    <xf numFmtId="0" fontId="35" fillId="0" borderId="59" xfId="0" applyFont="1" applyBorder="1" applyAlignment="1">
      <alignment horizontal="center"/>
    </xf>
    <xf numFmtId="0" fontId="35" fillId="0" borderId="60" xfId="0" applyFont="1" applyBorder="1" applyAlignment="1">
      <alignment horizontal="center"/>
    </xf>
    <xf numFmtId="0" fontId="37" fillId="0" borderId="59" xfId="0" applyFont="1" applyBorder="1" applyAlignment="1">
      <alignment horizontal="center"/>
    </xf>
    <xf numFmtId="0" fontId="5" fillId="0" borderId="0" xfId="0" applyFont="1" applyAlignment="1">
      <alignment horizontal="center"/>
    </xf>
    <xf numFmtId="0" fontId="34" fillId="0" borderId="59" xfId="0" applyFont="1" applyBorder="1" applyAlignment="1">
      <alignment horizontal="center"/>
    </xf>
    <xf numFmtId="0" fontId="36" fillId="0" borderId="59" xfId="0" applyFont="1" applyBorder="1" applyAlignment="1">
      <alignment horizontal="center"/>
    </xf>
    <xf numFmtId="0" fontId="4" fillId="4" borderId="59" xfId="0" applyFont="1" applyFill="1" applyBorder="1" applyAlignment="1">
      <alignment horizontal="center" vertical="center" wrapText="1"/>
    </xf>
    <xf numFmtId="0" fontId="11" fillId="23" borderId="16" xfId="0" applyFont="1" applyFill="1" applyBorder="1" applyAlignment="1">
      <alignment horizontal="center" vertical="center" textRotation="90" wrapText="1"/>
    </xf>
    <xf numFmtId="0" fontId="11" fillId="23" borderId="18" xfId="0" applyFont="1" applyFill="1" applyBorder="1" applyAlignment="1">
      <alignment horizontal="center" vertical="center" textRotation="90" wrapText="1"/>
    </xf>
    <xf numFmtId="0" fontId="11" fillId="23" borderId="39" xfId="0" applyFont="1" applyFill="1" applyBorder="1" applyAlignment="1">
      <alignment horizontal="center" vertical="center" textRotation="90" wrapText="1"/>
    </xf>
    <xf numFmtId="0" fontId="45" fillId="17" borderId="71" xfId="0" applyFont="1" applyFill="1" applyBorder="1" applyAlignment="1">
      <alignment horizontal="left" vertical="center"/>
    </xf>
    <xf numFmtId="0" fontId="0" fillId="0" borderId="20" xfId="0" applyBorder="1" applyAlignment="1">
      <alignment horizontal="center"/>
    </xf>
    <xf numFmtId="0" fontId="0" fillId="0" borderId="53" xfId="0" applyBorder="1" applyAlignment="1">
      <alignment horizontal="center"/>
    </xf>
    <xf numFmtId="0" fontId="9" fillId="4" borderId="11"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45" fillId="17" borderId="75" xfId="0" applyFont="1" applyFill="1" applyBorder="1" applyAlignment="1">
      <alignment horizontal="left" vertical="center"/>
    </xf>
    <xf numFmtId="0" fontId="8" fillId="4" borderId="11" xfId="0" applyFont="1" applyFill="1" applyBorder="1" applyAlignment="1">
      <alignment horizontal="left" vertical="center"/>
    </xf>
    <xf numFmtId="0" fontId="45" fillId="18" borderId="16" xfId="0" applyFont="1" applyFill="1" applyBorder="1" applyAlignment="1">
      <alignment horizontal="center" vertical="center"/>
    </xf>
    <xf numFmtId="0" fontId="47" fillId="26" borderId="41" xfId="0" applyFont="1" applyFill="1" applyBorder="1" applyAlignment="1">
      <alignment horizontal="center" vertical="center" textRotation="90" wrapText="1"/>
    </xf>
    <xf numFmtId="0" fontId="47" fillId="22" borderId="41" xfId="0" applyFont="1" applyFill="1" applyBorder="1" applyAlignment="1">
      <alignment horizontal="center" vertical="center" textRotation="90" wrapText="1"/>
    </xf>
    <xf numFmtId="0" fontId="26" fillId="18" borderId="20" xfId="0" applyFont="1" applyFill="1" applyBorder="1" applyAlignment="1">
      <alignment horizontal="center" vertical="center" wrapText="1"/>
    </xf>
    <xf numFmtId="0" fontId="8" fillId="0" borderId="53" xfId="0" applyFont="1" applyBorder="1" applyAlignment="1">
      <alignment horizontal="left" vertical="center" wrapText="1"/>
    </xf>
    <xf numFmtId="0" fontId="45" fillId="17" borderId="53"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10" fillId="4" borderId="11" xfId="0" applyFont="1" applyFill="1" applyBorder="1" applyAlignment="1">
      <alignment horizontal="center" vertical="center"/>
    </xf>
    <xf numFmtId="0" fontId="10" fillId="4" borderId="53"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58" xfId="0" applyFont="1" applyFill="1" applyBorder="1" applyAlignment="1">
      <alignment horizontal="left" vertical="center"/>
    </xf>
    <xf numFmtId="0" fontId="8" fillId="4" borderId="14" xfId="0" applyFont="1" applyFill="1" applyBorder="1" applyAlignment="1">
      <alignment horizontal="left" vertical="center"/>
    </xf>
    <xf numFmtId="0" fontId="8" fillId="4" borderId="15" xfId="0" applyFont="1" applyFill="1" applyBorder="1" applyAlignment="1">
      <alignment horizontal="left" vertical="center"/>
    </xf>
    <xf numFmtId="0" fontId="11" fillId="22" borderId="41" xfId="0" applyFont="1" applyFill="1" applyBorder="1" applyAlignment="1">
      <alignment horizontal="center" vertical="center" textRotation="90" wrapText="1"/>
    </xf>
    <xf numFmtId="0" fontId="4" fillId="24" borderId="10" xfId="0" applyFont="1" applyFill="1" applyBorder="1" applyAlignment="1">
      <alignment horizontal="center" vertical="center"/>
    </xf>
    <xf numFmtId="0" fontId="4" fillId="24" borderId="41" xfId="0" applyFont="1" applyFill="1" applyBorder="1" applyAlignment="1">
      <alignment horizontal="center" vertical="center"/>
    </xf>
    <xf numFmtId="0" fontId="2" fillId="0" borderId="75" xfId="0" applyFont="1" applyBorder="1" applyAlignment="1">
      <alignment horizontal="center" vertical="center" wrapText="1"/>
    </xf>
    <xf numFmtId="0" fontId="16" fillId="14" borderId="75" xfId="0" applyFont="1" applyFill="1" applyBorder="1" applyAlignment="1">
      <alignment horizontal="center" vertical="center" wrapText="1"/>
    </xf>
    <xf numFmtId="0" fontId="6" fillId="14" borderId="75" xfId="0" applyFont="1" applyFill="1" applyBorder="1" applyAlignment="1">
      <alignment horizontal="center" vertical="center" wrapText="1"/>
    </xf>
    <xf numFmtId="0" fontId="11" fillId="26" borderId="41" xfId="0" applyFont="1" applyFill="1" applyBorder="1" applyAlignment="1">
      <alignment horizontal="center" vertical="center" textRotation="90" wrapText="1"/>
    </xf>
    <xf numFmtId="0" fontId="21" fillId="0" borderId="58" xfId="0" applyFont="1" applyBorder="1" applyAlignment="1"/>
    <xf numFmtId="0" fontId="43" fillId="11" borderId="38" xfId="0" applyFont="1" applyFill="1" applyBorder="1" applyAlignment="1"/>
    <xf numFmtId="0" fontId="43" fillId="11" borderId="58" xfId="0" applyFont="1" applyFill="1" applyBorder="1" applyAlignment="1"/>
    <xf numFmtId="0" fontId="3" fillId="11" borderId="75" xfId="0" applyFont="1" applyFill="1" applyBorder="1" applyAlignment="1"/>
    <xf numFmtId="0" fontId="3" fillId="0" borderId="75" xfId="0" applyFont="1" applyBorder="1" applyAlignment="1"/>
    <xf numFmtId="0" fontId="21" fillId="0" borderId="71" xfId="0" applyFont="1" applyBorder="1" applyAlignment="1"/>
    <xf numFmtId="0" fontId="21" fillId="0" borderId="60" xfId="0" applyFont="1" applyBorder="1" applyAlignment="1"/>
    <xf numFmtId="0" fontId="3" fillId="11" borderId="59" xfId="0" applyFont="1" applyFill="1" applyBorder="1" applyAlignment="1"/>
    <xf numFmtId="0" fontId="3" fillId="11" borderId="60" xfId="0" applyFont="1" applyFill="1" applyBorder="1" applyAlignment="1"/>
    <xf numFmtId="0" fontId="3" fillId="11" borderId="71" xfId="0" applyFont="1" applyFill="1" applyBorder="1" applyAlignment="1"/>
    <xf numFmtId="0" fontId="0" fillId="11" borderId="0" xfId="0" applyFill="1" applyAlignment="1"/>
    <xf numFmtId="0" fontId="3" fillId="0" borderId="38" xfId="0" applyFont="1" applyBorder="1" applyAlignment="1"/>
    <xf numFmtId="0" fontId="3" fillId="0" borderId="59" xfId="0" applyFont="1" applyBorder="1" applyAlignment="1"/>
    <xf numFmtId="0" fontId="43" fillId="16" borderId="30" xfId="0" applyFont="1" applyFill="1" applyBorder="1" applyAlignment="1"/>
    <xf numFmtId="0" fontId="3" fillId="0" borderId="11" xfId="0" applyFont="1" applyBorder="1" applyAlignment="1"/>
    <xf numFmtId="0" fontId="3" fillId="16" borderId="11" xfId="0" applyFont="1" applyFill="1" applyBorder="1" applyAlignment="1"/>
    <xf numFmtId="0" fontId="3" fillId="16" borderId="53" xfId="0" applyFont="1" applyFill="1" applyBorder="1" applyAlignment="1"/>
    <xf numFmtId="0" fontId="3" fillId="0" borderId="53" xfId="0" applyFont="1" applyBorder="1" applyAlignment="1"/>
    <xf numFmtId="0" fontId="43" fillId="16" borderId="38" xfId="0" applyFont="1" applyFill="1" applyBorder="1" applyAlignment="1"/>
    <xf numFmtId="0" fontId="3" fillId="0" borderId="58" xfId="0" applyFont="1" applyBorder="1" applyAlignment="1"/>
    <xf numFmtId="0" fontId="43" fillId="16" borderId="58" xfId="0" applyFont="1" applyFill="1" applyBorder="1" applyAlignment="1"/>
    <xf numFmtId="0" fontId="43" fillId="16" borderId="52" xfId="0" applyFont="1" applyFill="1" applyBorder="1" applyAlignment="1"/>
    <xf numFmtId="0" fontId="43" fillId="16" borderId="11" xfId="0" applyFont="1" applyFill="1" applyBorder="1" applyAlignment="1"/>
    <xf numFmtId="0" fontId="43" fillId="16" borderId="71" xfId="0" applyFont="1" applyFill="1" applyBorder="1" applyAlignment="1"/>
    <xf numFmtId="0" fontId="43" fillId="16" borderId="60" xfId="0" applyFont="1" applyFill="1" applyBorder="1" applyAlignment="1"/>
    <xf numFmtId="0" fontId="43" fillId="16" borderId="40" xfId="0" applyFont="1" applyFill="1" applyBorder="1" applyAlignment="1"/>
    <xf numFmtId="0" fontId="43" fillId="16" borderId="15" xfId="0" applyFont="1" applyFill="1" applyBorder="1" applyAlignment="1"/>
    <xf numFmtId="0" fontId="43" fillId="16" borderId="14" xfId="0" applyFont="1" applyFill="1" applyBorder="1" applyAlignment="1"/>
    <xf numFmtId="0" fontId="3" fillId="0" borderId="14" xfId="0" applyFont="1" applyBorder="1" applyAlignment="1"/>
    <xf numFmtId="0" fontId="3" fillId="0" borderId="15" xfId="0" applyFont="1" applyBorder="1" applyAlignment="1"/>
    <xf numFmtId="0" fontId="3" fillId="19" borderId="11" xfId="0" applyFont="1" applyFill="1" applyBorder="1" applyAlignment="1"/>
    <xf numFmtId="0" fontId="3" fillId="19" borderId="53" xfId="0" applyFont="1" applyFill="1" applyBorder="1" applyAlignment="1"/>
    <xf numFmtId="0" fontId="43" fillId="16" borderId="18" xfId="0" applyFont="1" applyFill="1" applyBorder="1" applyAlignment="1"/>
    <xf numFmtId="0" fontId="43" fillId="16" borderId="21" xfId="0" applyFont="1" applyFill="1" applyBorder="1" applyAlignment="1"/>
    <xf numFmtId="0" fontId="43" fillId="16" borderId="59" xfId="0" applyFont="1" applyFill="1" applyBorder="1" applyAlignment="1"/>
    <xf numFmtId="0" fontId="3" fillId="0" borderId="27" xfId="0" applyFont="1" applyBorder="1" applyAlignment="1"/>
    <xf numFmtId="0" fontId="3" fillId="0" borderId="28" xfId="0" applyFont="1" applyBorder="1" applyAlignment="1"/>
    <xf numFmtId="0" fontId="3" fillId="0" borderId="29" xfId="0" applyFont="1" applyBorder="1" applyAlignment="1"/>
    <xf numFmtId="0" fontId="3" fillId="0" borderId="40" xfId="0" applyFont="1" applyBorder="1" applyAlignment="1"/>
    <xf numFmtId="0" fontId="3" fillId="0" borderId="36" xfId="0" applyFont="1" applyBorder="1" applyAlignment="1"/>
    <xf numFmtId="0" fontId="3" fillId="0" borderId="37" xfId="0" applyFont="1" applyBorder="1" applyAlignment="1"/>
    <xf numFmtId="0" fontId="3" fillId="0" borderId="39" xfId="0" applyFont="1" applyBorder="1" applyAlignment="1"/>
    <xf numFmtId="0" fontId="3" fillId="19" borderId="40" xfId="0" applyFont="1" applyFill="1" applyBorder="1" applyAlignment="1"/>
    <xf numFmtId="0" fontId="3" fillId="19" borderId="39" xfId="0" applyFont="1" applyFill="1" applyBorder="1" applyAlignment="1"/>
    <xf numFmtId="0" fontId="3" fillId="19" borderId="18" xfId="0" applyFont="1" applyFill="1" applyBorder="1" applyAlignment="1"/>
    <xf numFmtId="0" fontId="0" fillId="0" borderId="0" xfId="0" applyAlignment="1"/>
    <xf numFmtId="0" fontId="5" fillId="19" borderId="55" xfId="0" applyFont="1" applyFill="1" applyBorder="1" applyAlignment="1"/>
    <xf numFmtId="0" fontId="5" fillId="19" borderId="51" xfId="0" applyFont="1" applyFill="1" applyBorder="1" applyAlignment="1"/>
    <xf numFmtId="0" fontId="5" fillId="19" borderId="11" xfId="0" applyFont="1" applyFill="1" applyBorder="1" applyAlignment="1"/>
    <xf numFmtId="0" fontId="5" fillId="19" borderId="53" xfId="0" applyFont="1" applyFill="1" applyBorder="1" applyAlignment="1"/>
    <xf numFmtId="0" fontId="43" fillId="16" borderId="55" xfId="0" applyFont="1" applyFill="1" applyBorder="1" applyAlignment="1"/>
    <xf numFmtId="0" fontId="5" fillId="19" borderId="52" xfId="0" applyFont="1" applyFill="1" applyBorder="1" applyAlignment="1"/>
    <xf numFmtId="0" fontId="43" fillId="16" borderId="53" xfId="0" applyFont="1" applyFill="1" applyBorder="1" applyAlignment="1"/>
    <xf numFmtId="0" fontId="43" fillId="16" borderId="24" xfId="0" applyFont="1" applyFill="1" applyBorder="1" applyAlignment="1"/>
    <xf numFmtId="0" fontId="43" fillId="16" borderId="3" xfId="0" applyFont="1" applyFill="1" applyBorder="1" applyAlignment="1"/>
    <xf numFmtId="0" fontId="43" fillId="16" borderId="62" xfId="0" applyFont="1" applyFill="1" applyBorder="1" applyAlignment="1"/>
    <xf numFmtId="0" fontId="3" fillId="0" borderId="61" xfId="0" applyFont="1" applyBorder="1" applyAlignment="1"/>
    <xf numFmtId="0" fontId="3" fillId="0" borderId="60" xfId="0" applyFont="1" applyBorder="1" applyAlignment="1"/>
    <xf numFmtId="0" fontId="3" fillId="0" borderId="63" xfId="0" applyFont="1" applyBorder="1" applyAlignment="1"/>
    <xf numFmtId="0" fontId="3" fillId="0" borderId="64" xfId="0" applyFont="1" applyBorder="1" applyAlignment="1"/>
    <xf numFmtId="0" fontId="3" fillId="0" borderId="65" xfId="0" applyFont="1" applyBorder="1" applyAlignment="1"/>
    <xf numFmtId="0" fontId="3" fillId="0" borderId="8" xfId="0" applyFont="1" applyBorder="1" applyAlignment="1"/>
    <xf numFmtId="0" fontId="3" fillId="0" borderId="9" xfId="0" applyFont="1" applyBorder="1" applyAlignment="1"/>
    <xf numFmtId="0" fontId="49" fillId="0" borderId="87" xfId="0" applyFont="1" applyBorder="1" applyAlignment="1"/>
    <xf numFmtId="0" fontId="43" fillId="11" borderId="100" xfId="0" applyFont="1" applyFill="1" applyBorder="1" applyAlignment="1"/>
    <xf numFmtId="0" fontId="43" fillId="11" borderId="101" xfId="0" applyFont="1" applyFill="1" applyBorder="1" applyAlignment="1"/>
    <xf numFmtId="0" fontId="49" fillId="0" borderId="75" xfId="0" applyFont="1" applyBorder="1" applyAlignment="1"/>
    <xf numFmtId="0" fontId="43" fillId="16" borderId="67" xfId="0" applyFont="1" applyFill="1" applyBorder="1" applyAlignment="1"/>
    <xf numFmtId="0" fontId="43" fillId="16" borderId="69" xfId="0" applyFont="1" applyFill="1" applyBorder="1" applyAlignment="1"/>
    <xf numFmtId="0" fontId="3" fillId="0" borderId="52" xfId="0" applyFont="1" applyBorder="1" applyAlignment="1"/>
    <xf numFmtId="0" fontId="43" fillId="16" borderId="70" xfId="0" applyFont="1" applyFill="1" applyBorder="1" applyAlignment="1"/>
    <xf numFmtId="0" fontId="43" fillId="16" borderId="65" xfId="0" applyFont="1" applyFill="1" applyBorder="1" applyAlignment="1"/>
    <xf numFmtId="0" fontId="43" fillId="16" borderId="39" xfId="0" applyFont="1" applyFill="1" applyBorder="1" applyAlignment="1"/>
    <xf numFmtId="0" fontId="3" fillId="0" borderId="71" xfId="0" applyFont="1" applyBorder="1" applyAlignment="1"/>
    <xf numFmtId="0" fontId="3" fillId="19" borderId="55" xfId="0" applyFont="1" applyFill="1" applyBorder="1" applyAlignment="1"/>
    <xf numFmtId="0" fontId="3" fillId="19" borderId="51" xfId="0" applyFont="1" applyFill="1" applyBorder="1" applyAlignment="1"/>
    <xf numFmtId="0" fontId="3" fillId="19" borderId="52" xfId="0" applyFont="1" applyFill="1" applyBorder="1" applyAlignment="1"/>
    <xf numFmtId="0" fontId="3" fillId="0" borderId="18" xfId="0" applyFont="1" applyBorder="1" applyAlignment="1"/>
    <xf numFmtId="0" fontId="3" fillId="0" borderId="55" xfId="0" applyFont="1" applyBorder="1" applyAlignment="1"/>
    <xf numFmtId="0" fontId="3" fillId="0" borderId="51" xfId="0" applyFont="1" applyBorder="1" applyAlignment="1"/>
    <xf numFmtId="0" fontId="3" fillId="0" borderId="104" xfId="0" applyFont="1" applyBorder="1" applyAlignment="1"/>
    <xf numFmtId="0" fontId="3" fillId="0" borderId="102" xfId="0" applyFont="1" applyBorder="1" applyAlignment="1"/>
    <xf numFmtId="0" fontId="3" fillId="11" borderId="84" xfId="0" applyFont="1" applyFill="1" applyBorder="1" applyAlignment="1"/>
    <xf numFmtId="0" fontId="0" fillId="11" borderId="59" xfId="0" applyFill="1" applyBorder="1" applyAlignment="1"/>
    <xf numFmtId="0" fontId="3" fillId="0" borderId="93" xfId="0" applyFont="1" applyBorder="1" applyAlignment="1"/>
    <xf numFmtId="0" fontId="3" fillId="0" borderId="106" xfId="0" applyFont="1" applyBorder="1" applyAlignment="1"/>
    <xf numFmtId="0" fontId="3" fillId="11" borderId="107" xfId="0" applyFont="1" applyFill="1" applyBorder="1" applyAlignment="1"/>
    <xf numFmtId="0" fontId="0" fillId="11" borderId="103" xfId="0" applyFill="1" applyBorder="1" applyAlignment="1"/>
    <xf numFmtId="0" fontId="3" fillId="11" borderId="99" xfId="0" applyFont="1" applyFill="1" applyBorder="1" applyAlignment="1"/>
    <xf numFmtId="0" fontId="3" fillId="19" borderId="38" xfId="0" applyFont="1" applyFill="1" applyBorder="1" applyAlignment="1"/>
    <xf numFmtId="0" fontId="3" fillId="19" borderId="58" xfId="0" applyFont="1" applyFill="1" applyBorder="1" applyAlignment="1"/>
    <xf numFmtId="0" fontId="43" fillId="19" borderId="11" xfId="0" applyFont="1" applyFill="1" applyBorder="1" applyAlignment="1"/>
    <xf numFmtId="0" fontId="43" fillId="19" borderId="52" xfId="0" applyFont="1" applyFill="1" applyBorder="1" applyAlignment="1"/>
    <xf numFmtId="0" fontId="5" fillId="11" borderId="59" xfId="0" applyFont="1" applyFill="1" applyBorder="1" applyAlignment="1"/>
    <xf numFmtId="0" fontId="5" fillId="11" borderId="84" xfId="0" applyFont="1" applyFill="1" applyBorder="1" applyAlignment="1"/>
    <xf numFmtId="0" fontId="5" fillId="11" borderId="71" xfId="0" applyFont="1" applyFill="1" applyBorder="1" applyAlignment="1"/>
    <xf numFmtId="0" fontId="1" fillId="11" borderId="59" xfId="0" applyFont="1" applyFill="1" applyBorder="1" applyAlignment="1"/>
    <xf numFmtId="0" fontId="5" fillId="11" borderId="107" xfId="0" applyFont="1" applyFill="1" applyBorder="1" applyAlignment="1"/>
    <xf numFmtId="0" fontId="1" fillId="11" borderId="103" xfId="0" applyFont="1" applyFill="1" applyBorder="1" applyAlignment="1"/>
    <xf numFmtId="0" fontId="5" fillId="11" borderId="99" xfId="0" applyFont="1" applyFill="1" applyBorder="1" applyAlignment="1"/>
    <xf numFmtId="0" fontId="43" fillId="16" borderId="75" xfId="0" applyFont="1" applyFill="1" applyBorder="1" applyAlignment="1"/>
    <xf numFmtId="0" fontId="43" fillId="19" borderId="39" xfId="0" applyFont="1" applyFill="1" applyBorder="1" applyAlignment="1"/>
    <xf numFmtId="0" fontId="43" fillId="19" borderId="71" xfId="0" applyFont="1" applyFill="1" applyBorder="1" applyAlignment="1"/>
    <xf numFmtId="0" fontId="43" fillId="19" borderId="40" xfId="0" applyFont="1" applyFill="1" applyBorder="1" applyAlignment="1"/>
    <xf numFmtId="0" fontId="43" fillId="11" borderId="104" xfId="0" applyFont="1" applyFill="1" applyBorder="1" applyAlignment="1"/>
    <xf numFmtId="0" fontId="5" fillId="11" borderId="60" xfId="0" applyFont="1" applyFill="1" applyBorder="1" applyAlignment="1"/>
    <xf numFmtId="0" fontId="5" fillId="11" borderId="106" xfId="0" applyFont="1" applyFill="1" applyBorder="1" applyAlignment="1"/>
    <xf numFmtId="0" fontId="3" fillId="16" borderId="38" xfId="0" applyFont="1" applyFill="1" applyBorder="1" applyAlignment="1"/>
    <xf numFmtId="0" fontId="3" fillId="16" borderId="58" xfId="0" applyFont="1" applyFill="1" applyBorder="1" applyAlignment="1"/>
    <xf numFmtId="0" fontId="3" fillId="16" borderId="71" xfId="0" applyFont="1" applyFill="1" applyBorder="1" applyAlignment="1"/>
    <xf numFmtId="0" fontId="3" fillId="19" borderId="71" xfId="0" applyFont="1" applyFill="1" applyBorder="1" applyAlignment="1"/>
  </cellXfs>
  <cellStyles count="4">
    <cellStyle name="Millares" xfId="2" builtinId="3"/>
    <cellStyle name="Moneda" xfId="1" builtinId="4"/>
    <cellStyle name="Normal" xfId="0" builtinId="0"/>
    <cellStyle name="Porcentaje" xfId="3" builtinId="5"/>
  </cellStyles>
  <dxfs count="30">
    <dxf>
      <border outline="0">
        <bottom style="thin">
          <color auto="1"/>
        </bottom>
      </border>
    </dxf>
    <dxf>
      <border outline="0">
        <left style="medium">
          <color auto="1"/>
        </left>
        <right style="thin">
          <color auto="1"/>
        </right>
      </border>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4"/>
        <color theme="1"/>
        <name val="Calibri"/>
        <family val="2"/>
        <scheme val="minor"/>
      </font>
      <border diagonalUp="0" diagonalDown="0">
        <left style="medium">
          <color indexed="64"/>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right style="thin">
          <color auto="1"/>
        </right>
        <top style="thin">
          <color auto="1"/>
        </top>
        <bottom style="medium">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bottom/>
      </border>
    </dxf>
    <dxf>
      <border outline="0">
        <bottom style="thin">
          <color auto="1"/>
        </bottom>
      </border>
    </dxf>
    <dxf>
      <border outline="0">
        <left style="medium">
          <color auto="1"/>
        </left>
        <right style="thin">
          <color auto="1"/>
        </right>
        <top style="medium">
          <color indexed="64"/>
        </top>
      </border>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4"/>
        <color theme="1"/>
        <name val="Calibri"/>
        <family val="2"/>
        <scheme val="minor"/>
      </font>
      <border diagonalUp="0" diagonalDown="0">
        <left style="medium">
          <color indexed="64"/>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right style="thin">
          <color auto="1"/>
        </right>
        <top style="thin">
          <color auto="1"/>
        </top>
        <bottom style="medium">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B4B3B6"/>
      <color rgb="FF26783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Consumo de agua 2022 (m3)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AGUA!$B$37</c:f>
              <c:strCache>
                <c:ptCount val="1"/>
                <c:pt idx="0">
                  <c:v>VIGECIA ANTERIOR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AGUA!$F$36:$Q$36</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AGUA!$F$37:$Q$37</c:f>
              <c:numCache>
                <c:formatCode>General</c:formatCode>
                <c:ptCount val="12"/>
              </c:numCache>
            </c:numRef>
          </c:val>
          <c:extLst>
            <c:ext xmlns:c16="http://schemas.microsoft.com/office/drawing/2014/chart" uri="{C3380CC4-5D6E-409C-BE32-E72D297353CC}">
              <c16:uniqueId val="{00000000-CD7B-438D-B08E-90C87DA30183}"/>
            </c:ext>
          </c:extLst>
        </c:ser>
        <c:ser>
          <c:idx val="1"/>
          <c:order val="1"/>
          <c:tx>
            <c:strRef>
              <c:f>AGUA!$B$41</c:f>
              <c:strCache>
                <c:ptCount val="1"/>
                <c:pt idx="0">
                  <c:v>VIGENCIA ACTUAL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AGUA!$F$36:$Q$36</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AGUA!$F$41:$Q$41</c:f>
              <c:numCache>
                <c:formatCode>0</c:formatCode>
                <c:ptCount val="12"/>
              </c:numCache>
            </c:numRef>
          </c:val>
          <c:extLst>
            <c:ext xmlns:c16="http://schemas.microsoft.com/office/drawing/2014/chart" uri="{C3380CC4-5D6E-409C-BE32-E72D297353CC}">
              <c16:uniqueId val="{00000001-CD7B-438D-B08E-90C87DA30183}"/>
            </c:ext>
          </c:extLst>
        </c:ser>
        <c:dLbls>
          <c:dLblPos val="outEnd"/>
          <c:showLegendKey val="0"/>
          <c:showVal val="1"/>
          <c:showCatName val="0"/>
          <c:showSerName val="0"/>
          <c:showPercent val="0"/>
          <c:showBubbleSize val="0"/>
        </c:dLbls>
        <c:gapWidth val="219"/>
        <c:overlap val="-27"/>
        <c:axId val="1614258319"/>
        <c:axId val="1614255823"/>
      </c:barChart>
      <c:catAx>
        <c:axId val="161425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255823"/>
        <c:crosses val="autoZero"/>
        <c:auto val="1"/>
        <c:lblAlgn val="ctr"/>
        <c:lblOffset val="100"/>
        <c:noMultiLvlLbl val="0"/>
      </c:catAx>
      <c:valAx>
        <c:axId val="16142558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258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Consumo de agua per capita</a:t>
            </a:r>
            <a:r>
              <a:rPr lang="en-US" b="1" baseline="0"/>
              <a:t> 2022 (</a:t>
            </a:r>
            <a:r>
              <a:rPr lang="en-US" b="1"/>
              <a:t>m3/n°</a:t>
            </a:r>
            <a:r>
              <a:rPr lang="en-US" b="1" baseline="0"/>
              <a:t> de personas)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AGUA!$B$37</c:f>
              <c:strCache>
                <c:ptCount val="1"/>
                <c:pt idx="0">
                  <c:v>VIGECIA ANTERIOR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AGUA!$F$36:$Q$36</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AGUA!$F$40:$Q$40</c:f>
              <c:numCache>
                <c:formatCode>0.00</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0-4BF9-4959-B5EB-980DB554378A}"/>
            </c:ext>
          </c:extLst>
        </c:ser>
        <c:ser>
          <c:idx val="1"/>
          <c:order val="1"/>
          <c:tx>
            <c:strRef>
              <c:f>AGUA!$B$41</c:f>
              <c:strCache>
                <c:ptCount val="1"/>
                <c:pt idx="0">
                  <c:v>VIGENCIA ACTUAL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AGUA!$F$36:$Q$36</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AGUA!$F$44:$Q$44</c:f>
              <c:numCache>
                <c:formatCode>0.00</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1-4BF9-4959-B5EB-980DB554378A}"/>
            </c:ext>
          </c:extLst>
        </c:ser>
        <c:dLbls>
          <c:dLblPos val="outEnd"/>
          <c:showLegendKey val="0"/>
          <c:showVal val="1"/>
          <c:showCatName val="0"/>
          <c:showSerName val="0"/>
          <c:showPercent val="0"/>
          <c:showBubbleSize val="0"/>
        </c:dLbls>
        <c:gapWidth val="219"/>
        <c:overlap val="-27"/>
        <c:axId val="1606203903"/>
        <c:axId val="1606207231"/>
      </c:barChart>
      <c:catAx>
        <c:axId val="1606203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207231"/>
        <c:crosses val="autoZero"/>
        <c:auto val="1"/>
        <c:lblAlgn val="ctr"/>
        <c:lblOffset val="100"/>
        <c:noMultiLvlLbl val="0"/>
      </c:catAx>
      <c:valAx>
        <c:axId val="160620723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203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Consumo de Energía Eléctrica Mensual 2021 Vs. 2022 (Kwh)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304754998006266E-2"/>
          <c:y val="9.7612851543413634E-2"/>
          <c:w val="0.91345487497870392"/>
          <c:h val="0.80498168857247454"/>
        </c:manualLayout>
      </c:layout>
      <c:barChart>
        <c:barDir val="col"/>
        <c:grouping val="clustered"/>
        <c:varyColors val="0"/>
        <c:ser>
          <c:idx val="0"/>
          <c:order val="0"/>
          <c:tx>
            <c:strRef>
              <c:f>'ENERGIA ELECTRICA '!$B$33:$B$37</c:f>
              <c:strCache>
                <c:ptCount val="5"/>
                <c:pt idx="0">
                  <c:v>VIGENCIA ANTERIOR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'ENERGIA ELECTRICA '!$F$32:$Q$32</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'ENERGIA ELECTRICA '!$F$33:$Q$33</c:f>
              <c:numCache>
                <c:formatCode>General</c:formatCode>
                <c:ptCount val="12"/>
              </c:numCache>
            </c:numRef>
          </c:val>
          <c:extLst>
            <c:ext xmlns:c16="http://schemas.microsoft.com/office/drawing/2014/chart" uri="{C3380CC4-5D6E-409C-BE32-E72D297353CC}">
              <c16:uniqueId val="{00000000-B94E-4C3F-912D-9308F111A3CD}"/>
            </c:ext>
          </c:extLst>
        </c:ser>
        <c:ser>
          <c:idx val="1"/>
          <c:order val="1"/>
          <c:tx>
            <c:strRef>
              <c:f>'ENERGIA ELECTRICA '!$B$38:$B$42</c:f>
              <c:strCache>
                <c:ptCount val="5"/>
                <c:pt idx="0">
                  <c:v>VIGENCIA ACTUAL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'ENERGIA ELECTRICA '!$F$32:$Q$32</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'ENERGIA ELECTRICA '!$F$38:$Q$38</c:f>
              <c:numCache>
                <c:formatCode>0</c:formatCode>
                <c:ptCount val="12"/>
              </c:numCache>
            </c:numRef>
          </c:val>
          <c:extLst>
            <c:ext xmlns:c16="http://schemas.microsoft.com/office/drawing/2014/chart" uri="{C3380CC4-5D6E-409C-BE32-E72D297353CC}">
              <c16:uniqueId val="{00000001-B94E-4C3F-912D-9308F111A3CD}"/>
            </c:ext>
          </c:extLst>
        </c:ser>
        <c:dLbls>
          <c:dLblPos val="outEnd"/>
          <c:showLegendKey val="0"/>
          <c:showVal val="1"/>
          <c:showCatName val="0"/>
          <c:showSerName val="0"/>
          <c:showPercent val="0"/>
          <c:showBubbleSize val="0"/>
        </c:dLbls>
        <c:gapWidth val="219"/>
        <c:overlap val="-27"/>
        <c:axId val="1683032175"/>
        <c:axId val="1683015535"/>
      </c:barChart>
      <c:catAx>
        <c:axId val="168303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015535"/>
        <c:crosses val="autoZero"/>
        <c:auto val="1"/>
        <c:lblAlgn val="ctr"/>
        <c:lblOffset val="100"/>
        <c:noMultiLvlLbl val="0"/>
      </c:catAx>
      <c:valAx>
        <c:axId val="16830155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032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Consumo de Energía Eléctrica percápita 2021 Vs. 2022 (Kwh/n° personas)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'ENERGIA ELECTRICA '!$B$33:$B$37</c:f>
              <c:strCache>
                <c:ptCount val="5"/>
                <c:pt idx="0">
                  <c:v>VIGENCIA ANTERIOR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'ENERGIA ELECTRICA '!$F$32:$Q$32</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'ENERGIA ELECTRICA '!$F$37:$Q$37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325-48F8-A9B5-E9632B0CBCD3}"/>
            </c:ext>
          </c:extLst>
        </c:ser>
        <c:ser>
          <c:idx val="1"/>
          <c:order val="1"/>
          <c:tx>
            <c:strRef>
              <c:f>'ENERGIA ELECTRICA '!$B$38:$B$42</c:f>
              <c:strCache>
                <c:ptCount val="5"/>
                <c:pt idx="0">
                  <c:v>VIGENCIA ACTUAL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'ENERGIA ELECTRICA '!$F$32:$Q$32</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'ENERGIA ELECTRICA '!$F$42:$Q$42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325-48F8-A9B5-E9632B0CBCD3}"/>
            </c:ext>
          </c:extLst>
        </c:ser>
        <c:dLbls>
          <c:dLblPos val="outEnd"/>
          <c:showLegendKey val="0"/>
          <c:showVal val="1"/>
          <c:showCatName val="0"/>
          <c:showSerName val="0"/>
          <c:showPercent val="0"/>
          <c:showBubbleSize val="0"/>
        </c:dLbls>
        <c:gapWidth val="219"/>
        <c:overlap val="-27"/>
        <c:axId val="1683024271"/>
        <c:axId val="1683026767"/>
      </c:barChart>
      <c:catAx>
        <c:axId val="168302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026767"/>
        <c:crosses val="autoZero"/>
        <c:auto val="1"/>
        <c:lblAlgn val="ctr"/>
        <c:lblOffset val="100"/>
        <c:noMultiLvlLbl val="0"/>
      </c:catAx>
      <c:valAx>
        <c:axId val="16830267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024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t>Generación de RESPEL 2021-2022</a:t>
            </a:r>
          </a:p>
          <a:p>
            <a:pPr>
              <a:defRPr sz="2400"/>
            </a:pPr>
            <a:r>
              <a:rPr lang="en-US"/>
              <a:t> (Kg/mes)</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2021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RESIDUOS!$F$54:$Q$54</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RESIDUOS!$F$55:$Q$55</c:f>
              <c:numCache>
                <c:formatCode>General</c:formatCode>
                <c:ptCount val="12"/>
              </c:numCache>
            </c:numRef>
          </c:val>
          <c:extLst>
            <c:ext xmlns:c16="http://schemas.microsoft.com/office/drawing/2014/chart" uri="{C3380CC4-5D6E-409C-BE32-E72D297353CC}">
              <c16:uniqueId val="{00000001-9D17-4D8A-8854-13C187EDEE7A}"/>
            </c:ext>
          </c:extLst>
        </c:ser>
        <c:ser>
          <c:idx val="1"/>
          <c:order val="1"/>
          <c:tx>
            <c:v>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RESIDUOS!$F$54:$Q$54</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RESIDUOS!$F$63:$Q$63</c:f>
              <c:numCache>
                <c:formatCode>General</c:formatCode>
                <c:ptCount val="12"/>
              </c:numCache>
            </c:numRef>
          </c:val>
          <c:extLst>
            <c:ext xmlns:c16="http://schemas.microsoft.com/office/drawing/2014/chart" uri="{C3380CC4-5D6E-409C-BE32-E72D297353CC}">
              <c16:uniqueId val="{00000003-9D17-4D8A-8854-13C187EDEE7A}"/>
            </c:ext>
          </c:extLst>
        </c:ser>
        <c:dLbls>
          <c:dLblPos val="outEnd"/>
          <c:showLegendKey val="0"/>
          <c:showVal val="1"/>
          <c:showCatName val="0"/>
          <c:showSerName val="0"/>
          <c:showPercent val="0"/>
          <c:showBubbleSize val="0"/>
        </c:dLbls>
        <c:gapWidth val="219"/>
        <c:overlap val="-27"/>
        <c:axId val="953571063"/>
        <c:axId val="607082087"/>
      </c:barChart>
      <c:catAx>
        <c:axId val="953571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7082087"/>
        <c:crosses val="autoZero"/>
        <c:auto val="1"/>
        <c:lblAlgn val="ctr"/>
        <c:lblOffset val="100"/>
        <c:noMultiLvlLbl val="0"/>
      </c:catAx>
      <c:valAx>
        <c:axId val="607082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3571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a:t>Generación  RESIDUOS APROVECHABLES 2021-2022</a:t>
            </a:r>
          </a:p>
          <a:p>
            <a:pPr>
              <a:defRPr sz="2000"/>
            </a:pPr>
            <a:r>
              <a:rPr lang="en-US"/>
              <a:t> (Kg/mes)</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2021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RESIDUOS!$F$54:$Q$54</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RESIDUOS!$F$59:$Q$59</c:f>
              <c:numCache>
                <c:formatCode>General</c:formatCode>
                <c:ptCount val="12"/>
              </c:numCache>
            </c:numRef>
          </c:val>
          <c:extLst>
            <c:ext xmlns:c16="http://schemas.microsoft.com/office/drawing/2014/chart" uri="{C3380CC4-5D6E-409C-BE32-E72D297353CC}">
              <c16:uniqueId val="{00000001-4166-4006-8F60-5ACC4F27395A}"/>
            </c:ext>
          </c:extLst>
        </c:ser>
        <c:ser>
          <c:idx val="1"/>
          <c:order val="1"/>
          <c:tx>
            <c:v>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RESIDUOS!$F$54:$Q$54</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RESIDUOS!$F$67:$Q$67</c:f>
              <c:numCache>
                <c:formatCode>General</c:formatCode>
                <c:ptCount val="12"/>
              </c:numCache>
            </c:numRef>
          </c:val>
          <c:extLst>
            <c:ext xmlns:c16="http://schemas.microsoft.com/office/drawing/2014/chart" uri="{C3380CC4-5D6E-409C-BE32-E72D297353CC}">
              <c16:uniqueId val="{00000003-4166-4006-8F60-5ACC4F27395A}"/>
            </c:ext>
          </c:extLst>
        </c:ser>
        <c:dLbls>
          <c:dLblPos val="outEnd"/>
          <c:showLegendKey val="0"/>
          <c:showVal val="1"/>
          <c:showCatName val="0"/>
          <c:showSerName val="0"/>
          <c:showPercent val="0"/>
          <c:showBubbleSize val="0"/>
        </c:dLbls>
        <c:gapWidth val="219"/>
        <c:overlap val="-27"/>
        <c:axId val="813938168"/>
        <c:axId val="76159592"/>
      </c:barChart>
      <c:catAx>
        <c:axId val="81393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59592"/>
        <c:crosses val="autoZero"/>
        <c:auto val="1"/>
        <c:lblAlgn val="ctr"/>
        <c:lblOffset val="100"/>
        <c:noMultiLvlLbl val="0"/>
      </c:catAx>
      <c:valAx>
        <c:axId val="76159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938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000000"/>
                </a:solidFill>
                <a:latin typeface="Calibri"/>
              </a:defRPr>
            </a:pPr>
            <a:r>
              <a:rPr lang="es-CO" sz="1800" b="1" i="0">
                <a:solidFill>
                  <a:srgbClr val="000000"/>
                </a:solidFill>
                <a:latin typeface="Calibri"/>
              </a:rPr>
              <a:t>SEGUIMIENTO A LA DISMINUCIÓN EN LA GENERACIÓN DE RESPEL</a:t>
            </a:r>
          </a:p>
        </c:rich>
      </c:tx>
      <c:overlay val="0"/>
    </c:title>
    <c:autoTitleDeleted val="0"/>
    <c:plotArea>
      <c:layout/>
      <c:barChart>
        <c:barDir val="col"/>
        <c:grouping val="clustered"/>
        <c:varyColors val="1"/>
        <c:ser>
          <c:idx val="0"/>
          <c:order val="0"/>
          <c:invertIfNegative val="1"/>
          <c:cat>
            <c:strRef>
              <c:f>RESIDUOS!$F$54:$Q$54</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RESIDUOS!$F$58:$Q$58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F6-450D-9CBC-F41A5383D30D}"/>
            </c:ext>
          </c:extLst>
        </c:ser>
        <c:ser>
          <c:idx val="1"/>
          <c:order val="1"/>
          <c:invertIfNegative val="1"/>
          <c:cat>
            <c:strRef>
              <c:f>RESIDUOS!$F$54:$Q$54</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RESIDUOS!$F$66:$Q$66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FF6-450D-9CBC-F41A5383D30D}"/>
            </c:ext>
          </c:extLst>
        </c:ser>
        <c:dLbls>
          <c:showLegendKey val="0"/>
          <c:showVal val="0"/>
          <c:showCatName val="0"/>
          <c:showSerName val="0"/>
          <c:showPercent val="0"/>
          <c:showBubbleSize val="0"/>
        </c:dLbls>
        <c:gapWidth val="150"/>
        <c:axId val="1809985411"/>
        <c:axId val="1062900742"/>
      </c:barChart>
      <c:catAx>
        <c:axId val="180998541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1000" b="0" i="0">
                <a:solidFill>
                  <a:srgbClr val="000000"/>
                </a:solidFill>
                <a:latin typeface="Calibri"/>
              </a:defRPr>
            </a:pPr>
            <a:endParaRPr lang="en-US"/>
          </a:p>
        </c:txPr>
        <c:crossAx val="1062900742"/>
        <c:crosses val="autoZero"/>
        <c:auto val="1"/>
        <c:lblAlgn val="ctr"/>
        <c:lblOffset val="100"/>
        <c:noMultiLvlLbl val="1"/>
      </c:catAx>
      <c:valAx>
        <c:axId val="1062900742"/>
        <c:scaling>
          <c:orientation val="minMax"/>
        </c:scaling>
        <c:delete val="0"/>
        <c:axPos val="l"/>
        <c:numFmt formatCode="0.00" sourceLinked="1"/>
        <c:majorTickMark val="cross"/>
        <c:minorTickMark val="cross"/>
        <c:tickLblPos val="nextTo"/>
        <c:spPr>
          <a:ln>
            <a:noFill/>
          </a:ln>
        </c:spPr>
        <c:crossAx val="1809985411"/>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600" b="0" i="0" u="none" strike="noStrike" kern="1200" spc="0" baseline="0">
                <a:solidFill>
                  <a:schemeClr val="tx1">
                    <a:lumMod val="65000"/>
                    <a:lumOff val="35000"/>
                  </a:schemeClr>
                </a:solidFill>
                <a:latin typeface="+mn-lt"/>
                <a:ea typeface="+mn-ea"/>
                <a:cs typeface="+mn-cs"/>
              </a:defRPr>
            </a:pPr>
            <a:r>
              <a:rPr lang="en-US"/>
              <a:t>Seguimiento consumo de papel 2021-2022</a:t>
            </a:r>
          </a:p>
        </c:rich>
      </c:tx>
      <c:overlay val="0"/>
      <c:spPr>
        <a:noFill/>
        <a:ln>
          <a:noFill/>
        </a:ln>
        <a:effectLst/>
      </c:spPr>
      <c:txPr>
        <a:bodyPr rot="0" spcFirstLastPara="1" vertOverflow="ellipsis" vert="horz" wrap="square" anchor="ctr" anchorCtr="1"/>
        <a:lstStyle/>
        <a:p>
          <a:pPr>
            <a:defRPr sz="2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2021</c:v>
          </c:tx>
          <c:spPr>
            <a:solidFill>
              <a:schemeClr val="accent1"/>
            </a:solidFill>
            <a:ln>
              <a:noFill/>
            </a:ln>
            <a:effectLst/>
          </c:spPr>
          <c:invertIfNegative val="0"/>
          <c:cat>
            <c:strRef>
              <c:f>Papel!$F$27:$Q$27</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Papel!$F$28:$Q$28</c:f>
              <c:numCache>
                <c:formatCode>General</c:formatCode>
                <c:ptCount val="12"/>
                <c:pt idx="0">
                  <c:v>0</c:v>
                </c:pt>
                <c:pt idx="1">
                  <c:v>3</c:v>
                </c:pt>
                <c:pt idx="2">
                  <c:v>2</c:v>
                </c:pt>
                <c:pt idx="3">
                  <c:v>22</c:v>
                </c:pt>
                <c:pt idx="4">
                  <c:v>0</c:v>
                </c:pt>
                <c:pt idx="5">
                  <c:v>13</c:v>
                </c:pt>
                <c:pt idx="6">
                  <c:v>0</c:v>
                </c:pt>
                <c:pt idx="7">
                  <c:v>12</c:v>
                </c:pt>
                <c:pt idx="8">
                  <c:v>20</c:v>
                </c:pt>
                <c:pt idx="9">
                  <c:v>7</c:v>
                </c:pt>
                <c:pt idx="10">
                  <c:v>0</c:v>
                </c:pt>
                <c:pt idx="11">
                  <c:v>21</c:v>
                </c:pt>
              </c:numCache>
            </c:numRef>
          </c:val>
          <c:extLst>
            <c:ext xmlns:c16="http://schemas.microsoft.com/office/drawing/2014/chart" uri="{C3380CC4-5D6E-409C-BE32-E72D297353CC}">
              <c16:uniqueId val="{00000001-6876-4976-B43C-336E9A9CA96C}"/>
            </c:ext>
          </c:extLst>
        </c:ser>
        <c:ser>
          <c:idx val="1"/>
          <c:order val="1"/>
          <c:tx>
            <c:v>2022</c:v>
          </c:tx>
          <c:spPr>
            <a:solidFill>
              <a:schemeClr val="accent2"/>
            </a:solidFill>
            <a:ln>
              <a:noFill/>
            </a:ln>
            <a:effectLst/>
          </c:spPr>
          <c:invertIfNegative val="0"/>
          <c:cat>
            <c:strRef>
              <c:f>Papel!$F$27:$Q$27</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Papel!$F$31:$Q$31</c:f>
              <c:numCache>
                <c:formatCode>0</c:formatCode>
                <c:ptCount val="12"/>
                <c:pt idx="0">
                  <c:v>23</c:v>
                </c:pt>
                <c:pt idx="1">
                  <c:v>88</c:v>
                </c:pt>
                <c:pt idx="2">
                  <c:v>27</c:v>
                </c:pt>
                <c:pt idx="3">
                  <c:v>1</c:v>
                </c:pt>
              </c:numCache>
            </c:numRef>
          </c:val>
          <c:extLst>
            <c:ext xmlns:c16="http://schemas.microsoft.com/office/drawing/2014/chart" uri="{C3380CC4-5D6E-409C-BE32-E72D297353CC}">
              <c16:uniqueId val="{00000003-6876-4976-B43C-336E9A9CA96C}"/>
            </c:ext>
          </c:extLst>
        </c:ser>
        <c:dLbls>
          <c:showLegendKey val="0"/>
          <c:showVal val="0"/>
          <c:showCatName val="0"/>
          <c:showSerName val="0"/>
          <c:showPercent val="0"/>
          <c:showBubbleSize val="0"/>
        </c:dLbls>
        <c:gapWidth val="219"/>
        <c:overlap val="-27"/>
        <c:axId val="1273104680"/>
        <c:axId val="861839447"/>
      </c:barChart>
      <c:catAx>
        <c:axId val="127310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839447"/>
        <c:crosses val="autoZero"/>
        <c:auto val="1"/>
        <c:lblAlgn val="ctr"/>
        <c:lblOffset val="100"/>
        <c:noMultiLvlLbl val="0"/>
      </c:catAx>
      <c:valAx>
        <c:axId val="861839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104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000000"/>
                </a:solidFill>
                <a:latin typeface="Calibri"/>
              </a:defRPr>
            </a:pPr>
            <a:r>
              <a:rPr lang="es-CO" sz="1800" b="1" i="0">
                <a:solidFill>
                  <a:srgbClr val="000000"/>
                </a:solidFill>
                <a:latin typeface="Calibri"/>
              </a:rPr>
              <a:t>SEGUIMIENTO A LA DISMINUCIÓN EN LA GENERACIÓN DE RESPEL</a:t>
            </a:r>
          </a:p>
        </c:rich>
      </c:tx>
      <c:overlay val="0"/>
    </c:title>
    <c:autoTitleDeleted val="0"/>
    <c:plotArea>
      <c:layout/>
      <c:barChart>
        <c:barDir val="col"/>
        <c:grouping val="clustered"/>
        <c:varyColors val="1"/>
        <c:ser>
          <c:idx val="0"/>
          <c:order val="0"/>
          <c:invertIfNegative val="1"/>
          <c:cat>
            <c:strRef>
              <c:f>RESIDUOS!$F$54:$Q$54</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RESIDUOS!$F$58:$Q$58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12-4104-9EBD-E76433CE66F5}"/>
            </c:ext>
          </c:extLst>
        </c:ser>
        <c:ser>
          <c:idx val="1"/>
          <c:order val="1"/>
          <c:invertIfNegative val="1"/>
          <c:cat>
            <c:strRef>
              <c:f>RESIDUOS!$F$54:$Q$54</c:f>
              <c:strCache>
                <c:ptCount val="12"/>
                <c:pt idx="0">
                  <c:v>ENE</c:v>
                </c:pt>
                <c:pt idx="1">
                  <c:v>FEBR</c:v>
                </c:pt>
                <c:pt idx="2">
                  <c:v>MAR</c:v>
                </c:pt>
                <c:pt idx="3">
                  <c:v>ABR</c:v>
                </c:pt>
                <c:pt idx="4">
                  <c:v>MAY</c:v>
                </c:pt>
                <c:pt idx="5">
                  <c:v>JUN</c:v>
                </c:pt>
                <c:pt idx="6">
                  <c:v>JUL</c:v>
                </c:pt>
                <c:pt idx="7">
                  <c:v>AGO</c:v>
                </c:pt>
                <c:pt idx="8">
                  <c:v>SEP</c:v>
                </c:pt>
                <c:pt idx="9">
                  <c:v>OCT</c:v>
                </c:pt>
                <c:pt idx="10">
                  <c:v>NOV</c:v>
                </c:pt>
                <c:pt idx="11">
                  <c:v>DIC</c:v>
                </c:pt>
              </c:strCache>
            </c:strRef>
          </c:cat>
          <c:val>
            <c:numRef>
              <c:f>RESIDUOS!$F$66:$Q$66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012-4104-9EBD-E76433CE66F5}"/>
            </c:ext>
          </c:extLst>
        </c:ser>
        <c:dLbls>
          <c:showLegendKey val="0"/>
          <c:showVal val="0"/>
          <c:showCatName val="0"/>
          <c:showSerName val="0"/>
          <c:showPercent val="0"/>
          <c:showBubbleSize val="0"/>
        </c:dLbls>
        <c:gapWidth val="150"/>
        <c:axId val="1809985411"/>
        <c:axId val="1062900742"/>
      </c:barChart>
      <c:catAx>
        <c:axId val="180998541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1000" b="0" i="0">
                <a:solidFill>
                  <a:srgbClr val="000000"/>
                </a:solidFill>
                <a:latin typeface="Calibri"/>
              </a:defRPr>
            </a:pPr>
            <a:endParaRPr lang="en-US"/>
          </a:p>
        </c:txPr>
        <c:crossAx val="1062900742"/>
        <c:crosses val="autoZero"/>
        <c:auto val="1"/>
        <c:lblAlgn val="ctr"/>
        <c:lblOffset val="100"/>
        <c:noMultiLvlLbl val="1"/>
      </c:catAx>
      <c:valAx>
        <c:axId val="1062900742"/>
        <c:scaling>
          <c:orientation val="minMax"/>
        </c:scaling>
        <c:delete val="0"/>
        <c:axPos val="l"/>
        <c:numFmt formatCode="0.00" sourceLinked="1"/>
        <c:majorTickMark val="cross"/>
        <c:minorTickMark val="cross"/>
        <c:tickLblPos val="nextTo"/>
        <c:spPr>
          <a:ln>
            <a:noFill/>
          </a:ln>
        </c:spPr>
        <c:crossAx val="1809985411"/>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SIDUOS!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AGUA!A1"/><Relationship Id="rId2" Type="http://schemas.openxmlformats.org/officeDocument/2006/relationships/hyperlink" Target="#Papel!A1"/><Relationship Id="rId1" Type="http://schemas.openxmlformats.org/officeDocument/2006/relationships/image" Target="../media/image1.png"/><Relationship Id="rId6" Type="http://schemas.openxmlformats.org/officeDocument/2006/relationships/hyperlink" Target="#'Emisisones PEV'!A1"/><Relationship Id="rId11" Type="http://schemas.openxmlformats.org/officeDocument/2006/relationships/image" Target="../media/image6.png"/><Relationship Id="rId5" Type="http://schemas.openxmlformats.org/officeDocument/2006/relationships/image" Target="../media/image3.png"/><Relationship Id="rId10" Type="http://schemas.openxmlformats.org/officeDocument/2006/relationships/hyperlink" Target="#'ENERGIA ELECTRICA '!A1"/><Relationship Id="rId4" Type="http://schemas.openxmlformats.org/officeDocument/2006/relationships/hyperlink" Target="#'Practicas sostenibl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8.png"/><Relationship Id="rId4"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9.png"/><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chart" Target="../charts/chart8.xml"/><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11.pn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712640</xdr:colOff>
      <xdr:row>1</xdr:row>
      <xdr:rowOff>114300</xdr:rowOff>
    </xdr:from>
    <xdr:to>
      <xdr:col>1</xdr:col>
      <xdr:colOff>2184687</xdr:colOff>
      <xdr:row>3</xdr:row>
      <xdr:rowOff>311323</xdr:rowOff>
    </xdr:to>
    <xdr:pic>
      <xdr:nvPicPr>
        <xdr:cNvPr id="2" name="Imagen 1">
          <a:extLst>
            <a:ext uri="{FF2B5EF4-FFF2-40B4-BE49-F238E27FC236}">
              <a16:creationId xmlns:a16="http://schemas.microsoft.com/office/drawing/2014/main" id="{FBA515F4-2C9F-4616-9EF4-FA8C52734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640" y="314325"/>
          <a:ext cx="1472047" cy="1492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321972</xdr:colOff>
      <xdr:row>29</xdr:row>
      <xdr:rowOff>120740</xdr:rowOff>
    </xdr:from>
    <xdr:to>
      <xdr:col>9</xdr:col>
      <xdr:colOff>52166</xdr:colOff>
      <xdr:row>46</xdr:row>
      <xdr:rowOff>174495</xdr:rowOff>
    </xdr:to>
    <xdr:pic>
      <xdr:nvPicPr>
        <xdr:cNvPr id="7" name="Imagen 6">
          <a:hlinkClick xmlns:r="http://schemas.openxmlformats.org/officeDocument/2006/relationships" r:id="rId2"/>
          <a:extLst>
            <a:ext uri="{FF2B5EF4-FFF2-40B4-BE49-F238E27FC236}">
              <a16:creationId xmlns:a16="http://schemas.microsoft.com/office/drawing/2014/main" id="{B82CE2E3-E7B8-6F43-38FD-9240E0313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23557" y="7472430"/>
          <a:ext cx="2788926" cy="3541783"/>
        </a:xfrm>
        <a:prstGeom prst="rect">
          <a:avLst/>
        </a:prstGeom>
      </xdr:spPr>
    </xdr:pic>
    <xdr:clientData/>
  </xdr:twoCellAnchor>
  <xdr:twoCellAnchor editAs="oneCell">
    <xdr:from>
      <xdr:col>12</xdr:col>
      <xdr:colOff>525634</xdr:colOff>
      <xdr:row>30</xdr:row>
      <xdr:rowOff>2428</xdr:rowOff>
    </xdr:from>
    <xdr:to>
      <xdr:col>14</xdr:col>
      <xdr:colOff>655244</xdr:colOff>
      <xdr:row>47</xdr:row>
      <xdr:rowOff>56183</xdr:rowOff>
    </xdr:to>
    <xdr:pic>
      <xdr:nvPicPr>
        <xdr:cNvPr id="23" name="Imagen 22">
          <a:hlinkClick xmlns:r="http://schemas.openxmlformats.org/officeDocument/2006/relationships" r:id="rId4"/>
          <a:extLst>
            <a:ext uri="{FF2B5EF4-FFF2-40B4-BE49-F238E27FC236}">
              <a16:creationId xmlns:a16="http://schemas.microsoft.com/office/drawing/2014/main" id="{7EB3BCA0-DAB4-071A-4381-4085E31CF68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80000" y="7541935"/>
          <a:ext cx="2785878" cy="3541783"/>
        </a:xfrm>
        <a:prstGeom prst="rect">
          <a:avLst/>
        </a:prstGeom>
      </xdr:spPr>
    </xdr:pic>
    <xdr:clientData/>
  </xdr:twoCellAnchor>
  <xdr:twoCellAnchor editAs="oneCell">
    <xdr:from>
      <xdr:col>1</xdr:col>
      <xdr:colOff>621973</xdr:colOff>
      <xdr:row>29</xdr:row>
      <xdr:rowOff>179261</xdr:rowOff>
    </xdr:from>
    <xdr:to>
      <xdr:col>2</xdr:col>
      <xdr:colOff>513153</xdr:colOff>
      <xdr:row>47</xdr:row>
      <xdr:rowOff>45199</xdr:rowOff>
    </xdr:to>
    <xdr:pic>
      <xdr:nvPicPr>
        <xdr:cNvPr id="25" name="Imagen 24">
          <a:hlinkClick xmlns:r="http://schemas.openxmlformats.org/officeDocument/2006/relationships" r:id="rId6"/>
          <a:extLst>
            <a:ext uri="{FF2B5EF4-FFF2-40B4-BE49-F238E27FC236}">
              <a16:creationId xmlns:a16="http://schemas.microsoft.com/office/drawing/2014/main" id="{59795C82-E2F8-07F3-742E-AAEDF720C14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36621" y="7530951"/>
          <a:ext cx="2788926" cy="3541783"/>
        </a:xfrm>
        <a:prstGeom prst="rect">
          <a:avLst/>
        </a:prstGeom>
      </xdr:spPr>
    </xdr:pic>
    <xdr:clientData/>
  </xdr:twoCellAnchor>
  <xdr:twoCellAnchor editAs="oneCell">
    <xdr:from>
      <xdr:col>12</xdr:col>
      <xdr:colOff>168275</xdr:colOff>
      <xdr:row>7</xdr:row>
      <xdr:rowOff>101198</xdr:rowOff>
    </xdr:from>
    <xdr:to>
      <xdr:col>14</xdr:col>
      <xdr:colOff>297885</xdr:colOff>
      <xdr:row>26</xdr:row>
      <xdr:rowOff>7382</xdr:rowOff>
    </xdr:to>
    <xdr:pic>
      <xdr:nvPicPr>
        <xdr:cNvPr id="36" name="Imagen 35">
          <a:hlinkClick xmlns:r="http://schemas.openxmlformats.org/officeDocument/2006/relationships" r:id="rId8"/>
          <a:extLst>
            <a:ext uri="{FF2B5EF4-FFF2-40B4-BE49-F238E27FC236}">
              <a16:creationId xmlns:a16="http://schemas.microsoft.com/office/drawing/2014/main" id="{E0935847-57DE-F0E5-E5FC-981EB364F67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222641" y="3240423"/>
          <a:ext cx="2785878" cy="3541783"/>
        </a:xfrm>
        <a:prstGeom prst="rect">
          <a:avLst/>
        </a:prstGeom>
      </xdr:spPr>
    </xdr:pic>
    <xdr:clientData/>
  </xdr:twoCellAnchor>
  <xdr:twoCellAnchor editAs="oneCell">
    <xdr:from>
      <xdr:col>5</xdr:col>
      <xdr:colOff>117042</xdr:colOff>
      <xdr:row>7</xdr:row>
      <xdr:rowOff>103627</xdr:rowOff>
    </xdr:from>
    <xdr:to>
      <xdr:col>8</xdr:col>
      <xdr:colOff>608871</xdr:colOff>
      <xdr:row>26</xdr:row>
      <xdr:rowOff>9811</xdr:rowOff>
    </xdr:to>
    <xdr:pic>
      <xdr:nvPicPr>
        <xdr:cNvPr id="38" name="Imagen 37">
          <a:hlinkClick xmlns:r="http://schemas.openxmlformats.org/officeDocument/2006/relationships" r:id="rId10"/>
          <a:extLst>
            <a:ext uri="{FF2B5EF4-FFF2-40B4-BE49-F238E27FC236}">
              <a16:creationId xmlns:a16="http://schemas.microsoft.com/office/drawing/2014/main" id="{197247CC-7956-A7A7-FD53-1196E7A02A8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18627" y="3242852"/>
          <a:ext cx="2785878" cy="3541783"/>
        </a:xfrm>
        <a:prstGeom prst="rect">
          <a:avLst/>
        </a:prstGeom>
      </xdr:spPr>
    </xdr:pic>
    <xdr:clientData/>
  </xdr:twoCellAnchor>
  <xdr:twoCellAnchor editAs="oneCell">
    <xdr:from>
      <xdr:col>1</xdr:col>
      <xdr:colOff>736583</xdr:colOff>
      <xdr:row>7</xdr:row>
      <xdr:rowOff>106057</xdr:rowOff>
    </xdr:from>
    <xdr:to>
      <xdr:col>2</xdr:col>
      <xdr:colOff>624715</xdr:colOff>
      <xdr:row>26</xdr:row>
      <xdr:rowOff>12241</xdr:rowOff>
    </xdr:to>
    <xdr:pic>
      <xdr:nvPicPr>
        <xdr:cNvPr id="40" name="Imagen 39">
          <a:hlinkClick xmlns:r="http://schemas.openxmlformats.org/officeDocument/2006/relationships" r:id="rId12"/>
          <a:extLst>
            <a:ext uri="{FF2B5EF4-FFF2-40B4-BE49-F238E27FC236}">
              <a16:creationId xmlns:a16="http://schemas.microsoft.com/office/drawing/2014/main" id="{DF43FCC0-4B99-47E2-E601-D584BD5C1A3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1231" y="3245282"/>
          <a:ext cx="2785878" cy="3541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17315</xdr:colOff>
      <xdr:row>1</xdr:row>
      <xdr:rowOff>225136</xdr:rowOff>
    </xdr:from>
    <xdr:to>
      <xdr:col>2</xdr:col>
      <xdr:colOff>1489362</xdr:colOff>
      <xdr:row>3</xdr:row>
      <xdr:rowOff>387523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315" y="225136"/>
          <a:ext cx="1472047" cy="1443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294409</xdr:colOff>
      <xdr:row>34</xdr:row>
      <xdr:rowOff>484910</xdr:rowOff>
    </xdr:from>
    <xdr:to>
      <xdr:col>22</xdr:col>
      <xdr:colOff>2268681</xdr:colOff>
      <xdr:row>43</xdr:row>
      <xdr:rowOff>311728</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2441863</xdr:colOff>
      <xdr:row>34</xdr:row>
      <xdr:rowOff>481446</xdr:rowOff>
    </xdr:from>
    <xdr:to>
      <xdr:col>25</xdr:col>
      <xdr:colOff>2008909</xdr:colOff>
      <xdr:row>43</xdr:row>
      <xdr:rowOff>294410</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103908</xdr:colOff>
      <xdr:row>0</xdr:row>
      <xdr:rowOff>173182</xdr:rowOff>
    </xdr:from>
    <xdr:to>
      <xdr:col>0</xdr:col>
      <xdr:colOff>987135</xdr:colOff>
      <xdr:row>4</xdr:row>
      <xdr:rowOff>571500</xdr:rowOff>
    </xdr:to>
    <xdr:grpSp>
      <xdr:nvGrpSpPr>
        <xdr:cNvPr id="10" name="Google Shape;9147;p93">
          <a:extLst>
            <a:ext uri="{FF2B5EF4-FFF2-40B4-BE49-F238E27FC236}">
              <a16:creationId xmlns:a16="http://schemas.microsoft.com/office/drawing/2014/main" id="{C081F031-5536-A9AF-2992-E565E62DF066}"/>
            </a:ext>
          </a:extLst>
        </xdr:cNvPr>
        <xdr:cNvGrpSpPr/>
      </xdr:nvGrpSpPr>
      <xdr:grpSpPr>
        <a:xfrm>
          <a:off x="103908" y="173182"/>
          <a:ext cx="883227" cy="2531918"/>
          <a:chOff x="0" y="0"/>
          <a:chExt cx="255612" cy="613194"/>
        </a:xfrm>
        <a:solidFill>
          <a:srgbClr val="26783C"/>
        </a:solidFill>
      </xdr:grpSpPr>
      <xdr:grpSp>
        <xdr:nvGrpSpPr>
          <xdr:cNvPr id="11" name="Google Shape;9148;p93">
            <a:extLst>
              <a:ext uri="{FF2B5EF4-FFF2-40B4-BE49-F238E27FC236}">
                <a16:creationId xmlns:a16="http://schemas.microsoft.com/office/drawing/2014/main" id="{1602A34A-B9B1-0387-E35A-C98A6B1FF18C}"/>
              </a:ext>
            </a:extLst>
          </xdr:cNvPr>
          <xdr:cNvGrpSpPr/>
        </xdr:nvGrpSpPr>
        <xdr:grpSpPr>
          <a:xfrm>
            <a:off x="0" y="0"/>
            <a:ext cx="255612" cy="613194"/>
            <a:chOff x="0" y="0"/>
            <a:chExt cx="255612" cy="613194"/>
          </a:xfrm>
          <a:grpFill/>
        </xdr:grpSpPr>
        <xdr:sp macro="" textlink="">
          <xdr:nvSpPr>
            <xdr:cNvPr id="13" name="Google Shape;9149;p93">
              <a:extLst>
                <a:ext uri="{FF2B5EF4-FFF2-40B4-BE49-F238E27FC236}">
                  <a16:creationId xmlns:a16="http://schemas.microsoft.com/office/drawing/2014/main" id="{96644426-B5B9-E298-2674-4D51C1951361}"/>
                </a:ext>
              </a:extLst>
            </xdr:cNvPr>
            <xdr:cNvSpPr/>
          </xdr:nvSpPr>
          <xdr:spPr>
            <a:xfrm>
              <a:off x="0" y="498677"/>
              <a:ext cx="255612" cy="114517"/>
            </a:xfrm>
            <a:custGeom>
              <a:avLst/>
              <a:gdLst/>
              <a:ahLst/>
              <a:cxnLst/>
              <a:rect l="l" t="t" r="r" b="b"/>
              <a:pathLst>
                <a:path w="16734" h="7497" extrusionOk="0">
                  <a:moveTo>
                    <a:pt x="1" y="1"/>
                  </a:moveTo>
                  <a:lnTo>
                    <a:pt x="8369" y="7496"/>
                  </a:lnTo>
                  <a:lnTo>
                    <a:pt x="16734" y="1"/>
                  </a:lnTo>
                  <a:close/>
                </a:path>
              </a:pathLst>
            </a:custGeom>
            <a:solidFill>
              <a:srgbClr val="B5B3B6"/>
            </a:solidFill>
            <a:ln w="9525" cap="flat" cmpd="sng">
              <a:solidFill>
                <a:srgbClr val="CFD9E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14" name="Google Shape;9150;p93">
              <a:hlinkClick xmlns:r="http://schemas.openxmlformats.org/officeDocument/2006/relationships" r:id="rId4"/>
              <a:extLst>
                <a:ext uri="{FF2B5EF4-FFF2-40B4-BE49-F238E27FC236}">
                  <a16:creationId xmlns:a16="http://schemas.microsoft.com/office/drawing/2014/main" id="{85B06E91-46CB-DFA7-DEFC-839946526E73}"/>
                </a:ext>
              </a:extLst>
            </xdr:cNvPr>
            <xdr:cNvSpPr/>
          </xdr:nvSpPr>
          <xdr:spPr>
            <a:xfrm>
              <a:off x="0" y="0"/>
              <a:ext cx="255612" cy="498713"/>
            </a:xfrm>
            <a:custGeom>
              <a:avLst/>
              <a:gdLst/>
              <a:ahLst/>
              <a:cxnLst/>
              <a:rect l="l" t="t" r="r" b="b"/>
              <a:pathLst>
                <a:path w="16734" h="32649" extrusionOk="0">
                  <a:moveTo>
                    <a:pt x="8369" y="0"/>
                  </a:moveTo>
                  <a:cubicBezTo>
                    <a:pt x="3747" y="0"/>
                    <a:pt x="1" y="3747"/>
                    <a:pt x="1" y="8366"/>
                  </a:cubicBezTo>
                  <a:lnTo>
                    <a:pt x="1" y="32649"/>
                  </a:lnTo>
                  <a:lnTo>
                    <a:pt x="16734" y="32649"/>
                  </a:lnTo>
                  <a:lnTo>
                    <a:pt x="16734" y="8366"/>
                  </a:lnTo>
                  <a:cubicBezTo>
                    <a:pt x="16734" y="3744"/>
                    <a:pt x="12987" y="0"/>
                    <a:pt x="8369" y="0"/>
                  </a:cubicBezTo>
                  <a:close/>
                </a:path>
              </a:pathLst>
            </a:custGeom>
            <a:grpFill/>
            <a:ln w="9525" cap="flat" cmpd="sng">
              <a:solidFill>
                <a:srgbClr val="869FB1"/>
              </a:solidFill>
              <a:prstDash val="solid"/>
              <a:round/>
              <a:headEnd type="none" w="sm" len="sm"/>
              <a:tailEnd type="none" w="sm" len="sm"/>
            </a:ln>
          </xdr:spPr>
          <xdr:txBody>
            <a:bodyPr spcFirstLastPara="1" vert="vert"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r" rtl="0">
                <a:spcBef>
                  <a:spcPts val="0"/>
                </a:spcBef>
                <a:spcAft>
                  <a:spcPts val="0"/>
                </a:spcAft>
                <a:buNone/>
              </a:pPr>
              <a:r>
                <a:rPr lang="es-ES" b="1">
                  <a:solidFill>
                    <a:schemeClr val="bg1"/>
                  </a:solidFill>
                </a:rPr>
                <a:t>REGRESAR</a:t>
              </a:r>
              <a:endParaRPr b="1">
                <a:solidFill>
                  <a:schemeClr val="bg1"/>
                </a:solidFill>
              </a:endParaRPr>
            </a:p>
          </xdr:txBody>
        </xdr:sp>
      </xdr:grpSp>
      <xdr:sp macro="" textlink="">
        <xdr:nvSpPr>
          <xdr:cNvPr id="12" name="Google Shape;9151;p93">
            <a:extLst>
              <a:ext uri="{FF2B5EF4-FFF2-40B4-BE49-F238E27FC236}">
                <a16:creationId xmlns:a16="http://schemas.microsoft.com/office/drawing/2014/main" id="{F69E7D09-60DE-7D1F-F2B7-09D3A1B9BEE2}"/>
              </a:ext>
            </a:extLst>
          </xdr:cNvPr>
          <xdr:cNvSpPr/>
        </xdr:nvSpPr>
        <xdr:spPr>
          <a:xfrm>
            <a:off x="35938" y="14152"/>
            <a:ext cx="190281" cy="190281"/>
          </a:xfrm>
          <a:custGeom>
            <a:avLst/>
            <a:gdLst/>
            <a:ahLst/>
            <a:cxnLst/>
            <a:rect l="l" t="t" r="r" b="b"/>
            <a:pathLst>
              <a:path w="12457" h="12457" extrusionOk="0">
                <a:moveTo>
                  <a:pt x="6229" y="1"/>
                </a:moveTo>
                <a:cubicBezTo>
                  <a:pt x="2788" y="1"/>
                  <a:pt x="1" y="2788"/>
                  <a:pt x="1" y="6229"/>
                </a:cubicBezTo>
                <a:cubicBezTo>
                  <a:pt x="1" y="9670"/>
                  <a:pt x="2788" y="12457"/>
                  <a:pt x="6229" y="12457"/>
                </a:cubicBezTo>
                <a:cubicBezTo>
                  <a:pt x="9666" y="12457"/>
                  <a:pt x="12457" y="9670"/>
                  <a:pt x="12457" y="6229"/>
                </a:cubicBezTo>
                <a:cubicBezTo>
                  <a:pt x="12457" y="2788"/>
                  <a:pt x="9666" y="1"/>
                  <a:pt x="6229" y="1"/>
                </a:cubicBezTo>
                <a:close/>
              </a:path>
            </a:pathLst>
          </a:custGeom>
          <a:solidFill>
            <a:srgbClr val="B5B3B6"/>
          </a:solidFill>
          <a:ln w="9525" cap="flat" cmpd="sng">
            <a:solidFill>
              <a:srgbClr val="BAC8D3"/>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1</xdr:row>
      <xdr:rowOff>95249</xdr:rowOff>
    </xdr:from>
    <xdr:to>
      <xdr:col>2</xdr:col>
      <xdr:colOff>1833563</xdr:colOff>
      <xdr:row>4</xdr:row>
      <xdr:rowOff>94048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 y="95249"/>
          <a:ext cx="1309688" cy="1284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68035</xdr:colOff>
      <xdr:row>30</xdr:row>
      <xdr:rowOff>111575</xdr:rowOff>
    </xdr:from>
    <xdr:to>
      <xdr:col>22</xdr:col>
      <xdr:colOff>789214</xdr:colOff>
      <xdr:row>41</xdr:row>
      <xdr:rowOff>258535</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966108</xdr:colOff>
      <xdr:row>30</xdr:row>
      <xdr:rowOff>97972</xdr:rowOff>
    </xdr:from>
    <xdr:to>
      <xdr:col>25</xdr:col>
      <xdr:colOff>1006930</xdr:colOff>
      <xdr:row>41</xdr:row>
      <xdr:rowOff>272142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0</xdr:row>
      <xdr:rowOff>66675</xdr:rowOff>
    </xdr:from>
    <xdr:to>
      <xdr:col>0</xdr:col>
      <xdr:colOff>911802</xdr:colOff>
      <xdr:row>6</xdr:row>
      <xdr:rowOff>199736</xdr:rowOff>
    </xdr:to>
    <xdr:grpSp>
      <xdr:nvGrpSpPr>
        <xdr:cNvPr id="2" name="Google Shape;9147;p93">
          <a:extLst>
            <a:ext uri="{FF2B5EF4-FFF2-40B4-BE49-F238E27FC236}">
              <a16:creationId xmlns:a16="http://schemas.microsoft.com/office/drawing/2014/main" id="{61C53477-5112-4079-A303-A302E9B4017A}"/>
            </a:ext>
            <a:ext uri="{147F2762-F138-4A5C-976F-8EAC2B608ADB}">
              <a16:predDERef xmlns:a16="http://schemas.microsoft.com/office/drawing/2014/main" pred="{00000000-0008-0000-0100-000006000000}"/>
            </a:ext>
          </a:extLst>
        </xdr:cNvPr>
        <xdr:cNvGrpSpPr/>
      </xdr:nvGrpSpPr>
      <xdr:grpSpPr>
        <a:xfrm>
          <a:off x="28575" y="66675"/>
          <a:ext cx="883227" cy="2495261"/>
          <a:chOff x="0" y="0"/>
          <a:chExt cx="255612" cy="613194"/>
        </a:xfrm>
        <a:solidFill>
          <a:srgbClr val="26783C"/>
        </a:solidFill>
      </xdr:grpSpPr>
      <xdr:grpSp>
        <xdr:nvGrpSpPr>
          <xdr:cNvPr id="3" name="Google Shape;9148;p93">
            <a:extLst>
              <a:ext uri="{FF2B5EF4-FFF2-40B4-BE49-F238E27FC236}">
                <a16:creationId xmlns:a16="http://schemas.microsoft.com/office/drawing/2014/main" id="{988C7439-DB80-084F-D2C7-A6104FD7F349}"/>
              </a:ext>
            </a:extLst>
          </xdr:cNvPr>
          <xdr:cNvGrpSpPr/>
        </xdr:nvGrpSpPr>
        <xdr:grpSpPr>
          <a:xfrm>
            <a:off x="0" y="0"/>
            <a:ext cx="255612" cy="613194"/>
            <a:chOff x="0" y="0"/>
            <a:chExt cx="255612" cy="613194"/>
          </a:xfrm>
          <a:grpFill/>
        </xdr:grpSpPr>
        <xdr:sp macro="" textlink="">
          <xdr:nvSpPr>
            <xdr:cNvPr id="8" name="Google Shape;9149;p93">
              <a:extLst>
                <a:ext uri="{FF2B5EF4-FFF2-40B4-BE49-F238E27FC236}">
                  <a16:creationId xmlns:a16="http://schemas.microsoft.com/office/drawing/2014/main" id="{66B76C37-3604-732A-DC8B-408C84675AFD}"/>
                </a:ext>
              </a:extLst>
            </xdr:cNvPr>
            <xdr:cNvSpPr/>
          </xdr:nvSpPr>
          <xdr:spPr>
            <a:xfrm>
              <a:off x="0" y="498677"/>
              <a:ext cx="255612" cy="114517"/>
            </a:xfrm>
            <a:custGeom>
              <a:avLst/>
              <a:gdLst/>
              <a:ahLst/>
              <a:cxnLst/>
              <a:rect l="l" t="t" r="r" b="b"/>
              <a:pathLst>
                <a:path w="16734" h="7497" extrusionOk="0">
                  <a:moveTo>
                    <a:pt x="1" y="1"/>
                  </a:moveTo>
                  <a:lnTo>
                    <a:pt x="8369" y="7496"/>
                  </a:lnTo>
                  <a:lnTo>
                    <a:pt x="16734" y="1"/>
                  </a:lnTo>
                  <a:close/>
                </a:path>
              </a:pathLst>
            </a:custGeom>
            <a:solidFill>
              <a:srgbClr val="B5B3B6"/>
            </a:solidFill>
            <a:ln w="9525" cap="flat" cmpd="sng">
              <a:solidFill>
                <a:srgbClr val="CFD9E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9150;p93">
              <a:hlinkClick xmlns:r="http://schemas.openxmlformats.org/officeDocument/2006/relationships" r:id="rId4"/>
              <a:extLst>
                <a:ext uri="{FF2B5EF4-FFF2-40B4-BE49-F238E27FC236}">
                  <a16:creationId xmlns:a16="http://schemas.microsoft.com/office/drawing/2014/main" id="{963476F3-46D1-E69B-4C01-BD4A0F99966B}"/>
                </a:ext>
              </a:extLst>
            </xdr:cNvPr>
            <xdr:cNvSpPr/>
          </xdr:nvSpPr>
          <xdr:spPr>
            <a:xfrm>
              <a:off x="0" y="0"/>
              <a:ext cx="255612" cy="498713"/>
            </a:xfrm>
            <a:custGeom>
              <a:avLst/>
              <a:gdLst/>
              <a:ahLst/>
              <a:cxnLst/>
              <a:rect l="l" t="t" r="r" b="b"/>
              <a:pathLst>
                <a:path w="16734" h="32649" extrusionOk="0">
                  <a:moveTo>
                    <a:pt x="8369" y="0"/>
                  </a:moveTo>
                  <a:cubicBezTo>
                    <a:pt x="3747" y="0"/>
                    <a:pt x="1" y="3747"/>
                    <a:pt x="1" y="8366"/>
                  </a:cubicBezTo>
                  <a:lnTo>
                    <a:pt x="1" y="32649"/>
                  </a:lnTo>
                  <a:lnTo>
                    <a:pt x="16734" y="32649"/>
                  </a:lnTo>
                  <a:lnTo>
                    <a:pt x="16734" y="8366"/>
                  </a:lnTo>
                  <a:cubicBezTo>
                    <a:pt x="16734" y="3744"/>
                    <a:pt x="12987" y="0"/>
                    <a:pt x="8369" y="0"/>
                  </a:cubicBezTo>
                  <a:close/>
                </a:path>
              </a:pathLst>
            </a:custGeom>
            <a:grpFill/>
            <a:ln w="9525" cap="flat" cmpd="sng">
              <a:solidFill>
                <a:srgbClr val="869FB1"/>
              </a:solidFill>
              <a:prstDash val="solid"/>
              <a:round/>
              <a:headEnd type="none" w="sm" len="sm"/>
              <a:tailEnd type="none" w="sm" len="sm"/>
            </a:ln>
          </xdr:spPr>
          <xdr:txBody>
            <a:bodyPr spcFirstLastPara="1" vert="vert"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r" rtl="0">
                <a:spcBef>
                  <a:spcPts val="0"/>
                </a:spcBef>
                <a:spcAft>
                  <a:spcPts val="0"/>
                </a:spcAft>
                <a:buNone/>
              </a:pPr>
              <a:r>
                <a:rPr lang="es-ES" b="1">
                  <a:solidFill>
                    <a:schemeClr val="bg1"/>
                  </a:solidFill>
                </a:rPr>
                <a:t>REGRESAR</a:t>
              </a:r>
              <a:endParaRPr b="1">
                <a:solidFill>
                  <a:schemeClr val="bg1"/>
                </a:solidFill>
              </a:endParaRPr>
            </a:p>
          </xdr:txBody>
        </xdr:sp>
      </xdr:grpSp>
      <xdr:sp macro="" textlink="">
        <xdr:nvSpPr>
          <xdr:cNvPr id="7" name="Google Shape;9151;p93">
            <a:extLst>
              <a:ext uri="{FF2B5EF4-FFF2-40B4-BE49-F238E27FC236}">
                <a16:creationId xmlns:a16="http://schemas.microsoft.com/office/drawing/2014/main" id="{25033730-7298-57C3-5D01-82AD0CD1A6A1}"/>
              </a:ext>
            </a:extLst>
          </xdr:cNvPr>
          <xdr:cNvSpPr/>
        </xdr:nvSpPr>
        <xdr:spPr>
          <a:xfrm>
            <a:off x="35938" y="14152"/>
            <a:ext cx="190281" cy="190281"/>
          </a:xfrm>
          <a:custGeom>
            <a:avLst/>
            <a:gdLst/>
            <a:ahLst/>
            <a:cxnLst/>
            <a:rect l="l" t="t" r="r" b="b"/>
            <a:pathLst>
              <a:path w="12457" h="12457" extrusionOk="0">
                <a:moveTo>
                  <a:pt x="6229" y="1"/>
                </a:moveTo>
                <a:cubicBezTo>
                  <a:pt x="2788" y="1"/>
                  <a:pt x="1" y="2788"/>
                  <a:pt x="1" y="6229"/>
                </a:cubicBezTo>
                <a:cubicBezTo>
                  <a:pt x="1" y="9670"/>
                  <a:pt x="2788" y="12457"/>
                  <a:pt x="6229" y="12457"/>
                </a:cubicBezTo>
                <a:cubicBezTo>
                  <a:pt x="9666" y="12457"/>
                  <a:pt x="12457" y="9670"/>
                  <a:pt x="12457" y="6229"/>
                </a:cubicBezTo>
                <a:cubicBezTo>
                  <a:pt x="12457" y="2788"/>
                  <a:pt x="9666" y="1"/>
                  <a:pt x="6229" y="1"/>
                </a:cubicBezTo>
                <a:close/>
              </a:path>
            </a:pathLst>
          </a:custGeom>
          <a:solidFill>
            <a:srgbClr val="B5B3B6"/>
          </a:solidFill>
          <a:ln w="9525" cap="flat" cmpd="sng">
            <a:solidFill>
              <a:srgbClr val="BAC8D3"/>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69850</xdr:rowOff>
    </xdr:from>
    <xdr:to>
      <xdr:col>2</xdr:col>
      <xdr:colOff>3552825</xdr:colOff>
      <xdr:row>4</xdr:row>
      <xdr:rowOff>327478</xdr:rowOff>
    </xdr:to>
    <xdr:pic>
      <xdr:nvPicPr>
        <xdr:cNvPr id="3" name="Picture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4000000}"/>
            </a:ext>
          </a:extLst>
        </xdr:cNvPr>
        <xdr:cNvPicPr>
          <a:picLocks noChangeAspect="1"/>
        </xdr:cNvPicPr>
      </xdr:nvPicPr>
      <xdr:blipFill>
        <a:blip xmlns:r="http://schemas.openxmlformats.org/officeDocument/2006/relationships" r:embed="rId1"/>
        <a:stretch>
          <a:fillRect/>
        </a:stretch>
      </xdr:blipFill>
      <xdr:spPr>
        <a:xfrm>
          <a:off x="0" y="260350"/>
          <a:ext cx="4467225" cy="1572078"/>
        </a:xfrm>
        <a:prstGeom prst="rect">
          <a:avLst/>
        </a:prstGeom>
      </xdr:spPr>
    </xdr:pic>
    <xdr:clientData/>
  </xdr:twoCellAnchor>
  <xdr:twoCellAnchor>
    <xdr:from>
      <xdr:col>19</xdr:col>
      <xdr:colOff>381000</xdr:colOff>
      <xdr:row>52</xdr:row>
      <xdr:rowOff>200026</xdr:rowOff>
    </xdr:from>
    <xdr:to>
      <xdr:col>25</xdr:col>
      <xdr:colOff>595312</xdr:colOff>
      <xdr:row>62</xdr:row>
      <xdr:rowOff>571499</xdr:rowOff>
    </xdr:to>
    <xdr:graphicFrame macro="">
      <xdr:nvGraphicFramePr>
        <xdr:cNvPr id="2" name="Chart 1">
          <a:extLst>
            <a:ext uri="{FF2B5EF4-FFF2-40B4-BE49-F238E27FC236}">
              <a16:creationId xmlns:a16="http://schemas.microsoft.com/office/drawing/2014/main" id="{819BDA9E-3D53-8DA5-8A11-A5A7E5822DED}"/>
            </a:ext>
            <a:ext uri="{147F2762-F138-4A5C-976F-8EAC2B608ADB}">
              <a16:predDERef xmlns:a16="http://schemas.microsoft.com/office/drawing/2014/main" pre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357187</xdr:colOff>
      <xdr:row>62</xdr:row>
      <xdr:rowOff>666749</xdr:rowOff>
    </xdr:from>
    <xdr:to>
      <xdr:col>25</xdr:col>
      <xdr:colOff>571500</xdr:colOff>
      <xdr:row>71</xdr:row>
      <xdr:rowOff>133350</xdr:rowOff>
    </xdr:to>
    <xdr:graphicFrame macro="">
      <xdr:nvGraphicFramePr>
        <xdr:cNvPr id="5" name="Chart 4">
          <a:extLst>
            <a:ext uri="{FF2B5EF4-FFF2-40B4-BE49-F238E27FC236}">
              <a16:creationId xmlns:a16="http://schemas.microsoft.com/office/drawing/2014/main" id="{FAF0BF5B-FDC3-A2BA-EE0A-14F671CB33AB}"/>
            </a:ext>
            <a:ext uri="{147F2762-F138-4A5C-976F-8EAC2B608ADB}">
              <a16:predDERef xmlns:a16="http://schemas.microsoft.com/office/drawing/2014/main" pred="{819BDA9E-3D53-8DA5-8A11-A5A7E5822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0</xdr:row>
      <xdr:rowOff>76200</xdr:rowOff>
    </xdr:from>
    <xdr:to>
      <xdr:col>0</xdr:col>
      <xdr:colOff>959427</xdr:colOff>
      <xdr:row>6</xdr:row>
      <xdr:rowOff>291811</xdr:rowOff>
    </xdr:to>
    <xdr:grpSp>
      <xdr:nvGrpSpPr>
        <xdr:cNvPr id="4" name="Google Shape;9147;p93">
          <a:extLst>
            <a:ext uri="{FF2B5EF4-FFF2-40B4-BE49-F238E27FC236}">
              <a16:creationId xmlns:a16="http://schemas.microsoft.com/office/drawing/2014/main" id="{816DBB79-1774-4AAB-8CFB-AE5222D8D3A8}"/>
            </a:ext>
            <a:ext uri="{147F2762-F138-4A5C-976F-8EAC2B608ADB}">
              <a16:predDERef xmlns:a16="http://schemas.microsoft.com/office/drawing/2014/main" pred="{FAF0BF5B-FDC3-A2BA-EE0A-14F671CB33AB}"/>
            </a:ext>
          </a:extLst>
        </xdr:cNvPr>
        <xdr:cNvGrpSpPr/>
      </xdr:nvGrpSpPr>
      <xdr:grpSpPr>
        <a:xfrm>
          <a:off x="76200" y="76200"/>
          <a:ext cx="883227" cy="2482561"/>
          <a:chOff x="0" y="0"/>
          <a:chExt cx="255612" cy="613194"/>
        </a:xfrm>
        <a:solidFill>
          <a:srgbClr val="26783C"/>
        </a:solidFill>
      </xdr:grpSpPr>
      <xdr:grpSp>
        <xdr:nvGrpSpPr>
          <xdr:cNvPr id="6" name="Google Shape;9148;p93">
            <a:extLst>
              <a:ext uri="{FF2B5EF4-FFF2-40B4-BE49-F238E27FC236}">
                <a16:creationId xmlns:a16="http://schemas.microsoft.com/office/drawing/2014/main" id="{2EFCA40E-10A6-4252-AECC-22B51007FB10}"/>
              </a:ext>
            </a:extLst>
          </xdr:cNvPr>
          <xdr:cNvGrpSpPr/>
        </xdr:nvGrpSpPr>
        <xdr:grpSpPr>
          <a:xfrm>
            <a:off x="0" y="0"/>
            <a:ext cx="255612" cy="613194"/>
            <a:chOff x="0" y="0"/>
            <a:chExt cx="255612" cy="613194"/>
          </a:xfrm>
          <a:grpFill/>
        </xdr:grpSpPr>
        <xdr:sp macro="" textlink="">
          <xdr:nvSpPr>
            <xdr:cNvPr id="8" name="Google Shape;9149;p93">
              <a:extLst>
                <a:ext uri="{FF2B5EF4-FFF2-40B4-BE49-F238E27FC236}">
                  <a16:creationId xmlns:a16="http://schemas.microsoft.com/office/drawing/2014/main" id="{88F58C14-E82E-7223-F2B2-FE36CC436863}"/>
                </a:ext>
              </a:extLst>
            </xdr:cNvPr>
            <xdr:cNvSpPr/>
          </xdr:nvSpPr>
          <xdr:spPr>
            <a:xfrm>
              <a:off x="0" y="498677"/>
              <a:ext cx="255612" cy="114517"/>
            </a:xfrm>
            <a:custGeom>
              <a:avLst/>
              <a:gdLst/>
              <a:ahLst/>
              <a:cxnLst/>
              <a:rect l="l" t="t" r="r" b="b"/>
              <a:pathLst>
                <a:path w="16734" h="7497" extrusionOk="0">
                  <a:moveTo>
                    <a:pt x="1" y="1"/>
                  </a:moveTo>
                  <a:lnTo>
                    <a:pt x="8369" y="7496"/>
                  </a:lnTo>
                  <a:lnTo>
                    <a:pt x="16734" y="1"/>
                  </a:lnTo>
                  <a:close/>
                </a:path>
              </a:pathLst>
            </a:custGeom>
            <a:solidFill>
              <a:srgbClr val="B5B3B6"/>
            </a:solidFill>
            <a:ln w="9525" cap="flat" cmpd="sng">
              <a:solidFill>
                <a:srgbClr val="CFD9E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9150;p93">
              <a:hlinkClick xmlns:r="http://schemas.openxmlformats.org/officeDocument/2006/relationships" r:id="rId4"/>
              <a:extLst>
                <a:ext uri="{FF2B5EF4-FFF2-40B4-BE49-F238E27FC236}">
                  <a16:creationId xmlns:a16="http://schemas.microsoft.com/office/drawing/2014/main" id="{970163B9-1A30-4C8F-E380-B67B79423813}"/>
                </a:ext>
              </a:extLst>
            </xdr:cNvPr>
            <xdr:cNvSpPr/>
          </xdr:nvSpPr>
          <xdr:spPr>
            <a:xfrm>
              <a:off x="0" y="0"/>
              <a:ext cx="255612" cy="498713"/>
            </a:xfrm>
            <a:custGeom>
              <a:avLst/>
              <a:gdLst/>
              <a:ahLst/>
              <a:cxnLst/>
              <a:rect l="l" t="t" r="r" b="b"/>
              <a:pathLst>
                <a:path w="16734" h="32649" extrusionOk="0">
                  <a:moveTo>
                    <a:pt x="8369" y="0"/>
                  </a:moveTo>
                  <a:cubicBezTo>
                    <a:pt x="3747" y="0"/>
                    <a:pt x="1" y="3747"/>
                    <a:pt x="1" y="8366"/>
                  </a:cubicBezTo>
                  <a:lnTo>
                    <a:pt x="1" y="32649"/>
                  </a:lnTo>
                  <a:lnTo>
                    <a:pt x="16734" y="32649"/>
                  </a:lnTo>
                  <a:lnTo>
                    <a:pt x="16734" y="8366"/>
                  </a:lnTo>
                  <a:cubicBezTo>
                    <a:pt x="16734" y="3744"/>
                    <a:pt x="12987" y="0"/>
                    <a:pt x="8369" y="0"/>
                  </a:cubicBezTo>
                  <a:close/>
                </a:path>
              </a:pathLst>
            </a:custGeom>
            <a:grpFill/>
            <a:ln w="9525" cap="flat" cmpd="sng">
              <a:solidFill>
                <a:srgbClr val="869FB1"/>
              </a:solidFill>
              <a:prstDash val="solid"/>
              <a:round/>
              <a:headEnd type="none" w="sm" len="sm"/>
              <a:tailEnd type="none" w="sm" len="sm"/>
            </a:ln>
          </xdr:spPr>
          <xdr:txBody>
            <a:bodyPr spcFirstLastPara="1" vert="vert"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r" rtl="0">
                <a:spcBef>
                  <a:spcPts val="0"/>
                </a:spcBef>
                <a:spcAft>
                  <a:spcPts val="0"/>
                </a:spcAft>
                <a:buNone/>
              </a:pPr>
              <a:r>
                <a:rPr lang="es-ES" b="1">
                  <a:solidFill>
                    <a:schemeClr val="bg1"/>
                  </a:solidFill>
                </a:rPr>
                <a:t>REGRESAR</a:t>
              </a:r>
              <a:endParaRPr b="1">
                <a:solidFill>
                  <a:schemeClr val="bg1"/>
                </a:solidFill>
              </a:endParaRPr>
            </a:p>
          </xdr:txBody>
        </xdr:sp>
      </xdr:grpSp>
      <xdr:sp macro="" textlink="">
        <xdr:nvSpPr>
          <xdr:cNvPr id="7" name="Google Shape;9151;p93">
            <a:extLst>
              <a:ext uri="{FF2B5EF4-FFF2-40B4-BE49-F238E27FC236}">
                <a16:creationId xmlns:a16="http://schemas.microsoft.com/office/drawing/2014/main" id="{B1B6D491-23BD-AFAF-EE1F-1F7634800FED}"/>
              </a:ext>
            </a:extLst>
          </xdr:cNvPr>
          <xdr:cNvSpPr/>
        </xdr:nvSpPr>
        <xdr:spPr>
          <a:xfrm>
            <a:off x="35938" y="14152"/>
            <a:ext cx="190281" cy="190281"/>
          </a:xfrm>
          <a:custGeom>
            <a:avLst/>
            <a:gdLst/>
            <a:ahLst/>
            <a:cxnLst/>
            <a:rect l="l" t="t" r="r" b="b"/>
            <a:pathLst>
              <a:path w="12457" h="12457" extrusionOk="0">
                <a:moveTo>
                  <a:pt x="6229" y="1"/>
                </a:moveTo>
                <a:cubicBezTo>
                  <a:pt x="2788" y="1"/>
                  <a:pt x="1" y="2788"/>
                  <a:pt x="1" y="6229"/>
                </a:cubicBezTo>
                <a:cubicBezTo>
                  <a:pt x="1" y="9670"/>
                  <a:pt x="2788" y="12457"/>
                  <a:pt x="6229" y="12457"/>
                </a:cubicBezTo>
                <a:cubicBezTo>
                  <a:pt x="9666" y="12457"/>
                  <a:pt x="12457" y="9670"/>
                  <a:pt x="12457" y="6229"/>
                </a:cubicBezTo>
                <a:cubicBezTo>
                  <a:pt x="12457" y="2788"/>
                  <a:pt x="9666" y="1"/>
                  <a:pt x="6229" y="1"/>
                </a:cubicBezTo>
                <a:close/>
              </a:path>
            </a:pathLst>
          </a:custGeom>
          <a:solidFill>
            <a:srgbClr val="B5B3B6"/>
          </a:solidFill>
          <a:ln w="9525" cap="flat" cmpd="sng">
            <a:solidFill>
              <a:srgbClr val="BAC8D3"/>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523875</xdr:colOff>
      <xdr:row>30</xdr:row>
      <xdr:rowOff>200025</xdr:rowOff>
    </xdr:from>
    <xdr:ext cx="7105650" cy="5324475"/>
    <xdr:graphicFrame macro="">
      <xdr:nvGraphicFramePr>
        <xdr:cNvPr id="2" name="Chart 4">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xdr:col>
      <xdr:colOff>214312</xdr:colOff>
      <xdr:row>1</xdr:row>
      <xdr:rowOff>119062</xdr:rowOff>
    </xdr:from>
    <xdr:to>
      <xdr:col>2</xdr:col>
      <xdr:colOff>3692354</xdr:colOff>
      <xdr:row>4</xdr:row>
      <xdr:rowOff>293687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0" y="309562"/>
          <a:ext cx="4097167" cy="1460500"/>
        </a:xfrm>
        <a:prstGeom prst="rect">
          <a:avLst/>
        </a:prstGeom>
      </xdr:spPr>
    </xdr:pic>
    <xdr:clientData/>
  </xdr:twoCellAnchor>
  <xdr:twoCellAnchor>
    <xdr:from>
      <xdr:col>0</xdr:col>
      <xdr:colOff>0</xdr:colOff>
      <xdr:row>0</xdr:row>
      <xdr:rowOff>95249</xdr:rowOff>
    </xdr:from>
    <xdr:to>
      <xdr:col>0</xdr:col>
      <xdr:colOff>1357312</xdr:colOff>
      <xdr:row>9</xdr:row>
      <xdr:rowOff>357186</xdr:rowOff>
    </xdr:to>
    <xdr:grpSp>
      <xdr:nvGrpSpPr>
        <xdr:cNvPr id="4" name="Google Shape;9147;p93">
          <a:extLst>
            <a:ext uri="{FF2B5EF4-FFF2-40B4-BE49-F238E27FC236}">
              <a16:creationId xmlns:a16="http://schemas.microsoft.com/office/drawing/2014/main" id="{09A9F01A-C82C-482E-9FA4-E73307510B25}"/>
            </a:ext>
            <a:ext uri="{147F2762-F138-4A5C-976F-8EAC2B608ADB}">
              <a16:predDERef xmlns:a16="http://schemas.microsoft.com/office/drawing/2014/main" pred="{00000000-0008-0000-0300-000003000000}"/>
            </a:ext>
          </a:extLst>
        </xdr:cNvPr>
        <xdr:cNvGrpSpPr/>
      </xdr:nvGrpSpPr>
      <xdr:grpSpPr>
        <a:xfrm>
          <a:off x="0" y="95249"/>
          <a:ext cx="1357312" cy="3586162"/>
          <a:chOff x="0" y="0"/>
          <a:chExt cx="255612" cy="613194"/>
        </a:xfrm>
        <a:solidFill>
          <a:srgbClr val="26783C"/>
        </a:solidFill>
      </xdr:grpSpPr>
      <xdr:grpSp>
        <xdr:nvGrpSpPr>
          <xdr:cNvPr id="5" name="Google Shape;9148;p93">
            <a:extLst>
              <a:ext uri="{FF2B5EF4-FFF2-40B4-BE49-F238E27FC236}">
                <a16:creationId xmlns:a16="http://schemas.microsoft.com/office/drawing/2014/main" id="{CE54AD28-55AC-1BB9-D990-DB4E7C1A8034}"/>
              </a:ext>
            </a:extLst>
          </xdr:cNvPr>
          <xdr:cNvGrpSpPr/>
        </xdr:nvGrpSpPr>
        <xdr:grpSpPr>
          <a:xfrm>
            <a:off x="0" y="0"/>
            <a:ext cx="255612" cy="613194"/>
            <a:chOff x="0" y="0"/>
            <a:chExt cx="255612" cy="613194"/>
          </a:xfrm>
          <a:grpFill/>
        </xdr:grpSpPr>
        <xdr:sp macro="" textlink="">
          <xdr:nvSpPr>
            <xdr:cNvPr id="7" name="Google Shape;9149;p93">
              <a:extLst>
                <a:ext uri="{FF2B5EF4-FFF2-40B4-BE49-F238E27FC236}">
                  <a16:creationId xmlns:a16="http://schemas.microsoft.com/office/drawing/2014/main" id="{2A91EC1C-8CD6-9AD1-74C9-863F676A39F1}"/>
                </a:ext>
              </a:extLst>
            </xdr:cNvPr>
            <xdr:cNvSpPr/>
          </xdr:nvSpPr>
          <xdr:spPr>
            <a:xfrm>
              <a:off x="0" y="498677"/>
              <a:ext cx="255612" cy="114517"/>
            </a:xfrm>
            <a:custGeom>
              <a:avLst/>
              <a:gdLst/>
              <a:ahLst/>
              <a:cxnLst/>
              <a:rect l="l" t="t" r="r" b="b"/>
              <a:pathLst>
                <a:path w="16734" h="7497" extrusionOk="0">
                  <a:moveTo>
                    <a:pt x="1" y="1"/>
                  </a:moveTo>
                  <a:lnTo>
                    <a:pt x="8369" y="7496"/>
                  </a:lnTo>
                  <a:lnTo>
                    <a:pt x="16734" y="1"/>
                  </a:lnTo>
                  <a:close/>
                </a:path>
              </a:pathLst>
            </a:custGeom>
            <a:solidFill>
              <a:srgbClr val="B5B3B6"/>
            </a:solidFill>
            <a:ln w="9525" cap="flat" cmpd="sng">
              <a:solidFill>
                <a:srgbClr val="CFD9E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9150;p93">
              <a:hlinkClick xmlns:r="http://schemas.openxmlformats.org/officeDocument/2006/relationships" r:id="rId3"/>
              <a:extLst>
                <a:ext uri="{FF2B5EF4-FFF2-40B4-BE49-F238E27FC236}">
                  <a16:creationId xmlns:a16="http://schemas.microsoft.com/office/drawing/2014/main" id="{DECA9996-935A-FD52-D5B4-4E4A944476A5}"/>
                </a:ext>
              </a:extLst>
            </xdr:cNvPr>
            <xdr:cNvSpPr/>
          </xdr:nvSpPr>
          <xdr:spPr>
            <a:xfrm>
              <a:off x="0" y="0"/>
              <a:ext cx="255612" cy="498713"/>
            </a:xfrm>
            <a:custGeom>
              <a:avLst/>
              <a:gdLst/>
              <a:ahLst/>
              <a:cxnLst/>
              <a:rect l="l" t="t" r="r" b="b"/>
              <a:pathLst>
                <a:path w="16734" h="32649" extrusionOk="0">
                  <a:moveTo>
                    <a:pt x="8369" y="0"/>
                  </a:moveTo>
                  <a:cubicBezTo>
                    <a:pt x="3747" y="0"/>
                    <a:pt x="1" y="3747"/>
                    <a:pt x="1" y="8366"/>
                  </a:cubicBezTo>
                  <a:lnTo>
                    <a:pt x="1" y="32649"/>
                  </a:lnTo>
                  <a:lnTo>
                    <a:pt x="16734" y="32649"/>
                  </a:lnTo>
                  <a:lnTo>
                    <a:pt x="16734" y="8366"/>
                  </a:lnTo>
                  <a:cubicBezTo>
                    <a:pt x="16734" y="3744"/>
                    <a:pt x="12987" y="0"/>
                    <a:pt x="8369" y="0"/>
                  </a:cubicBezTo>
                  <a:close/>
                </a:path>
              </a:pathLst>
            </a:custGeom>
            <a:grpFill/>
            <a:ln w="9525" cap="flat" cmpd="sng">
              <a:solidFill>
                <a:srgbClr val="869FB1"/>
              </a:solidFill>
              <a:prstDash val="solid"/>
              <a:round/>
              <a:headEnd type="none" w="sm" len="sm"/>
              <a:tailEnd type="none" w="sm" len="sm"/>
            </a:ln>
          </xdr:spPr>
          <xdr:txBody>
            <a:bodyPr spcFirstLastPara="1" vert="vert"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r" rtl="0">
                <a:spcBef>
                  <a:spcPts val="0"/>
                </a:spcBef>
                <a:spcAft>
                  <a:spcPts val="0"/>
                </a:spcAft>
                <a:buNone/>
              </a:pPr>
              <a:r>
                <a:rPr lang="es-ES" b="1">
                  <a:solidFill>
                    <a:schemeClr val="bg1"/>
                  </a:solidFill>
                </a:rPr>
                <a:t>REGRESAR</a:t>
              </a:r>
              <a:endParaRPr b="1">
                <a:solidFill>
                  <a:schemeClr val="bg1"/>
                </a:solidFill>
              </a:endParaRPr>
            </a:p>
          </xdr:txBody>
        </xdr:sp>
      </xdr:grpSp>
      <xdr:sp macro="" textlink="">
        <xdr:nvSpPr>
          <xdr:cNvPr id="6" name="Google Shape;9151;p93">
            <a:extLst>
              <a:ext uri="{FF2B5EF4-FFF2-40B4-BE49-F238E27FC236}">
                <a16:creationId xmlns:a16="http://schemas.microsoft.com/office/drawing/2014/main" id="{AC02AE1B-2F9B-3334-DCD0-D44D576E7B4E}"/>
              </a:ext>
            </a:extLst>
          </xdr:cNvPr>
          <xdr:cNvSpPr/>
        </xdr:nvSpPr>
        <xdr:spPr>
          <a:xfrm>
            <a:off x="35938" y="14152"/>
            <a:ext cx="190281" cy="190281"/>
          </a:xfrm>
          <a:custGeom>
            <a:avLst/>
            <a:gdLst/>
            <a:ahLst/>
            <a:cxnLst/>
            <a:rect l="l" t="t" r="r" b="b"/>
            <a:pathLst>
              <a:path w="12457" h="12457" extrusionOk="0">
                <a:moveTo>
                  <a:pt x="6229" y="1"/>
                </a:moveTo>
                <a:cubicBezTo>
                  <a:pt x="2788" y="1"/>
                  <a:pt x="1" y="2788"/>
                  <a:pt x="1" y="6229"/>
                </a:cubicBezTo>
                <a:cubicBezTo>
                  <a:pt x="1" y="9670"/>
                  <a:pt x="2788" y="12457"/>
                  <a:pt x="6229" y="12457"/>
                </a:cubicBezTo>
                <a:cubicBezTo>
                  <a:pt x="9666" y="12457"/>
                  <a:pt x="12457" y="9670"/>
                  <a:pt x="12457" y="6229"/>
                </a:cubicBezTo>
                <a:cubicBezTo>
                  <a:pt x="12457" y="2788"/>
                  <a:pt x="9666" y="1"/>
                  <a:pt x="6229" y="1"/>
                </a:cubicBezTo>
                <a:close/>
              </a:path>
            </a:pathLst>
          </a:custGeom>
          <a:solidFill>
            <a:srgbClr val="B5B3B6"/>
          </a:solidFill>
          <a:ln w="9525" cap="flat" cmpd="sng">
            <a:solidFill>
              <a:srgbClr val="BAC8D3"/>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920750</xdr:colOff>
      <xdr:row>0</xdr:row>
      <xdr:rowOff>158750</xdr:rowOff>
    </xdr:from>
    <xdr:to>
      <xdr:col>2</xdr:col>
      <xdr:colOff>4075373</xdr:colOff>
      <xdr:row>4</xdr:row>
      <xdr:rowOff>349249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750" y="158750"/>
          <a:ext cx="4757998" cy="1714499"/>
        </a:xfrm>
        <a:prstGeom prst="rect">
          <a:avLst/>
        </a:prstGeom>
      </xdr:spPr>
    </xdr:pic>
    <xdr:clientData/>
  </xdr:twoCellAnchor>
  <xdr:twoCellAnchor>
    <xdr:from>
      <xdr:col>19</xdr:col>
      <xdr:colOff>190500</xdr:colOff>
      <xdr:row>25</xdr:row>
      <xdr:rowOff>171450</xdr:rowOff>
    </xdr:from>
    <xdr:to>
      <xdr:col>25</xdr:col>
      <xdr:colOff>657225</xdr:colOff>
      <xdr:row>33</xdr:row>
      <xdr:rowOff>495300</xdr:rowOff>
    </xdr:to>
    <xdr:graphicFrame macro="">
      <xdr:nvGraphicFramePr>
        <xdr:cNvPr id="4" name="Chart 3">
          <a:extLst>
            <a:ext uri="{FF2B5EF4-FFF2-40B4-BE49-F238E27FC236}">
              <a16:creationId xmlns:a16="http://schemas.microsoft.com/office/drawing/2014/main" id="{9E552050-29B5-275F-F79F-895430A8B179}"/>
            </a:ext>
            <a:ext uri="{147F2762-F138-4A5C-976F-8EAC2B608ADB}">
              <a16:predDERef xmlns:a16="http://schemas.microsoft.com/office/drawing/2014/main" pre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0</xdr:rowOff>
    </xdr:from>
    <xdr:to>
      <xdr:col>0</xdr:col>
      <xdr:colOff>904875</xdr:colOff>
      <xdr:row>7</xdr:row>
      <xdr:rowOff>114300</xdr:rowOff>
    </xdr:to>
    <xdr:grpSp>
      <xdr:nvGrpSpPr>
        <xdr:cNvPr id="2" name="Google Shape;9147;p93">
          <a:extLst>
            <a:ext uri="{FF2B5EF4-FFF2-40B4-BE49-F238E27FC236}">
              <a16:creationId xmlns:a16="http://schemas.microsoft.com/office/drawing/2014/main" id="{8CE85DCF-B04D-4C53-9231-8F1BD803EEA7}"/>
            </a:ext>
            <a:ext uri="{147F2762-F138-4A5C-976F-8EAC2B608ADB}">
              <a16:predDERef xmlns:a16="http://schemas.microsoft.com/office/drawing/2014/main" pred="{9E552050-29B5-275F-F79F-895430A8B179}"/>
            </a:ext>
          </a:extLst>
        </xdr:cNvPr>
        <xdr:cNvGrpSpPr/>
      </xdr:nvGrpSpPr>
      <xdr:grpSpPr>
        <a:xfrm>
          <a:off x="0" y="190500"/>
          <a:ext cx="904875" cy="2476500"/>
          <a:chOff x="0" y="0"/>
          <a:chExt cx="255612" cy="613194"/>
        </a:xfrm>
        <a:solidFill>
          <a:srgbClr val="26783C"/>
        </a:solidFill>
      </xdr:grpSpPr>
      <xdr:grpSp>
        <xdr:nvGrpSpPr>
          <xdr:cNvPr id="5" name="Google Shape;9148;p93">
            <a:extLst>
              <a:ext uri="{FF2B5EF4-FFF2-40B4-BE49-F238E27FC236}">
                <a16:creationId xmlns:a16="http://schemas.microsoft.com/office/drawing/2014/main" id="{509A98E7-D55E-83A9-3AB3-5A80C97DD152}"/>
              </a:ext>
            </a:extLst>
          </xdr:cNvPr>
          <xdr:cNvGrpSpPr/>
        </xdr:nvGrpSpPr>
        <xdr:grpSpPr>
          <a:xfrm>
            <a:off x="0" y="0"/>
            <a:ext cx="255612" cy="613194"/>
            <a:chOff x="0" y="0"/>
            <a:chExt cx="255612" cy="613194"/>
          </a:xfrm>
          <a:grpFill/>
        </xdr:grpSpPr>
        <xdr:sp macro="" textlink="">
          <xdr:nvSpPr>
            <xdr:cNvPr id="7" name="Google Shape;9149;p93">
              <a:extLst>
                <a:ext uri="{FF2B5EF4-FFF2-40B4-BE49-F238E27FC236}">
                  <a16:creationId xmlns:a16="http://schemas.microsoft.com/office/drawing/2014/main" id="{0DCD6B77-1223-A88E-1F19-5287899F3E03}"/>
                </a:ext>
              </a:extLst>
            </xdr:cNvPr>
            <xdr:cNvSpPr/>
          </xdr:nvSpPr>
          <xdr:spPr>
            <a:xfrm>
              <a:off x="0" y="498677"/>
              <a:ext cx="255612" cy="114517"/>
            </a:xfrm>
            <a:custGeom>
              <a:avLst/>
              <a:gdLst/>
              <a:ahLst/>
              <a:cxnLst/>
              <a:rect l="l" t="t" r="r" b="b"/>
              <a:pathLst>
                <a:path w="16734" h="7497" extrusionOk="0">
                  <a:moveTo>
                    <a:pt x="1" y="1"/>
                  </a:moveTo>
                  <a:lnTo>
                    <a:pt x="8369" y="7496"/>
                  </a:lnTo>
                  <a:lnTo>
                    <a:pt x="16734" y="1"/>
                  </a:lnTo>
                  <a:close/>
                </a:path>
              </a:pathLst>
            </a:custGeom>
            <a:solidFill>
              <a:srgbClr val="B5B3B6"/>
            </a:solidFill>
            <a:ln w="9525" cap="flat" cmpd="sng">
              <a:solidFill>
                <a:srgbClr val="CFD9E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9150;p93">
              <a:hlinkClick xmlns:r="http://schemas.openxmlformats.org/officeDocument/2006/relationships" r:id="rId3"/>
              <a:extLst>
                <a:ext uri="{FF2B5EF4-FFF2-40B4-BE49-F238E27FC236}">
                  <a16:creationId xmlns:a16="http://schemas.microsoft.com/office/drawing/2014/main" id="{D1AAD518-5E70-B5B1-1A13-4BDC020E0F75}"/>
                </a:ext>
              </a:extLst>
            </xdr:cNvPr>
            <xdr:cNvSpPr/>
          </xdr:nvSpPr>
          <xdr:spPr>
            <a:xfrm>
              <a:off x="0" y="0"/>
              <a:ext cx="255612" cy="498713"/>
            </a:xfrm>
            <a:custGeom>
              <a:avLst/>
              <a:gdLst/>
              <a:ahLst/>
              <a:cxnLst/>
              <a:rect l="l" t="t" r="r" b="b"/>
              <a:pathLst>
                <a:path w="16734" h="32649" extrusionOk="0">
                  <a:moveTo>
                    <a:pt x="8369" y="0"/>
                  </a:moveTo>
                  <a:cubicBezTo>
                    <a:pt x="3747" y="0"/>
                    <a:pt x="1" y="3747"/>
                    <a:pt x="1" y="8366"/>
                  </a:cubicBezTo>
                  <a:lnTo>
                    <a:pt x="1" y="32649"/>
                  </a:lnTo>
                  <a:lnTo>
                    <a:pt x="16734" y="32649"/>
                  </a:lnTo>
                  <a:lnTo>
                    <a:pt x="16734" y="8366"/>
                  </a:lnTo>
                  <a:cubicBezTo>
                    <a:pt x="16734" y="3744"/>
                    <a:pt x="12987" y="0"/>
                    <a:pt x="8369" y="0"/>
                  </a:cubicBezTo>
                  <a:close/>
                </a:path>
              </a:pathLst>
            </a:custGeom>
            <a:grpFill/>
            <a:ln w="9525" cap="flat" cmpd="sng">
              <a:solidFill>
                <a:srgbClr val="869FB1"/>
              </a:solidFill>
              <a:prstDash val="solid"/>
              <a:round/>
              <a:headEnd type="none" w="sm" len="sm"/>
              <a:tailEnd type="none" w="sm" len="sm"/>
            </a:ln>
          </xdr:spPr>
          <xdr:txBody>
            <a:bodyPr spcFirstLastPara="1" vert="vert"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r" rtl="0">
                <a:spcBef>
                  <a:spcPts val="0"/>
                </a:spcBef>
                <a:spcAft>
                  <a:spcPts val="0"/>
                </a:spcAft>
                <a:buNone/>
              </a:pPr>
              <a:r>
                <a:rPr lang="es-ES" b="1">
                  <a:solidFill>
                    <a:schemeClr val="bg1"/>
                  </a:solidFill>
                </a:rPr>
                <a:t>REGRESAR</a:t>
              </a:r>
              <a:endParaRPr b="1">
                <a:solidFill>
                  <a:schemeClr val="bg1"/>
                </a:solidFill>
              </a:endParaRPr>
            </a:p>
          </xdr:txBody>
        </xdr:sp>
      </xdr:grpSp>
      <xdr:sp macro="" textlink="">
        <xdr:nvSpPr>
          <xdr:cNvPr id="6" name="Google Shape;9151;p93">
            <a:extLst>
              <a:ext uri="{FF2B5EF4-FFF2-40B4-BE49-F238E27FC236}">
                <a16:creationId xmlns:a16="http://schemas.microsoft.com/office/drawing/2014/main" id="{6202E836-08D6-47D3-0D86-9C88945208BB}"/>
              </a:ext>
            </a:extLst>
          </xdr:cNvPr>
          <xdr:cNvSpPr/>
        </xdr:nvSpPr>
        <xdr:spPr>
          <a:xfrm>
            <a:off x="35938" y="14152"/>
            <a:ext cx="190281" cy="190281"/>
          </a:xfrm>
          <a:custGeom>
            <a:avLst/>
            <a:gdLst/>
            <a:ahLst/>
            <a:cxnLst/>
            <a:rect l="l" t="t" r="r" b="b"/>
            <a:pathLst>
              <a:path w="12457" h="12457" extrusionOk="0">
                <a:moveTo>
                  <a:pt x="6229" y="1"/>
                </a:moveTo>
                <a:cubicBezTo>
                  <a:pt x="2788" y="1"/>
                  <a:pt x="1" y="2788"/>
                  <a:pt x="1" y="6229"/>
                </a:cubicBezTo>
                <a:cubicBezTo>
                  <a:pt x="1" y="9670"/>
                  <a:pt x="2788" y="12457"/>
                  <a:pt x="6229" y="12457"/>
                </a:cubicBezTo>
                <a:cubicBezTo>
                  <a:pt x="9666" y="12457"/>
                  <a:pt x="12457" y="9670"/>
                  <a:pt x="12457" y="6229"/>
                </a:cubicBezTo>
                <a:cubicBezTo>
                  <a:pt x="12457" y="2788"/>
                  <a:pt x="9666" y="1"/>
                  <a:pt x="6229" y="1"/>
                </a:cubicBezTo>
                <a:close/>
              </a:path>
            </a:pathLst>
          </a:custGeom>
          <a:solidFill>
            <a:srgbClr val="B5B3B6"/>
          </a:solidFill>
          <a:ln w="9525" cap="flat" cmpd="sng">
            <a:solidFill>
              <a:srgbClr val="BAC8D3"/>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19</xdr:col>
      <xdr:colOff>523875</xdr:colOff>
      <xdr:row>24</xdr:row>
      <xdr:rowOff>200025</xdr:rowOff>
    </xdr:from>
    <xdr:ext cx="7105650" cy="5324475"/>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xdr:col>
      <xdr:colOff>269875</xdr:colOff>
      <xdr:row>1</xdr:row>
      <xdr:rowOff>95251</xdr:rowOff>
    </xdr:from>
    <xdr:to>
      <xdr:col>2</xdr:col>
      <xdr:colOff>2889250</xdr:colOff>
      <xdr:row>4</xdr:row>
      <xdr:rowOff>32157</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875" y="95251"/>
          <a:ext cx="3254375" cy="1270406"/>
        </a:xfrm>
        <a:prstGeom prst="rect">
          <a:avLst/>
        </a:prstGeom>
      </xdr:spPr>
    </xdr:pic>
    <xdr:clientData/>
  </xdr:twoCellAnchor>
  <xdr:twoCellAnchor>
    <xdr:from>
      <xdr:col>0</xdr:col>
      <xdr:colOff>0</xdr:colOff>
      <xdr:row>1</xdr:row>
      <xdr:rowOff>0</xdr:rowOff>
    </xdr:from>
    <xdr:to>
      <xdr:col>0</xdr:col>
      <xdr:colOff>883227</xdr:colOff>
      <xdr:row>7</xdr:row>
      <xdr:rowOff>50511</xdr:rowOff>
    </xdr:to>
    <xdr:grpSp>
      <xdr:nvGrpSpPr>
        <xdr:cNvPr id="4" name="Google Shape;9147;p93">
          <a:extLst>
            <a:ext uri="{FF2B5EF4-FFF2-40B4-BE49-F238E27FC236}">
              <a16:creationId xmlns:a16="http://schemas.microsoft.com/office/drawing/2014/main" id="{18E3436B-FA5F-4611-B1BF-639C9DE2B855}"/>
            </a:ext>
          </a:extLst>
        </xdr:cNvPr>
        <xdr:cNvGrpSpPr/>
      </xdr:nvGrpSpPr>
      <xdr:grpSpPr>
        <a:xfrm>
          <a:off x="0" y="190500"/>
          <a:ext cx="883227" cy="2488911"/>
          <a:chOff x="0" y="0"/>
          <a:chExt cx="255612" cy="613194"/>
        </a:xfrm>
        <a:solidFill>
          <a:srgbClr val="26783C"/>
        </a:solidFill>
      </xdr:grpSpPr>
      <xdr:grpSp>
        <xdr:nvGrpSpPr>
          <xdr:cNvPr id="5" name="Google Shape;9148;p93">
            <a:extLst>
              <a:ext uri="{FF2B5EF4-FFF2-40B4-BE49-F238E27FC236}">
                <a16:creationId xmlns:a16="http://schemas.microsoft.com/office/drawing/2014/main" id="{1C1E2582-30BF-486D-AC1D-4840870FE79A}"/>
              </a:ext>
            </a:extLst>
          </xdr:cNvPr>
          <xdr:cNvGrpSpPr/>
        </xdr:nvGrpSpPr>
        <xdr:grpSpPr>
          <a:xfrm>
            <a:off x="0" y="0"/>
            <a:ext cx="255612" cy="613194"/>
            <a:chOff x="0" y="0"/>
            <a:chExt cx="255612" cy="613194"/>
          </a:xfrm>
          <a:grpFill/>
        </xdr:grpSpPr>
        <xdr:sp macro="" textlink="">
          <xdr:nvSpPr>
            <xdr:cNvPr id="7" name="Google Shape;9149;p93">
              <a:extLst>
                <a:ext uri="{FF2B5EF4-FFF2-40B4-BE49-F238E27FC236}">
                  <a16:creationId xmlns:a16="http://schemas.microsoft.com/office/drawing/2014/main" id="{F465C59A-1B01-EFE8-525B-27F4269B927E}"/>
                </a:ext>
              </a:extLst>
            </xdr:cNvPr>
            <xdr:cNvSpPr/>
          </xdr:nvSpPr>
          <xdr:spPr>
            <a:xfrm>
              <a:off x="0" y="498677"/>
              <a:ext cx="255612" cy="114517"/>
            </a:xfrm>
            <a:custGeom>
              <a:avLst/>
              <a:gdLst/>
              <a:ahLst/>
              <a:cxnLst/>
              <a:rect l="l" t="t" r="r" b="b"/>
              <a:pathLst>
                <a:path w="16734" h="7497" extrusionOk="0">
                  <a:moveTo>
                    <a:pt x="1" y="1"/>
                  </a:moveTo>
                  <a:lnTo>
                    <a:pt x="8369" y="7496"/>
                  </a:lnTo>
                  <a:lnTo>
                    <a:pt x="16734" y="1"/>
                  </a:lnTo>
                  <a:close/>
                </a:path>
              </a:pathLst>
            </a:custGeom>
            <a:solidFill>
              <a:srgbClr val="B5B3B6"/>
            </a:solidFill>
            <a:ln w="9525" cap="flat" cmpd="sng">
              <a:solidFill>
                <a:srgbClr val="CFD9E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9150;p93">
              <a:hlinkClick xmlns:r="http://schemas.openxmlformats.org/officeDocument/2006/relationships" r:id="rId3"/>
              <a:extLst>
                <a:ext uri="{FF2B5EF4-FFF2-40B4-BE49-F238E27FC236}">
                  <a16:creationId xmlns:a16="http://schemas.microsoft.com/office/drawing/2014/main" id="{4E13E90C-A62C-D617-D7D1-A7BE998DDA16}"/>
                </a:ext>
              </a:extLst>
            </xdr:cNvPr>
            <xdr:cNvSpPr/>
          </xdr:nvSpPr>
          <xdr:spPr>
            <a:xfrm>
              <a:off x="0" y="0"/>
              <a:ext cx="255612" cy="498713"/>
            </a:xfrm>
            <a:custGeom>
              <a:avLst/>
              <a:gdLst/>
              <a:ahLst/>
              <a:cxnLst/>
              <a:rect l="l" t="t" r="r" b="b"/>
              <a:pathLst>
                <a:path w="16734" h="32649" extrusionOk="0">
                  <a:moveTo>
                    <a:pt x="8369" y="0"/>
                  </a:moveTo>
                  <a:cubicBezTo>
                    <a:pt x="3747" y="0"/>
                    <a:pt x="1" y="3747"/>
                    <a:pt x="1" y="8366"/>
                  </a:cubicBezTo>
                  <a:lnTo>
                    <a:pt x="1" y="32649"/>
                  </a:lnTo>
                  <a:lnTo>
                    <a:pt x="16734" y="32649"/>
                  </a:lnTo>
                  <a:lnTo>
                    <a:pt x="16734" y="8366"/>
                  </a:lnTo>
                  <a:cubicBezTo>
                    <a:pt x="16734" y="3744"/>
                    <a:pt x="12987" y="0"/>
                    <a:pt x="8369" y="0"/>
                  </a:cubicBezTo>
                  <a:close/>
                </a:path>
              </a:pathLst>
            </a:custGeom>
            <a:grpFill/>
            <a:ln w="9525" cap="flat" cmpd="sng">
              <a:solidFill>
                <a:srgbClr val="869FB1"/>
              </a:solidFill>
              <a:prstDash val="solid"/>
              <a:round/>
              <a:headEnd type="none" w="sm" len="sm"/>
              <a:tailEnd type="none" w="sm" len="sm"/>
            </a:ln>
          </xdr:spPr>
          <xdr:txBody>
            <a:bodyPr spcFirstLastPara="1" vert="vert"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r" rtl="0">
                <a:spcBef>
                  <a:spcPts val="0"/>
                </a:spcBef>
                <a:spcAft>
                  <a:spcPts val="0"/>
                </a:spcAft>
                <a:buNone/>
              </a:pPr>
              <a:r>
                <a:rPr lang="es-ES" b="1">
                  <a:solidFill>
                    <a:schemeClr val="bg1"/>
                  </a:solidFill>
                </a:rPr>
                <a:t>REGRESAR</a:t>
              </a:r>
              <a:endParaRPr b="1">
                <a:solidFill>
                  <a:schemeClr val="bg1"/>
                </a:solidFill>
              </a:endParaRPr>
            </a:p>
          </xdr:txBody>
        </xdr:sp>
      </xdr:grpSp>
      <xdr:sp macro="" textlink="">
        <xdr:nvSpPr>
          <xdr:cNvPr id="6" name="Google Shape;9151;p93">
            <a:extLst>
              <a:ext uri="{FF2B5EF4-FFF2-40B4-BE49-F238E27FC236}">
                <a16:creationId xmlns:a16="http://schemas.microsoft.com/office/drawing/2014/main" id="{AF5625F2-5D5C-2D32-9281-DA86D34FFBF3}"/>
              </a:ext>
            </a:extLst>
          </xdr:cNvPr>
          <xdr:cNvSpPr/>
        </xdr:nvSpPr>
        <xdr:spPr>
          <a:xfrm>
            <a:off x="35938" y="14152"/>
            <a:ext cx="190281" cy="190281"/>
          </a:xfrm>
          <a:custGeom>
            <a:avLst/>
            <a:gdLst/>
            <a:ahLst/>
            <a:cxnLst/>
            <a:rect l="l" t="t" r="r" b="b"/>
            <a:pathLst>
              <a:path w="12457" h="12457" extrusionOk="0">
                <a:moveTo>
                  <a:pt x="6229" y="1"/>
                </a:moveTo>
                <a:cubicBezTo>
                  <a:pt x="2788" y="1"/>
                  <a:pt x="1" y="2788"/>
                  <a:pt x="1" y="6229"/>
                </a:cubicBezTo>
                <a:cubicBezTo>
                  <a:pt x="1" y="9670"/>
                  <a:pt x="2788" y="12457"/>
                  <a:pt x="6229" y="12457"/>
                </a:cubicBezTo>
                <a:cubicBezTo>
                  <a:pt x="9666" y="12457"/>
                  <a:pt x="12457" y="9670"/>
                  <a:pt x="12457" y="6229"/>
                </a:cubicBezTo>
                <a:cubicBezTo>
                  <a:pt x="12457" y="2788"/>
                  <a:pt x="9666" y="1"/>
                  <a:pt x="6229" y="1"/>
                </a:cubicBezTo>
                <a:close/>
              </a:path>
            </a:pathLst>
          </a:custGeom>
          <a:solidFill>
            <a:srgbClr val="B5B3B6"/>
          </a:solidFill>
          <a:ln w="9525" cap="flat" cmpd="sng">
            <a:solidFill>
              <a:srgbClr val="BAC8D3"/>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BA0838-62FE-45AB-B927-2B55A1BE1757}" name="Tabla3" displayName="Tabla3" ref="C75:I82" totalsRowShown="0" headerRowDxfId="29" dataDxfId="28" headerRowBorderDxfId="26" tableBorderDxfId="27" totalsRowBorderDxfId="25">
  <autoFilter ref="C75:I82" xr:uid="{30BA0838-62FE-45AB-B927-2B55A1BE1757}"/>
  <tableColumns count="7">
    <tableColumn id="1" xr3:uid="{7AE36D35-EAA1-4ADE-8F1E-EC16100E2CD8}" name="Periodo facturado" dataDxfId="24"/>
    <tableColumn id="2" xr3:uid="{1CFE4287-803A-4C67-8F57-3F927238B700}" name="30 dic -16 feb" dataDxfId="23"/>
    <tableColumn id="3" xr3:uid="{4C1D2D04-A8A6-4515-9E2F-A40D41CFDAD3}" name="27 feb - 27 abr" dataDxfId="22"/>
    <tableColumn id="4" xr3:uid="{9995EC87-A7A1-4157-9F68-B089B35A9928}" name="28 abr - 25 jun" dataDxfId="21"/>
    <tableColumn id="5" xr3:uid="{481BA624-2964-4981-8979-6220CA3ED9EE}" name="26 jun - 24 ago" dataDxfId="20"/>
    <tableColumn id="6" xr3:uid="{AA608720-3246-405E-9709-4ACEE90E0E52}" name="25 ago - 23 oct" dataDxfId="19"/>
    <tableColumn id="7" xr3:uid="{D19C803B-55D9-4671-B534-1C84CD8B67DD}" name="24 oct - 22 dic" dataDxfId="18"/>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95432C-D5F3-4E11-8D16-6ED2AA2532A6}" name="Tabla4" displayName="Tabla4" ref="C84:I87" totalsRowShown="0" headerRowDxfId="17" headerRowBorderDxfId="15" tableBorderDxfId="16">
  <autoFilter ref="C84:I87" xr:uid="{4995432C-D5F3-4E11-8D16-6ED2AA2532A6}"/>
  <tableColumns count="7">
    <tableColumn id="1" xr3:uid="{9876181D-92E0-45CA-A8E5-D96254AF9CE2}" name="Periodo facturado"/>
    <tableColumn id="2" xr3:uid="{7B6700FF-0BAC-4910-B876-96CD44A67C3B}" name="28 ene - 27 mar"/>
    <tableColumn id="3" xr3:uid="{C08570B5-3A28-4049-B0EE-73553D33B18C}" name="28 mar-26 may"/>
    <tableColumn id="4" xr3:uid="{F7F7A74C-3A55-414F-8A9D-CDDFC626CC59}" name="27 may - 26 jul"/>
    <tableColumn id="5" xr3:uid="{12204E43-FA09-44AD-A661-26687269BCB2}" name="jul -sep"/>
    <tableColumn id="6" xr3:uid="{232FD6F5-1BFC-4DD1-B7D3-3D5742B1E500}" name="sep -nov"/>
    <tableColumn id="7" xr3:uid="{1B9DF1B2-BD96-46DD-BEE3-896B71465991}" name="nov - ene"/>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F5485E-580E-4176-9205-1A4C23E7F30B}" name="Tabla5" displayName="Tabla5" ref="C90:I97" totalsRowShown="0" headerRowDxfId="14" dataDxfId="13" headerRowBorderDxfId="11" tableBorderDxfId="12" totalsRowBorderDxfId="10">
  <autoFilter ref="C90:I97" xr:uid="{04F5485E-580E-4176-9205-1A4C23E7F30B}"/>
  <tableColumns count="7">
    <tableColumn id="1" xr3:uid="{63C993D8-3085-44FF-BB0D-1506E8823C03}" name="Periodo facturado" dataDxfId="9"/>
    <tableColumn id="2" xr3:uid="{58BAF948-4C8A-4CEF-AD36-68FE14370C06}" name="Columna1" dataDxfId="8"/>
    <tableColumn id="3" xr3:uid="{AD2AC4EF-E5A7-4251-8FA8-AB8DD00EB3B7}" name="Columna2" dataDxfId="7"/>
    <tableColumn id="4" xr3:uid="{86F74767-9E36-4423-9FAD-C9ADAE75C197}" name="Columna3" dataDxfId="6"/>
    <tableColumn id="5" xr3:uid="{5293B2D4-8C25-46C6-A750-6D4D610E20A2}" name="Columna4" dataDxfId="5"/>
    <tableColumn id="6" xr3:uid="{C1551206-491D-480B-AE30-54D57E949BBF}" name="Columna5" dataDxfId="4"/>
    <tableColumn id="7" xr3:uid="{A12D49FC-5B4B-47E7-81CE-54D2D5D83577}" name="Columna6" dataDxfId="3"/>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A259574-6067-4B26-9B15-4C4C17EF7556}" name="Tabla6" displayName="Tabla6" ref="C99:I102" totalsRowShown="0" headerRowDxfId="2" headerRowBorderDxfId="0" tableBorderDxfId="1">
  <autoFilter ref="C99:I102" xr:uid="{DA259574-6067-4B26-9B15-4C4C17EF7556}"/>
  <tableColumns count="7">
    <tableColumn id="1" xr3:uid="{39A02B3F-8E3E-47CE-952D-C40034D120DA}" name="Periodo facturado"/>
    <tableColumn id="2" xr3:uid="{BA66AA6B-1B66-4E55-A50E-BA03E6B06829}" name="Columna1"/>
    <tableColumn id="3" xr3:uid="{AF82CEFA-3D0B-46B4-B785-A3F7CC6F16C9}" name="Columna2"/>
    <tableColumn id="4" xr3:uid="{09820988-29F4-49F7-BE63-FD5BDBF1BB05}" name="Columna3"/>
    <tableColumn id="5" xr3:uid="{88438056-1ED3-497F-8292-B069CCDC5EFF}" name="Columna4"/>
    <tableColumn id="6" xr3:uid="{9ECA91F9-AF90-445A-B39F-C10B8FD937F4}" name="Columna5"/>
    <tableColumn id="7" xr3:uid="{F33AAB5C-2C19-4E7C-8739-21C6C84C7CDF}" name="Columna6"/>
  </tableColumns>
  <tableStyleInfo name="TableStyleLight20"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B09E-4ECC-4C99-9CBE-7B4C859F3E0D}">
  <sheetPr>
    <tabColor rgb="FF26783C"/>
  </sheetPr>
  <dimension ref="A1:P51"/>
  <sheetViews>
    <sheetView showGridLines="0" topLeftCell="A4" zoomScale="71" zoomScaleNormal="71" workbookViewId="0"/>
  </sheetViews>
  <sheetFormatPr defaultColWidth="11.42578125" defaultRowHeight="15"/>
  <cols>
    <col min="1" max="1" width="3.140625" style="283" customWidth="1"/>
    <col min="2" max="2" width="43.42578125" style="283" customWidth="1"/>
    <col min="3" max="4" width="11.42578125" style="283"/>
    <col min="5" max="5" width="15.85546875" style="283" customWidth="1"/>
    <col min="6" max="13" width="11.42578125" style="283"/>
    <col min="14" max="14" width="28.28515625" style="283" customWidth="1"/>
    <col min="15" max="15" width="33.42578125" style="283" customWidth="1"/>
    <col min="16" max="16" width="4.42578125" style="283" customWidth="1"/>
    <col min="17" max="16384" width="11.42578125" style="283"/>
  </cols>
  <sheetData>
    <row r="1" spans="1:16">
      <c r="A1"/>
      <c r="B1"/>
      <c r="C1"/>
      <c r="D1"/>
      <c r="E1"/>
      <c r="F1"/>
      <c r="G1"/>
      <c r="H1"/>
      <c r="I1"/>
      <c r="J1"/>
      <c r="K1"/>
      <c r="L1"/>
      <c r="M1"/>
      <c r="N1"/>
      <c r="O1"/>
      <c r="P1" s="279"/>
    </row>
    <row r="2" spans="1:16" ht="51" customHeight="1">
      <c r="A2"/>
      <c r="B2" s="287" t="s">
        <v>0</v>
      </c>
      <c r="C2" s="290" t="s">
        <v>1</v>
      </c>
      <c r="D2" s="291"/>
      <c r="E2" s="291"/>
      <c r="F2" s="291"/>
      <c r="G2" s="291"/>
      <c r="H2" s="291"/>
      <c r="I2" s="291"/>
      <c r="J2" s="291"/>
      <c r="K2" s="291"/>
      <c r="L2" s="291"/>
      <c r="M2" s="292"/>
      <c r="N2" s="272" t="s">
        <v>2</v>
      </c>
      <c r="O2" s="191" t="s">
        <v>3</v>
      </c>
      <c r="P2" s="284"/>
    </row>
    <row r="3" spans="1:16" ht="51" customHeight="1">
      <c r="A3"/>
      <c r="B3" s="288"/>
      <c r="C3" s="293" t="s">
        <v>4</v>
      </c>
      <c r="D3" s="294"/>
      <c r="E3" s="294"/>
      <c r="F3" s="294"/>
      <c r="G3" s="294"/>
      <c r="H3" s="294"/>
      <c r="I3" s="294"/>
      <c r="J3" s="294"/>
      <c r="K3" s="294"/>
      <c r="L3" s="294"/>
      <c r="M3" s="295"/>
      <c r="N3" s="272" t="s">
        <v>5</v>
      </c>
      <c r="O3" s="191">
        <v>1</v>
      </c>
      <c r="P3" s="284"/>
    </row>
    <row r="4" spans="1:16" ht="51" customHeight="1">
      <c r="A4"/>
      <c r="B4" s="288"/>
      <c r="C4" s="293"/>
      <c r="D4" s="294"/>
      <c r="E4" s="294"/>
      <c r="F4" s="294"/>
      <c r="G4" s="294"/>
      <c r="H4" s="294"/>
      <c r="I4" s="294"/>
      <c r="J4" s="294"/>
      <c r="K4" s="294"/>
      <c r="L4" s="294"/>
      <c r="M4" s="295"/>
      <c r="N4" s="272" t="s">
        <v>6</v>
      </c>
      <c r="O4" s="191" t="s">
        <v>7</v>
      </c>
      <c r="P4" s="284"/>
    </row>
    <row r="5" spans="1:16" ht="51" customHeight="1">
      <c r="A5"/>
      <c r="B5" s="289"/>
      <c r="C5" s="296"/>
      <c r="D5" s="297"/>
      <c r="E5" s="297"/>
      <c r="F5" s="297"/>
      <c r="G5" s="297"/>
      <c r="H5" s="297"/>
      <c r="I5" s="297"/>
      <c r="J5" s="297"/>
      <c r="K5" s="297"/>
      <c r="L5" s="297"/>
      <c r="M5" s="298"/>
      <c r="N5" s="272" t="s">
        <v>8</v>
      </c>
      <c r="O5" s="192" t="s">
        <v>9</v>
      </c>
      <c r="P5" s="284"/>
    </row>
    <row r="6" spans="1:16">
      <c r="A6"/>
      <c r="B6" s="273"/>
      <c r="C6" s="134"/>
      <c r="D6" s="134"/>
      <c r="E6" s="134"/>
      <c r="F6" s="134"/>
      <c r="G6" s="134"/>
      <c r="H6" s="134"/>
      <c r="I6" s="134"/>
      <c r="J6" s="134"/>
      <c r="K6" s="134"/>
      <c r="L6" s="134"/>
      <c r="M6" s="134"/>
      <c r="N6" s="134"/>
      <c r="O6" s="135"/>
      <c r="P6" s="279"/>
    </row>
    <row r="7" spans="1:16">
      <c r="A7"/>
      <c r="B7" s="274"/>
      <c r="C7" s="275"/>
      <c r="D7" s="275"/>
      <c r="E7" s="275"/>
      <c r="F7" s="275"/>
      <c r="G7" s="275"/>
      <c r="H7" s="275"/>
      <c r="I7" s="275"/>
      <c r="J7" s="275"/>
      <c r="K7" s="275"/>
      <c r="L7" s="275"/>
      <c r="M7" s="275"/>
      <c r="N7" s="275"/>
      <c r="O7" s="140"/>
      <c r="P7" s="279"/>
    </row>
    <row r="8" spans="1:16">
      <c r="A8"/>
      <c r="B8" s="274"/>
      <c r="C8" s="275"/>
      <c r="D8" s="275"/>
      <c r="E8" s="275"/>
      <c r="F8" s="275"/>
      <c r="G8" s="275"/>
      <c r="H8" s="275"/>
      <c r="I8" s="275"/>
      <c r="J8" s="275"/>
      <c r="K8" s="275"/>
      <c r="L8" s="275"/>
      <c r="M8" s="275"/>
      <c r="N8" s="275"/>
      <c r="O8" s="140"/>
      <c r="P8" s="279"/>
    </row>
    <row r="9" spans="1:16">
      <c r="A9"/>
      <c r="B9" s="274"/>
      <c r="C9" s="275"/>
      <c r="D9" s="275"/>
      <c r="E9" s="275"/>
      <c r="F9" s="275"/>
      <c r="G9" s="275"/>
      <c r="H9" s="275"/>
      <c r="I9" s="275"/>
      <c r="J9" s="275"/>
      <c r="K9" s="275"/>
      <c r="L9" s="275"/>
      <c r="M9" s="275"/>
      <c r="N9" s="275"/>
      <c r="O9" s="140"/>
      <c r="P9" s="279"/>
    </row>
    <row r="10" spans="1:16">
      <c r="A10"/>
      <c r="B10" s="274"/>
      <c r="C10" s="275"/>
      <c r="D10" s="275"/>
      <c r="E10" s="275"/>
      <c r="F10" s="275"/>
      <c r="G10" s="275"/>
      <c r="H10" s="275"/>
      <c r="I10" s="275"/>
      <c r="J10" s="275"/>
      <c r="K10" s="275"/>
      <c r="L10" s="275"/>
      <c r="M10" s="275"/>
      <c r="N10" s="275"/>
      <c r="O10" s="140"/>
      <c r="P10" s="279"/>
    </row>
    <row r="11" spans="1:16">
      <c r="A11"/>
      <c r="B11" s="274"/>
      <c r="C11" s="275"/>
      <c r="D11" s="275"/>
      <c r="E11" s="275"/>
      <c r="F11" s="275"/>
      <c r="G11" s="275"/>
      <c r="H11" s="275"/>
      <c r="I11" s="275"/>
      <c r="J11" s="275"/>
      <c r="K11" s="275"/>
      <c r="L11" s="275"/>
      <c r="M11" s="275"/>
      <c r="N11" s="275"/>
      <c r="O11" s="140"/>
      <c r="P11" s="279"/>
    </row>
    <row r="12" spans="1:16">
      <c r="A12"/>
      <c r="B12" s="274"/>
      <c r="C12" s="275"/>
      <c r="D12" s="275"/>
      <c r="E12" s="275"/>
      <c r="F12" s="275"/>
      <c r="G12" s="275"/>
      <c r="H12" s="275"/>
      <c r="I12" s="275"/>
      <c r="J12" s="275"/>
      <c r="K12" s="275"/>
      <c r="L12" s="275"/>
      <c r="M12" s="275"/>
      <c r="N12" s="275"/>
      <c r="O12" s="140"/>
      <c r="P12" s="279"/>
    </row>
    <row r="13" spans="1:16">
      <c r="A13"/>
      <c r="B13" s="274"/>
      <c r="C13" s="275"/>
      <c r="D13" s="275"/>
      <c r="E13" s="275"/>
      <c r="F13" s="275"/>
      <c r="G13" s="275"/>
      <c r="H13" s="275"/>
      <c r="I13" s="275"/>
      <c r="J13" s="275"/>
      <c r="K13" s="275"/>
      <c r="L13" s="275"/>
      <c r="M13" s="275"/>
      <c r="N13" s="275"/>
      <c r="O13" s="140"/>
      <c r="P13" s="279"/>
    </row>
    <row r="14" spans="1:16">
      <c r="A14"/>
      <c r="B14" s="274"/>
      <c r="C14" s="275"/>
      <c r="D14" s="275"/>
      <c r="E14" s="275"/>
      <c r="F14" s="275"/>
      <c r="G14" s="275"/>
      <c r="H14" s="275"/>
      <c r="I14" s="275"/>
      <c r="J14" s="275"/>
      <c r="K14" s="275"/>
      <c r="L14" s="275"/>
      <c r="M14" s="275"/>
      <c r="N14" s="275"/>
      <c r="O14" s="140"/>
      <c r="P14" s="279"/>
    </row>
    <row r="15" spans="1:16">
      <c r="A15"/>
      <c r="B15" s="274"/>
      <c r="C15" s="275"/>
      <c r="D15" s="275"/>
      <c r="E15" s="275"/>
      <c r="F15" s="275"/>
      <c r="G15" s="275"/>
      <c r="H15" s="275"/>
      <c r="I15" s="275"/>
      <c r="J15" s="275"/>
      <c r="K15" s="275"/>
      <c r="L15" s="275"/>
      <c r="M15" s="275"/>
      <c r="N15" s="275"/>
      <c r="O15" s="140"/>
      <c r="P15" s="279"/>
    </row>
    <row r="16" spans="1:16">
      <c r="A16"/>
      <c r="B16" s="274"/>
      <c r="C16" s="275"/>
      <c r="D16" s="275"/>
      <c r="E16" s="275"/>
      <c r="F16" s="275"/>
      <c r="G16" s="275"/>
      <c r="H16" s="275"/>
      <c r="I16" s="275"/>
      <c r="J16" s="275"/>
      <c r="K16" s="275"/>
      <c r="L16" s="275"/>
      <c r="M16" s="275"/>
      <c r="N16" s="275"/>
      <c r="O16" s="140"/>
      <c r="P16" s="279"/>
    </row>
    <row r="17" spans="1:16">
      <c r="A17"/>
      <c r="B17" s="274"/>
      <c r="C17" s="275"/>
      <c r="D17" s="275"/>
      <c r="E17" s="275"/>
      <c r="F17" s="275"/>
      <c r="G17" s="275"/>
      <c r="H17" s="275"/>
      <c r="I17" s="275"/>
      <c r="J17" s="275"/>
      <c r="K17" s="275"/>
      <c r="L17" s="275"/>
      <c r="M17" s="275"/>
      <c r="N17" s="275"/>
      <c r="O17" s="140"/>
      <c r="P17" s="279"/>
    </row>
    <row r="18" spans="1:16">
      <c r="A18"/>
      <c r="B18" s="274"/>
      <c r="C18" s="275"/>
      <c r="D18" s="275"/>
      <c r="E18" s="275"/>
      <c r="F18" s="275"/>
      <c r="G18" s="275"/>
      <c r="H18" s="275"/>
      <c r="I18" s="275"/>
      <c r="J18" s="275"/>
      <c r="K18" s="275"/>
      <c r="L18" s="275"/>
      <c r="M18" s="275"/>
      <c r="N18" s="275"/>
      <c r="O18" s="140"/>
      <c r="P18" s="279"/>
    </row>
    <row r="19" spans="1:16">
      <c r="A19"/>
      <c r="B19" s="274"/>
      <c r="C19" s="275"/>
      <c r="D19" s="275"/>
      <c r="E19" s="275"/>
      <c r="F19" s="275"/>
      <c r="G19" s="275"/>
      <c r="H19" s="275"/>
      <c r="I19" s="275"/>
      <c r="J19" s="275"/>
      <c r="K19" s="275"/>
      <c r="L19" s="275"/>
      <c r="M19" s="275"/>
      <c r="N19" s="275"/>
      <c r="O19" s="140"/>
      <c r="P19" s="279"/>
    </row>
    <row r="20" spans="1:16">
      <c r="A20"/>
      <c r="B20" s="274"/>
      <c r="C20" s="275"/>
      <c r="D20" s="275"/>
      <c r="E20" s="275"/>
      <c r="F20" s="275"/>
      <c r="G20" s="275"/>
      <c r="H20" s="275"/>
      <c r="I20" s="275"/>
      <c r="J20" s="275"/>
      <c r="K20" s="275"/>
      <c r="L20" s="275"/>
      <c r="M20" s="275"/>
      <c r="N20" s="275"/>
      <c r="O20" s="140"/>
      <c r="P20" s="279"/>
    </row>
    <row r="21" spans="1:16">
      <c r="A21"/>
      <c r="B21" s="274"/>
      <c r="C21" s="275"/>
      <c r="D21" s="275"/>
      <c r="E21" s="275"/>
      <c r="F21" s="275"/>
      <c r="G21" s="275"/>
      <c r="H21" s="275"/>
      <c r="I21" s="275"/>
      <c r="J21" s="275"/>
      <c r="K21" s="275"/>
      <c r="L21" s="275"/>
      <c r="M21" s="275"/>
      <c r="N21" s="275"/>
      <c r="O21" s="140"/>
      <c r="P21" s="279"/>
    </row>
    <row r="22" spans="1:16">
      <c r="A22"/>
      <c r="B22" s="274"/>
      <c r="C22" s="275"/>
      <c r="D22" s="275"/>
      <c r="E22" s="275"/>
      <c r="F22" s="275"/>
      <c r="G22" s="275"/>
      <c r="H22" s="275"/>
      <c r="I22" s="275"/>
      <c r="J22" s="275"/>
      <c r="K22" s="275"/>
      <c r="L22" s="275"/>
      <c r="M22" s="275"/>
      <c r="N22" s="275"/>
      <c r="O22" s="140"/>
      <c r="P22" s="279"/>
    </row>
    <row r="23" spans="1:16">
      <c r="A23"/>
      <c r="B23" s="274"/>
      <c r="C23" s="275"/>
      <c r="D23" s="275"/>
      <c r="E23" s="275"/>
      <c r="F23" s="275"/>
      <c r="G23" s="275"/>
      <c r="H23" s="275"/>
      <c r="I23" s="275"/>
      <c r="J23" s="275"/>
      <c r="K23" s="275"/>
      <c r="L23" s="275"/>
      <c r="M23" s="275"/>
      <c r="N23" s="275"/>
      <c r="O23" s="140"/>
      <c r="P23" s="279"/>
    </row>
    <row r="24" spans="1:16" ht="20.25">
      <c r="A24"/>
      <c r="B24" s="274"/>
      <c r="C24" s="275"/>
      <c r="D24" s="275"/>
      <c r="E24" s="275"/>
      <c r="F24" s="299"/>
      <c r="G24" s="299"/>
      <c r="H24" s="299"/>
      <c r="I24" s="275"/>
      <c r="J24" s="275"/>
      <c r="K24" s="275"/>
      <c r="L24" s="299"/>
      <c r="M24" s="299"/>
      <c r="N24" s="299"/>
      <c r="O24" s="140"/>
      <c r="P24" s="279"/>
    </row>
    <row r="25" spans="1:16" s="285" customFormat="1">
      <c r="A25" s="275"/>
      <c r="B25" s="274"/>
      <c r="C25" s="275"/>
      <c r="D25" s="275"/>
      <c r="E25" s="275"/>
      <c r="F25" s="275"/>
      <c r="G25" s="275"/>
      <c r="H25" s="275"/>
      <c r="I25" s="275"/>
      <c r="J25" s="275"/>
      <c r="K25" s="275"/>
      <c r="L25" s="275"/>
      <c r="M25" s="275"/>
      <c r="N25" s="275"/>
      <c r="O25" s="140"/>
      <c r="P25" s="280"/>
    </row>
    <row r="26" spans="1:16">
      <c r="A26"/>
      <c r="B26" s="274"/>
      <c r="C26" s="275"/>
      <c r="D26" s="275"/>
      <c r="E26" s="275"/>
      <c r="F26" s="275"/>
      <c r="G26" s="275"/>
      <c r="H26" s="275"/>
      <c r="I26" s="275"/>
      <c r="J26" s="275"/>
      <c r="K26" s="275"/>
      <c r="L26" s="275"/>
      <c r="M26" s="275"/>
      <c r="N26" s="275"/>
      <c r="O26" s="140"/>
      <c r="P26" s="279"/>
    </row>
    <row r="27" spans="1:16">
      <c r="A27"/>
      <c r="B27" s="274"/>
      <c r="C27" s="275"/>
      <c r="D27" s="275"/>
      <c r="E27" s="275"/>
      <c r="F27" s="275"/>
      <c r="G27" s="275"/>
      <c r="H27" s="275"/>
      <c r="I27" s="275"/>
      <c r="J27" s="275"/>
      <c r="K27" s="275"/>
      <c r="L27" s="275"/>
      <c r="M27" s="275"/>
      <c r="N27" s="275"/>
      <c r="O27" s="140"/>
      <c r="P27" s="279"/>
    </row>
    <row r="28" spans="1:16">
      <c r="A28"/>
      <c r="B28" s="274"/>
      <c r="C28" s="275"/>
      <c r="D28" s="275"/>
      <c r="E28" s="275"/>
      <c r="F28" s="275"/>
      <c r="G28" s="275"/>
      <c r="H28" s="275"/>
      <c r="I28" s="275"/>
      <c r="J28" s="275"/>
      <c r="K28" s="275"/>
      <c r="L28" s="275"/>
      <c r="M28" s="275"/>
      <c r="N28" s="275"/>
      <c r="O28" s="140"/>
      <c r="P28" s="279"/>
    </row>
    <row r="29" spans="1:16">
      <c r="A29"/>
      <c r="B29" s="274"/>
      <c r="C29" s="275"/>
      <c r="D29" s="275"/>
      <c r="E29" s="275"/>
      <c r="F29" s="275"/>
      <c r="G29" s="275"/>
      <c r="H29" s="275"/>
      <c r="I29" s="275"/>
      <c r="J29" s="275"/>
      <c r="K29" s="275"/>
      <c r="L29" s="275"/>
      <c r="M29" s="275"/>
      <c r="N29" s="275"/>
      <c r="O29" s="140"/>
      <c r="P29" s="279"/>
    </row>
    <row r="30" spans="1:16">
      <c r="A30"/>
      <c r="B30" s="274"/>
      <c r="C30" s="275"/>
      <c r="D30" s="275"/>
      <c r="E30" s="275"/>
      <c r="F30" s="275"/>
      <c r="G30" s="275"/>
      <c r="H30" s="275"/>
      <c r="I30" s="275"/>
      <c r="J30" s="275"/>
      <c r="K30" s="275"/>
      <c r="L30" s="275"/>
      <c r="M30" s="275"/>
      <c r="N30" s="275"/>
      <c r="O30" s="140"/>
      <c r="P30" s="279"/>
    </row>
    <row r="31" spans="1:16">
      <c r="A31"/>
      <c r="B31" s="274"/>
      <c r="C31" s="275"/>
      <c r="D31" s="275"/>
      <c r="E31" s="275"/>
      <c r="F31" s="275"/>
      <c r="G31" s="275"/>
      <c r="H31" s="275"/>
      <c r="I31" s="275"/>
      <c r="J31" s="275"/>
      <c r="K31" s="275"/>
      <c r="L31" s="275"/>
      <c r="M31" s="275"/>
      <c r="N31" s="275"/>
      <c r="O31" s="140"/>
      <c r="P31" s="279"/>
    </row>
    <row r="32" spans="1:16">
      <c r="A32"/>
      <c r="B32" s="274"/>
      <c r="C32" s="275"/>
      <c r="D32" s="275"/>
      <c r="E32" s="275"/>
      <c r="F32" s="275"/>
      <c r="G32" s="275"/>
      <c r="H32" s="275"/>
      <c r="I32" s="275"/>
      <c r="J32" s="275"/>
      <c r="K32" s="275"/>
      <c r="L32" s="275"/>
      <c r="M32" s="275"/>
      <c r="N32" s="275"/>
      <c r="O32" s="140"/>
      <c r="P32" s="279"/>
    </row>
    <row r="33" spans="1:16">
      <c r="A33"/>
      <c r="B33" s="274"/>
      <c r="C33" s="275"/>
      <c r="D33" s="275"/>
      <c r="E33" s="275"/>
      <c r="F33" s="275"/>
      <c r="G33" s="275"/>
      <c r="H33" s="275"/>
      <c r="I33" s="275"/>
      <c r="J33" s="275"/>
      <c r="K33" s="275"/>
      <c r="L33" s="275"/>
      <c r="M33" s="275"/>
      <c r="N33" s="275"/>
      <c r="O33" s="140"/>
      <c r="P33" s="279"/>
    </row>
    <row r="34" spans="1:16">
      <c r="A34"/>
      <c r="B34" s="274"/>
      <c r="C34" s="275"/>
      <c r="D34" s="275"/>
      <c r="E34" s="275"/>
      <c r="F34" s="275"/>
      <c r="G34" s="275"/>
      <c r="H34" s="275"/>
      <c r="I34" s="275"/>
      <c r="J34" s="275"/>
      <c r="K34" s="275"/>
      <c r="L34" s="275"/>
      <c r="M34" s="275"/>
      <c r="N34" s="275"/>
      <c r="O34" s="140"/>
      <c r="P34" s="279"/>
    </row>
    <row r="35" spans="1:16">
      <c r="A35"/>
      <c r="B35" s="274"/>
      <c r="C35" s="275"/>
      <c r="D35" s="275"/>
      <c r="E35" s="275"/>
      <c r="F35" s="275"/>
      <c r="G35" s="275"/>
      <c r="H35" s="275"/>
      <c r="I35" s="275"/>
      <c r="J35" s="275"/>
      <c r="K35" s="275"/>
      <c r="L35" s="275"/>
      <c r="M35" s="275"/>
      <c r="N35" s="275"/>
      <c r="O35" s="140"/>
      <c r="P35" s="279"/>
    </row>
    <row r="36" spans="1:16">
      <c r="A36"/>
      <c r="B36" s="274"/>
      <c r="C36" s="275"/>
      <c r="D36" s="275"/>
      <c r="E36" s="275"/>
      <c r="F36" s="275"/>
      <c r="G36" s="275"/>
      <c r="H36" s="275"/>
      <c r="I36" s="275"/>
      <c r="J36" s="275"/>
      <c r="K36" s="275"/>
      <c r="L36" s="275"/>
      <c r="M36" s="275"/>
      <c r="N36" s="275"/>
      <c r="O36" s="140"/>
      <c r="P36" s="279"/>
    </row>
    <row r="37" spans="1:16">
      <c r="A37"/>
      <c r="B37" s="274"/>
      <c r="C37" s="275"/>
      <c r="D37" s="275"/>
      <c r="E37" s="275"/>
      <c r="F37" s="275"/>
      <c r="G37" s="275"/>
      <c r="H37" s="275"/>
      <c r="I37" s="275"/>
      <c r="J37" s="275"/>
      <c r="K37" s="275"/>
      <c r="L37" s="275"/>
      <c r="M37" s="275"/>
      <c r="N37" s="275"/>
      <c r="O37" s="140"/>
      <c r="P37" s="279"/>
    </row>
    <row r="38" spans="1:16">
      <c r="A38"/>
      <c r="B38" s="274"/>
      <c r="C38" s="275"/>
      <c r="D38" s="275"/>
      <c r="E38" s="275"/>
      <c r="F38" s="275"/>
      <c r="G38" s="275"/>
      <c r="H38" s="275"/>
      <c r="I38" s="275"/>
      <c r="J38" s="275"/>
      <c r="K38" s="275"/>
      <c r="L38" s="275"/>
      <c r="M38" s="275"/>
      <c r="N38" s="275"/>
      <c r="O38" s="140"/>
      <c r="P38" s="279"/>
    </row>
    <row r="39" spans="1:16">
      <c r="A39"/>
      <c r="B39" s="274"/>
      <c r="C39" s="275"/>
      <c r="D39" s="275"/>
      <c r="E39" s="275"/>
      <c r="F39" s="275"/>
      <c r="G39" s="275"/>
      <c r="H39" s="275"/>
      <c r="I39" s="275"/>
      <c r="J39" s="275"/>
      <c r="K39" s="275"/>
      <c r="L39" s="275"/>
      <c r="M39" s="275"/>
      <c r="N39" s="275"/>
      <c r="O39" s="140"/>
      <c r="P39" s="279"/>
    </row>
    <row r="40" spans="1:16">
      <c r="A40"/>
      <c r="B40" s="274"/>
      <c r="C40" s="275"/>
      <c r="D40" s="275"/>
      <c r="E40" s="275"/>
      <c r="F40" s="275"/>
      <c r="G40" s="275"/>
      <c r="H40" s="275"/>
      <c r="I40" s="275"/>
      <c r="J40" s="275"/>
      <c r="K40" s="275"/>
      <c r="L40" s="275"/>
      <c r="M40" s="275"/>
      <c r="N40" s="275"/>
      <c r="O40" s="140"/>
      <c r="P40" s="279"/>
    </row>
    <row r="41" spans="1:16">
      <c r="A41"/>
      <c r="B41" s="274"/>
      <c r="C41" s="275"/>
      <c r="D41" s="275"/>
      <c r="E41" s="275"/>
      <c r="F41" s="275"/>
      <c r="G41" s="275"/>
      <c r="H41" s="275"/>
      <c r="I41" s="275"/>
      <c r="J41" s="275"/>
      <c r="K41" s="275"/>
      <c r="L41" s="275"/>
      <c r="M41" s="275"/>
      <c r="N41" s="275"/>
      <c r="O41" s="140"/>
      <c r="P41" s="279"/>
    </row>
    <row r="42" spans="1:16" ht="38.25" customHeight="1">
      <c r="A42"/>
      <c r="B42" s="281"/>
      <c r="C42" s="275"/>
      <c r="D42" s="275"/>
      <c r="E42" s="275"/>
      <c r="F42" s="286"/>
      <c r="G42" s="286"/>
      <c r="H42" s="286"/>
      <c r="I42" s="275"/>
      <c r="J42" s="275"/>
      <c r="K42" s="275"/>
      <c r="L42" s="286"/>
      <c r="M42" s="286"/>
      <c r="N42" s="286"/>
      <c r="O42" s="282"/>
      <c r="P42" s="279"/>
    </row>
    <row r="43" spans="1:16">
      <c r="A43"/>
      <c r="B43" s="274"/>
      <c r="C43" s="275"/>
      <c r="D43" s="275"/>
      <c r="E43" s="275"/>
      <c r="F43" s="275"/>
      <c r="G43" s="275"/>
      <c r="H43" s="275"/>
      <c r="I43" s="275"/>
      <c r="J43" s="275"/>
      <c r="K43" s="275"/>
      <c r="L43" s="275"/>
      <c r="M43" s="275"/>
      <c r="N43" s="275"/>
      <c r="O43" s="140"/>
      <c r="P43" s="279"/>
    </row>
    <row r="44" spans="1:16">
      <c r="A44"/>
      <c r="B44" s="274"/>
      <c r="C44" s="275"/>
      <c r="D44" s="275"/>
      <c r="E44" s="275"/>
      <c r="F44" s="275"/>
      <c r="G44" s="275"/>
      <c r="H44" s="275"/>
      <c r="I44" s="275"/>
      <c r="J44" s="275"/>
      <c r="K44" s="275"/>
      <c r="L44" s="275"/>
      <c r="M44" s="275"/>
      <c r="N44" s="275"/>
      <c r="O44" s="140"/>
      <c r="P44" s="279"/>
    </row>
    <row r="45" spans="1:16">
      <c r="A45"/>
      <c r="B45" s="274"/>
      <c r="C45" s="275"/>
      <c r="D45" s="275"/>
      <c r="E45" s="275"/>
      <c r="F45" s="275"/>
      <c r="G45" s="275"/>
      <c r="H45" s="275"/>
      <c r="I45" s="275"/>
      <c r="J45" s="275"/>
      <c r="K45" s="275"/>
      <c r="L45" s="275"/>
      <c r="M45" s="275"/>
      <c r="N45" s="275"/>
      <c r="O45" s="140"/>
      <c r="P45" s="279"/>
    </row>
    <row r="46" spans="1:16" s="285" customFormat="1">
      <c r="A46" s="275"/>
      <c r="B46" s="274"/>
      <c r="C46" s="275"/>
      <c r="D46" s="275"/>
      <c r="E46" s="275"/>
      <c r="F46" s="275"/>
      <c r="G46" s="275"/>
      <c r="H46" s="275"/>
      <c r="I46" s="275"/>
      <c r="J46" s="275"/>
      <c r="K46" s="275"/>
      <c r="L46" s="275"/>
      <c r="M46" s="275"/>
      <c r="N46" s="275"/>
      <c r="O46" s="140"/>
      <c r="P46" s="280"/>
    </row>
    <row r="47" spans="1:16">
      <c r="A47"/>
      <c r="B47" s="274"/>
      <c r="C47" s="275"/>
      <c r="D47" s="275"/>
      <c r="E47" s="275"/>
      <c r="F47" s="275"/>
      <c r="G47" s="275"/>
      <c r="H47" s="275"/>
      <c r="I47" s="275"/>
      <c r="J47" s="275"/>
      <c r="K47" s="275"/>
      <c r="L47" s="275"/>
      <c r="M47" s="275"/>
      <c r="N47" s="275"/>
      <c r="O47" s="140"/>
      <c r="P47" s="279"/>
    </row>
    <row r="48" spans="1:16">
      <c r="A48"/>
      <c r="B48" s="274"/>
      <c r="C48" s="275"/>
      <c r="D48" s="275"/>
      <c r="E48" s="275"/>
      <c r="F48" s="275"/>
      <c r="G48" s="275"/>
      <c r="H48" s="275"/>
      <c r="I48" s="275"/>
      <c r="J48" s="275"/>
      <c r="K48" s="275"/>
      <c r="L48" s="275"/>
      <c r="M48" s="275"/>
      <c r="N48" s="275"/>
      <c r="O48" s="140"/>
      <c r="P48" s="279"/>
    </row>
    <row r="49" spans="1:16">
      <c r="A49"/>
      <c r="B49" s="274"/>
      <c r="C49" s="275"/>
      <c r="D49" s="275"/>
      <c r="E49" s="275"/>
      <c r="F49" s="275"/>
      <c r="G49" s="275"/>
      <c r="H49" s="275"/>
      <c r="I49" s="275"/>
      <c r="J49" s="275"/>
      <c r="K49" s="275"/>
      <c r="L49" s="275"/>
      <c r="M49" s="275"/>
      <c r="N49" s="275"/>
      <c r="O49" s="140"/>
      <c r="P49" s="279"/>
    </row>
    <row r="50" spans="1:16">
      <c r="A50"/>
      <c r="B50" s="276"/>
      <c r="C50" s="277"/>
      <c r="D50" s="277"/>
      <c r="E50" s="277"/>
      <c r="F50" s="277"/>
      <c r="G50" s="277"/>
      <c r="H50" s="277"/>
      <c r="I50" s="277"/>
      <c r="J50" s="277"/>
      <c r="K50" s="277"/>
      <c r="L50" s="277"/>
      <c r="M50" s="277"/>
      <c r="N50" s="277"/>
      <c r="O50" s="278"/>
      <c r="P50" s="279"/>
    </row>
    <row r="51" spans="1:16">
      <c r="A51" s="279"/>
      <c r="B51" s="279"/>
      <c r="C51" s="279"/>
      <c r="D51" s="279"/>
      <c r="E51" s="279"/>
      <c r="F51" s="279"/>
      <c r="G51" s="279"/>
      <c r="H51" s="279"/>
      <c r="I51" s="279"/>
      <c r="J51" s="279"/>
      <c r="K51" s="279"/>
      <c r="L51" s="279"/>
      <c r="M51" s="279"/>
      <c r="N51" s="279"/>
      <c r="O51" s="279"/>
      <c r="P51" s="279"/>
    </row>
  </sheetData>
  <sheetProtection algorithmName="SHA-512" hashValue="F5bP/Bj3neY+t+NZYppn0FbdxKC1H8dyhrtN0hzAOVY1H3gXJwC0ZxhSVhJ1ofou2vW/2T1+2SSUuk7lVtyowQ==" saltValue="ABWrjRW0cQ1USSI+xwwLCw==" spinCount="100000" sheet="1" objects="1" scenarios="1"/>
  <mergeCells count="7">
    <mergeCell ref="F42:H42"/>
    <mergeCell ref="L42:N42"/>
    <mergeCell ref="B2:B5"/>
    <mergeCell ref="C2:M2"/>
    <mergeCell ref="C3:M5"/>
    <mergeCell ref="F24:H24"/>
    <mergeCell ref="L24:N2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A978"/>
  <sheetViews>
    <sheetView showGridLines="0" zoomScale="55" zoomScaleNormal="55" workbookViewId="0">
      <selection activeCell="B2" sqref="B2:C5"/>
    </sheetView>
  </sheetViews>
  <sheetFormatPr defaultColWidth="14.42578125" defaultRowHeight="15" customHeight="1"/>
  <cols>
    <col min="1" max="1" width="16.28515625" customWidth="1"/>
    <col min="2" max="2" width="11.42578125" customWidth="1"/>
    <col min="3" max="3" width="46.7109375" customWidth="1"/>
    <col min="4" max="4" width="39.7109375" customWidth="1"/>
    <col min="5" max="5" width="35.5703125" customWidth="1"/>
    <col min="6" max="6" width="26" customWidth="1"/>
    <col min="7" max="7" width="25.42578125" customWidth="1"/>
    <col min="8" max="8" width="25.7109375" customWidth="1"/>
    <col min="9" max="9" width="24.7109375" customWidth="1"/>
    <col min="10" max="22" width="23.7109375" customWidth="1"/>
    <col min="23" max="24" width="40.7109375" customWidth="1"/>
    <col min="25" max="26" width="30.5703125" customWidth="1"/>
    <col min="27" max="27" width="10.7109375" customWidth="1"/>
  </cols>
  <sheetData>
    <row r="1" spans="2:27" ht="15" customHeight="1" thickBot="1"/>
    <row r="2" spans="2:27" ht="51" customHeight="1">
      <c r="B2" s="357" t="s">
        <v>0</v>
      </c>
      <c r="C2" s="566"/>
      <c r="D2" s="368" t="s">
        <v>1</v>
      </c>
      <c r="E2" s="567"/>
      <c r="F2" s="567"/>
      <c r="G2" s="567"/>
      <c r="H2" s="567"/>
      <c r="I2" s="567"/>
      <c r="J2" s="567"/>
      <c r="K2" s="567"/>
      <c r="L2" s="567"/>
      <c r="M2" s="567"/>
      <c r="N2" s="567"/>
      <c r="O2" s="567"/>
      <c r="P2" s="567"/>
      <c r="Q2" s="567"/>
      <c r="R2" s="567"/>
      <c r="S2" s="567"/>
      <c r="T2" s="567"/>
      <c r="U2" s="568"/>
      <c r="V2" s="366" t="s">
        <v>2</v>
      </c>
      <c r="W2" s="569"/>
      <c r="X2" s="369" t="s">
        <v>3</v>
      </c>
      <c r="Y2" s="570"/>
      <c r="Z2" s="570"/>
      <c r="AA2" s="1"/>
    </row>
    <row r="3" spans="2:27" ht="51" customHeight="1">
      <c r="B3" s="571"/>
      <c r="C3" s="572"/>
      <c r="D3" s="370" t="s">
        <v>10</v>
      </c>
      <c r="E3" s="573"/>
      <c r="F3" s="573"/>
      <c r="G3" s="573"/>
      <c r="H3" s="573"/>
      <c r="I3" s="573"/>
      <c r="J3" s="573"/>
      <c r="K3" s="573"/>
      <c r="L3" s="573"/>
      <c r="M3" s="573"/>
      <c r="N3" s="573"/>
      <c r="O3" s="573"/>
      <c r="P3" s="573"/>
      <c r="Q3" s="573"/>
      <c r="R3" s="573"/>
      <c r="S3" s="573"/>
      <c r="T3" s="573"/>
      <c r="U3" s="574"/>
      <c r="V3" s="366" t="s">
        <v>5</v>
      </c>
      <c r="W3" s="569"/>
      <c r="X3" s="369">
        <v>1</v>
      </c>
      <c r="Y3" s="570"/>
      <c r="Z3" s="570"/>
      <c r="AA3" s="1"/>
    </row>
    <row r="4" spans="2:27" ht="51" customHeight="1">
      <c r="B4" s="571"/>
      <c r="C4" s="572"/>
      <c r="D4" s="370"/>
      <c r="E4" s="573"/>
      <c r="F4" s="573"/>
      <c r="G4" s="573"/>
      <c r="H4" s="573"/>
      <c r="I4" s="573"/>
      <c r="J4" s="573"/>
      <c r="K4" s="573"/>
      <c r="L4" s="573"/>
      <c r="M4" s="573"/>
      <c r="N4" s="573"/>
      <c r="O4" s="573"/>
      <c r="P4" s="573"/>
      <c r="Q4" s="573"/>
      <c r="R4" s="573"/>
      <c r="S4" s="573"/>
      <c r="T4" s="573"/>
      <c r="U4" s="574"/>
      <c r="V4" s="366" t="s">
        <v>6</v>
      </c>
      <c r="W4" s="569"/>
      <c r="X4" s="369" t="s">
        <v>7</v>
      </c>
      <c r="Y4" s="570"/>
      <c r="Z4" s="570"/>
      <c r="AA4" s="1"/>
    </row>
    <row r="5" spans="2:27" ht="51" customHeight="1" thickBot="1">
      <c r="B5" s="571"/>
      <c r="C5" s="572"/>
      <c r="D5" s="575"/>
      <c r="E5" s="576"/>
      <c r="F5" s="576"/>
      <c r="G5" s="576"/>
      <c r="H5" s="576"/>
      <c r="I5" s="576"/>
      <c r="J5" s="576"/>
      <c r="K5" s="576"/>
      <c r="L5" s="576"/>
      <c r="M5" s="576"/>
      <c r="N5" s="576"/>
      <c r="O5" s="576"/>
      <c r="P5" s="576"/>
      <c r="Q5" s="576"/>
      <c r="R5" s="576"/>
      <c r="S5" s="576"/>
      <c r="T5" s="576"/>
      <c r="U5" s="574"/>
      <c r="V5" s="366" t="s">
        <v>8</v>
      </c>
      <c r="W5" s="569"/>
      <c r="X5" s="367" t="s">
        <v>11</v>
      </c>
      <c r="Y5" s="570"/>
      <c r="Z5" s="570"/>
      <c r="AA5" s="1"/>
    </row>
    <row r="6" spans="2:27" ht="8.25" customHeight="1" thickBot="1">
      <c r="B6" s="356"/>
      <c r="C6" s="577"/>
      <c r="D6" s="577"/>
      <c r="E6" s="577"/>
      <c r="F6" s="577"/>
      <c r="G6" s="577"/>
      <c r="H6" s="577"/>
      <c r="I6" s="577"/>
      <c r="J6" s="577"/>
      <c r="K6" s="577"/>
      <c r="L6" s="577"/>
      <c r="M6" s="577"/>
      <c r="N6" s="577"/>
      <c r="O6" s="577"/>
      <c r="P6" s="577"/>
      <c r="Q6" s="577"/>
      <c r="R6" s="577"/>
      <c r="S6" s="577"/>
      <c r="T6" s="577"/>
      <c r="U6" s="577"/>
      <c r="V6" s="577"/>
      <c r="W6" s="577"/>
      <c r="X6" s="578"/>
      <c r="Y6" s="578"/>
      <c r="Z6" s="578"/>
      <c r="AA6" s="1"/>
    </row>
    <row r="7" spans="2:27" ht="60" customHeight="1" thickBot="1">
      <c r="B7" s="358" t="s">
        <v>12</v>
      </c>
      <c r="C7" s="579"/>
      <c r="D7" s="359"/>
      <c r="E7" s="580"/>
      <c r="F7" s="326"/>
      <c r="G7" s="581"/>
      <c r="H7" s="581"/>
      <c r="I7" s="581"/>
      <c r="J7" s="581"/>
      <c r="K7" s="581"/>
      <c r="L7" s="581"/>
      <c r="M7" s="581"/>
      <c r="N7" s="581"/>
      <c r="O7" s="581"/>
      <c r="P7" s="581"/>
      <c r="Q7" s="581"/>
      <c r="R7" s="581"/>
      <c r="S7" s="581"/>
      <c r="T7" s="581"/>
      <c r="U7" s="581"/>
      <c r="V7" s="581"/>
      <c r="W7" s="581"/>
      <c r="X7" s="581"/>
      <c r="Y7" s="581"/>
      <c r="Z7" s="582"/>
      <c r="AA7" s="1"/>
    </row>
    <row r="8" spans="2:27" ht="60" customHeight="1">
      <c r="B8" s="358" t="s">
        <v>13</v>
      </c>
      <c r="C8" s="579"/>
      <c r="D8" s="327"/>
      <c r="E8" s="580"/>
      <c r="F8" s="580"/>
      <c r="G8" s="580"/>
      <c r="H8" s="580"/>
      <c r="I8" s="580"/>
      <c r="J8" s="580"/>
      <c r="K8" s="580"/>
      <c r="L8" s="580"/>
      <c r="M8" s="580"/>
      <c r="N8" s="580"/>
      <c r="O8" s="580"/>
      <c r="P8" s="580"/>
      <c r="Q8" s="580"/>
      <c r="R8" s="580"/>
      <c r="S8" s="580"/>
      <c r="T8" s="580"/>
      <c r="U8" s="580"/>
      <c r="V8" s="580"/>
      <c r="W8" s="580"/>
      <c r="X8" s="580"/>
      <c r="Y8" s="580"/>
      <c r="Z8" s="583"/>
      <c r="AA8" s="1"/>
    </row>
    <row r="9" spans="2:27" ht="9.75" customHeight="1">
      <c r="B9" s="328"/>
      <c r="C9" s="580"/>
      <c r="D9" s="580"/>
      <c r="E9" s="580"/>
      <c r="F9" s="580"/>
      <c r="G9" s="580"/>
      <c r="H9" s="580"/>
      <c r="I9" s="580"/>
      <c r="J9" s="580"/>
      <c r="K9" s="580"/>
      <c r="L9" s="580"/>
      <c r="M9" s="580"/>
      <c r="N9" s="580"/>
      <c r="O9" s="580"/>
      <c r="P9" s="580"/>
      <c r="Q9" s="580"/>
      <c r="R9" s="580"/>
      <c r="S9" s="580"/>
      <c r="T9" s="580"/>
      <c r="U9" s="580"/>
      <c r="V9" s="580"/>
      <c r="W9" s="580"/>
      <c r="X9" s="580"/>
      <c r="Y9" s="580"/>
      <c r="Z9" s="580"/>
      <c r="AA9" s="1"/>
    </row>
    <row r="10" spans="2:27" ht="64.5" customHeight="1">
      <c r="B10" s="360" t="s">
        <v>14</v>
      </c>
      <c r="C10" s="584"/>
      <c r="D10" s="329"/>
      <c r="E10" s="577"/>
      <c r="F10" s="577"/>
      <c r="G10" s="577"/>
      <c r="H10" s="577"/>
      <c r="I10" s="577"/>
      <c r="J10" s="577"/>
      <c r="K10" s="577"/>
      <c r="L10" s="577"/>
      <c r="M10" s="577"/>
      <c r="N10" s="577"/>
      <c r="O10" s="577"/>
      <c r="P10" s="577"/>
      <c r="Q10" s="577"/>
      <c r="R10" s="577"/>
      <c r="S10" s="577"/>
      <c r="T10" s="577"/>
      <c r="U10" s="577"/>
      <c r="V10" s="577"/>
      <c r="W10" s="577"/>
      <c r="X10" s="577"/>
      <c r="Y10" s="577"/>
      <c r="Z10" s="585"/>
      <c r="AA10" s="1"/>
    </row>
    <row r="11" spans="2:27" ht="64.5" customHeight="1">
      <c r="B11" s="360" t="s">
        <v>15</v>
      </c>
      <c r="C11" s="586"/>
      <c r="D11" s="330" t="s">
        <v>16</v>
      </c>
      <c r="E11" s="580"/>
      <c r="F11" s="580"/>
      <c r="G11" s="580"/>
      <c r="H11" s="580"/>
      <c r="I11" s="580"/>
      <c r="J11" s="136" t="s">
        <v>17</v>
      </c>
      <c r="K11" s="333" t="s">
        <v>18</v>
      </c>
      <c r="L11" s="334"/>
      <c r="M11" s="331" t="s">
        <v>19</v>
      </c>
      <c r="N11" s="587"/>
      <c r="O11" s="335" t="s">
        <v>20</v>
      </c>
      <c r="P11" s="580"/>
      <c r="Q11" s="580"/>
      <c r="R11" s="336" t="s">
        <v>21</v>
      </c>
      <c r="S11" s="588"/>
      <c r="T11" s="587"/>
      <c r="U11" s="337" t="s">
        <v>22</v>
      </c>
      <c r="V11" s="338"/>
      <c r="W11" s="338"/>
      <c r="X11" s="139" t="s">
        <v>23</v>
      </c>
      <c r="Y11" s="339" t="e">
        <f>R45</f>
        <v>#DIV/0!</v>
      </c>
      <c r="Z11" s="583"/>
      <c r="AA11" s="1"/>
    </row>
    <row r="12" spans="2:27" ht="64.5" customHeight="1">
      <c r="B12" s="589"/>
      <c r="C12" s="590"/>
      <c r="D12" s="330" t="s">
        <v>24</v>
      </c>
      <c r="E12" s="580"/>
      <c r="F12" s="580"/>
      <c r="G12" s="580"/>
      <c r="H12" s="580"/>
      <c r="I12" s="583"/>
      <c r="J12" s="136" t="s">
        <v>17</v>
      </c>
      <c r="K12" s="333" t="s">
        <v>25</v>
      </c>
      <c r="L12" s="334"/>
      <c r="M12" s="331" t="s">
        <v>19</v>
      </c>
      <c r="N12" s="587"/>
      <c r="O12" s="340" t="s">
        <v>26</v>
      </c>
      <c r="P12" s="580"/>
      <c r="Q12" s="583"/>
      <c r="R12" s="332" t="s">
        <v>27</v>
      </c>
      <c r="S12" s="580"/>
      <c r="T12" s="580"/>
      <c r="U12" s="580"/>
      <c r="V12" s="580"/>
      <c r="W12" s="580"/>
      <c r="X12" s="580"/>
      <c r="Y12" s="580"/>
      <c r="Z12" s="583"/>
      <c r="AA12" s="1"/>
    </row>
    <row r="13" spans="2:27" ht="64.5" customHeight="1">
      <c r="B13" s="591"/>
      <c r="C13" s="592"/>
      <c r="D13" s="330" t="s">
        <v>28</v>
      </c>
      <c r="E13" s="580"/>
      <c r="F13" s="580"/>
      <c r="G13" s="580"/>
      <c r="H13" s="580"/>
      <c r="I13" s="583"/>
      <c r="J13" s="136" t="s">
        <v>17</v>
      </c>
      <c r="K13" s="97" t="s">
        <v>29</v>
      </c>
      <c r="L13" s="97" t="s">
        <v>30</v>
      </c>
      <c r="M13" s="331" t="s">
        <v>19</v>
      </c>
      <c r="N13" s="587"/>
      <c r="O13" s="345" t="s">
        <v>31</v>
      </c>
      <c r="P13" s="580"/>
      <c r="Q13" s="580"/>
      <c r="R13" s="580"/>
      <c r="S13" s="580"/>
      <c r="T13" s="583"/>
      <c r="U13" s="332" t="s">
        <v>27</v>
      </c>
      <c r="V13" s="580"/>
      <c r="W13" s="580"/>
      <c r="X13" s="580"/>
      <c r="Y13" s="580"/>
      <c r="Z13" s="583"/>
      <c r="AA13" s="1"/>
    </row>
    <row r="14" spans="2:27" ht="64.5" customHeight="1">
      <c r="B14" s="361" t="s">
        <v>32</v>
      </c>
      <c r="C14" s="593"/>
      <c r="D14" s="343" t="s">
        <v>33</v>
      </c>
      <c r="E14" s="594"/>
      <c r="F14" s="594"/>
      <c r="G14" s="594"/>
      <c r="H14" s="594"/>
      <c r="I14" s="594"/>
      <c r="J14" s="594"/>
      <c r="K14" s="594"/>
      <c r="L14" s="344" t="s">
        <v>34</v>
      </c>
      <c r="M14" s="593"/>
      <c r="N14" s="592"/>
      <c r="O14" s="346" t="s">
        <v>35</v>
      </c>
      <c r="P14" s="594"/>
      <c r="Q14" s="594"/>
      <c r="R14" s="594"/>
      <c r="S14" s="594"/>
      <c r="T14" s="594"/>
      <c r="U14" s="594"/>
      <c r="V14" s="594"/>
      <c r="W14" s="594"/>
      <c r="X14" s="594"/>
      <c r="Y14" s="594"/>
      <c r="Z14" s="595"/>
      <c r="AA14" s="1"/>
    </row>
    <row r="15" spans="2:27" ht="7.5" customHeight="1">
      <c r="B15" s="328"/>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1"/>
    </row>
    <row r="16" spans="2:27" ht="39.75" customHeight="1">
      <c r="B16" s="371" t="s">
        <v>36</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7"/>
      <c r="AA16" s="1"/>
    </row>
    <row r="17" spans="2:27" ht="47.25" customHeight="1">
      <c r="B17" s="372" t="s">
        <v>37</v>
      </c>
      <c r="C17" s="372" t="s">
        <v>38</v>
      </c>
      <c r="D17" s="347" t="s">
        <v>39</v>
      </c>
      <c r="E17" s="347" t="s">
        <v>40</v>
      </c>
      <c r="F17" s="347" t="s">
        <v>41</v>
      </c>
      <c r="G17" s="362" t="s">
        <v>42</v>
      </c>
      <c r="H17" s="588"/>
      <c r="I17" s="588"/>
      <c r="J17" s="588"/>
      <c r="K17" s="588"/>
      <c r="L17" s="588"/>
      <c r="M17" s="588"/>
      <c r="N17" s="588"/>
      <c r="O17" s="588"/>
      <c r="P17" s="588"/>
      <c r="Q17" s="588"/>
      <c r="R17" s="588"/>
      <c r="S17" s="587"/>
      <c r="T17" s="363" t="s">
        <v>43</v>
      </c>
      <c r="U17" s="586"/>
      <c r="V17" s="364" t="s">
        <v>44</v>
      </c>
      <c r="W17" s="584"/>
      <c r="X17" s="365" t="s">
        <v>45</v>
      </c>
      <c r="Y17" s="584"/>
      <c r="Z17" s="586"/>
      <c r="AA17" s="1"/>
    </row>
    <row r="18" spans="2:27" ht="34.5" customHeight="1">
      <c r="B18" s="598"/>
      <c r="C18" s="598"/>
      <c r="D18" s="598"/>
      <c r="E18" s="598"/>
      <c r="F18" s="598"/>
      <c r="G18" s="141" t="s">
        <v>46</v>
      </c>
      <c r="H18" s="142" t="s">
        <v>47</v>
      </c>
      <c r="I18" s="143" t="s">
        <v>48</v>
      </c>
      <c r="J18" s="143" t="s">
        <v>49</v>
      </c>
      <c r="K18" s="143" t="s">
        <v>50</v>
      </c>
      <c r="L18" s="143" t="s">
        <v>51</v>
      </c>
      <c r="M18" s="143" t="s">
        <v>52</v>
      </c>
      <c r="N18" s="143" t="s">
        <v>53</v>
      </c>
      <c r="O18" s="143" t="s">
        <v>54</v>
      </c>
      <c r="P18" s="143" t="s">
        <v>55</v>
      </c>
      <c r="Q18" s="143" t="s">
        <v>56</v>
      </c>
      <c r="R18" s="143" t="s">
        <v>57</v>
      </c>
      <c r="S18" s="144" t="s">
        <v>58</v>
      </c>
      <c r="T18" s="599"/>
      <c r="U18" s="592"/>
      <c r="V18" s="589"/>
      <c r="W18" s="600"/>
      <c r="X18" s="591"/>
      <c r="Y18" s="593"/>
      <c r="Z18" s="592"/>
      <c r="AA18" s="1"/>
    </row>
    <row r="19" spans="2:27" ht="79.5" customHeight="1">
      <c r="B19" s="350">
        <v>1</v>
      </c>
      <c r="C19" s="355"/>
      <c r="D19" s="355"/>
      <c r="E19" s="355"/>
      <c r="F19" s="348"/>
      <c r="G19" s="145" t="s">
        <v>59</v>
      </c>
      <c r="H19" s="2"/>
      <c r="I19" s="3"/>
      <c r="J19" s="3" t="s">
        <v>59</v>
      </c>
      <c r="K19" s="3"/>
      <c r="L19" s="3"/>
      <c r="M19" s="3"/>
      <c r="N19" s="3"/>
      <c r="O19" s="3" t="s">
        <v>59</v>
      </c>
      <c r="P19" s="3"/>
      <c r="Q19" s="3"/>
      <c r="R19" s="3"/>
      <c r="S19" s="4"/>
      <c r="T19" s="349">
        <f>COUNTIF(H20:S20,"E")/COUNTIF(H19:S19,"P")</f>
        <v>0</v>
      </c>
      <c r="U19" s="586"/>
      <c r="V19" s="341" t="s">
        <v>60</v>
      </c>
      <c r="W19" s="585"/>
      <c r="X19" s="342"/>
      <c r="Y19" s="577"/>
      <c r="Z19" s="585"/>
      <c r="AA19" s="1"/>
    </row>
    <row r="20" spans="2:27" ht="79.5" customHeight="1" thickBot="1">
      <c r="B20" s="601"/>
      <c r="C20" s="602"/>
      <c r="D20" s="602"/>
      <c r="E20" s="602"/>
      <c r="F20" s="603"/>
      <c r="G20" s="146" t="s">
        <v>61</v>
      </c>
      <c r="H20" s="5"/>
      <c r="I20" s="6"/>
      <c r="J20" s="6"/>
      <c r="K20" s="6"/>
      <c r="L20" s="6"/>
      <c r="M20" s="6"/>
      <c r="N20" s="6"/>
      <c r="O20" s="6"/>
      <c r="P20" s="6"/>
      <c r="Q20" s="6"/>
      <c r="R20" s="6"/>
      <c r="S20" s="82"/>
      <c r="T20" s="599"/>
      <c r="U20" s="592"/>
      <c r="V20" s="604"/>
      <c r="W20" s="595"/>
      <c r="X20" s="604"/>
      <c r="Y20" s="594"/>
      <c r="Z20" s="595"/>
      <c r="AA20" s="1"/>
    </row>
    <row r="21" spans="2:27" ht="100.5" customHeight="1">
      <c r="B21" s="351">
        <v>2</v>
      </c>
      <c r="C21" s="352"/>
      <c r="D21" s="353"/>
      <c r="E21" s="352"/>
      <c r="F21" s="354"/>
      <c r="G21" s="145" t="s">
        <v>59</v>
      </c>
      <c r="H21" s="2"/>
      <c r="I21" s="3" t="s">
        <v>59</v>
      </c>
      <c r="J21" s="3"/>
      <c r="K21" s="3" t="s">
        <v>59</v>
      </c>
      <c r="L21" s="3"/>
      <c r="M21" s="3" t="s">
        <v>59</v>
      </c>
      <c r="N21" s="3"/>
      <c r="O21" s="3" t="s">
        <v>59</v>
      </c>
      <c r="P21" s="3"/>
      <c r="Q21" s="3" t="s">
        <v>59</v>
      </c>
      <c r="R21" s="3"/>
      <c r="S21" s="4" t="s">
        <v>59</v>
      </c>
      <c r="T21" s="349">
        <f t="shared" ref="T21" si="0">COUNTIF(H22:S22,"E")/COUNTIF(H21:S21,"P")</f>
        <v>0.5</v>
      </c>
      <c r="U21" s="586"/>
      <c r="V21" s="341" t="s">
        <v>62</v>
      </c>
      <c r="W21" s="585"/>
      <c r="X21" s="342"/>
      <c r="Y21" s="577"/>
      <c r="Z21" s="585"/>
      <c r="AA21" s="1"/>
    </row>
    <row r="22" spans="2:27" ht="108" customHeight="1" thickBot="1">
      <c r="B22" s="605"/>
      <c r="C22" s="602"/>
      <c r="D22" s="602"/>
      <c r="E22" s="602"/>
      <c r="F22" s="603"/>
      <c r="G22" s="146" t="s">
        <v>61</v>
      </c>
      <c r="H22" s="5"/>
      <c r="I22" s="6" t="s">
        <v>61</v>
      </c>
      <c r="J22" s="6"/>
      <c r="K22" s="6" t="s">
        <v>61</v>
      </c>
      <c r="L22" s="6"/>
      <c r="M22" s="6" t="s">
        <v>61</v>
      </c>
      <c r="N22" s="6"/>
      <c r="O22" s="6"/>
      <c r="P22" s="6"/>
      <c r="Q22" s="6"/>
      <c r="R22" s="6"/>
      <c r="S22" s="82"/>
      <c r="T22" s="599"/>
      <c r="U22" s="592"/>
      <c r="V22" s="604"/>
      <c r="W22" s="595"/>
      <c r="X22" s="604"/>
      <c r="Y22" s="594"/>
      <c r="Z22" s="595"/>
      <c r="AA22" s="1"/>
    </row>
    <row r="23" spans="2:27" ht="79.5" customHeight="1">
      <c r="B23" s="350">
        <v>3</v>
      </c>
      <c r="C23" s="355"/>
      <c r="D23" s="355"/>
      <c r="E23" s="355"/>
      <c r="F23" s="348"/>
      <c r="G23" s="145" t="s">
        <v>59</v>
      </c>
      <c r="H23" s="2"/>
      <c r="I23" s="3" t="s">
        <v>59</v>
      </c>
      <c r="J23" s="3"/>
      <c r="K23" s="3"/>
      <c r="L23" s="3"/>
      <c r="M23" s="3"/>
      <c r="N23" s="3"/>
      <c r="O23" s="3"/>
      <c r="P23" s="3"/>
      <c r="Q23" s="3"/>
      <c r="R23" s="3"/>
      <c r="S23" s="4"/>
      <c r="T23" s="349">
        <f t="shared" ref="T23" si="1">COUNTIF(H24:S24,"E")/COUNTIF(H23:S23,"P")</f>
        <v>1</v>
      </c>
      <c r="U23" s="586"/>
      <c r="V23" s="341" t="s">
        <v>63</v>
      </c>
      <c r="W23" s="585"/>
      <c r="X23" s="373"/>
      <c r="Y23" s="577"/>
      <c r="Z23" s="585"/>
      <c r="AA23" s="1"/>
    </row>
    <row r="24" spans="2:27" ht="79.5" customHeight="1" thickBot="1">
      <c r="B24" s="601"/>
      <c r="C24" s="602"/>
      <c r="D24" s="602"/>
      <c r="E24" s="602"/>
      <c r="F24" s="603"/>
      <c r="G24" s="146" t="s">
        <v>61</v>
      </c>
      <c r="H24" s="5"/>
      <c r="I24" s="6"/>
      <c r="J24" s="6" t="s">
        <v>61</v>
      </c>
      <c r="K24" s="6"/>
      <c r="L24" s="6"/>
      <c r="M24" s="6"/>
      <c r="N24" s="6"/>
      <c r="O24" s="6"/>
      <c r="P24" s="6"/>
      <c r="Q24" s="6"/>
      <c r="R24" s="6"/>
      <c r="S24" s="82"/>
      <c r="T24" s="599"/>
      <c r="U24" s="592"/>
      <c r="V24" s="604"/>
      <c r="W24" s="595"/>
      <c r="X24" s="604"/>
      <c r="Y24" s="594"/>
      <c r="Z24" s="595"/>
      <c r="AA24" s="1"/>
    </row>
    <row r="25" spans="2:27" ht="105.75" customHeight="1">
      <c r="B25" s="351">
        <v>4</v>
      </c>
      <c r="C25" s="352"/>
      <c r="D25" s="353"/>
      <c r="E25" s="352"/>
      <c r="F25" s="354"/>
      <c r="G25" s="145" t="s">
        <v>59</v>
      </c>
      <c r="H25" s="2"/>
      <c r="I25" s="3"/>
      <c r="J25" s="3" t="s">
        <v>59</v>
      </c>
      <c r="K25" s="3"/>
      <c r="L25" s="3"/>
      <c r="M25" s="3"/>
      <c r="N25" s="3"/>
      <c r="O25" s="3"/>
      <c r="P25" s="3"/>
      <c r="Q25" s="3"/>
      <c r="R25" s="3"/>
      <c r="S25" s="4"/>
      <c r="T25" s="349">
        <f t="shared" ref="T25" si="2">COUNTIF(H26:S26,"E")/COUNTIF(H25:S25,"P")</f>
        <v>0</v>
      </c>
      <c r="U25" s="586"/>
      <c r="V25" s="341" t="s">
        <v>64</v>
      </c>
      <c r="W25" s="585"/>
      <c r="X25" s="373"/>
      <c r="Y25" s="577"/>
      <c r="Z25" s="585"/>
      <c r="AA25" s="1"/>
    </row>
    <row r="26" spans="2:27" ht="105.75" customHeight="1" thickBot="1">
      <c r="B26" s="605"/>
      <c r="C26" s="602"/>
      <c r="D26" s="602"/>
      <c r="E26" s="602"/>
      <c r="F26" s="603"/>
      <c r="G26" s="146" t="s">
        <v>61</v>
      </c>
      <c r="H26" s="5"/>
      <c r="I26" s="6"/>
      <c r="J26" s="6"/>
      <c r="K26" s="6"/>
      <c r="L26" s="6"/>
      <c r="M26" s="6"/>
      <c r="N26" s="6"/>
      <c r="O26" s="6"/>
      <c r="P26" s="6"/>
      <c r="Q26" s="6"/>
      <c r="R26" s="6"/>
      <c r="S26" s="82"/>
      <c r="T26" s="599"/>
      <c r="U26" s="592"/>
      <c r="V26" s="604"/>
      <c r="W26" s="595"/>
      <c r="X26" s="604"/>
      <c r="Y26" s="594"/>
      <c r="Z26" s="595"/>
      <c r="AA26" s="1"/>
    </row>
    <row r="27" spans="2:27" ht="79.5" customHeight="1">
      <c r="B27" s="350">
        <v>5</v>
      </c>
      <c r="C27" s="355"/>
      <c r="D27" s="385"/>
      <c r="E27" s="384"/>
      <c r="F27" s="348"/>
      <c r="G27" s="145" t="s">
        <v>59</v>
      </c>
      <c r="H27" s="2"/>
      <c r="I27" s="3"/>
      <c r="J27" s="3"/>
      <c r="K27" s="3"/>
      <c r="L27" s="3"/>
      <c r="M27" s="3"/>
      <c r="N27" s="3"/>
      <c r="O27" s="3"/>
      <c r="P27" s="3"/>
      <c r="Q27" s="3"/>
      <c r="R27" s="3" t="s">
        <v>59</v>
      </c>
      <c r="S27" s="4"/>
      <c r="T27" s="349">
        <f t="shared" ref="T27" si="3">COUNTIF(H28:S28,"E")/COUNTIF(H27:S27,"P")</f>
        <v>0</v>
      </c>
      <c r="U27" s="586"/>
      <c r="V27" s="341" t="s">
        <v>65</v>
      </c>
      <c r="W27" s="585"/>
      <c r="X27" s="373"/>
      <c r="Y27" s="577"/>
      <c r="Z27" s="585"/>
      <c r="AA27" s="1"/>
    </row>
    <row r="28" spans="2:27" ht="79.5" customHeight="1" thickBot="1">
      <c r="B28" s="601"/>
      <c r="C28" s="602"/>
      <c r="D28" s="602"/>
      <c r="E28" s="602"/>
      <c r="F28" s="603"/>
      <c r="G28" s="146" t="s">
        <v>61</v>
      </c>
      <c r="H28" s="5"/>
      <c r="I28" s="6"/>
      <c r="J28" s="6"/>
      <c r="K28" s="6"/>
      <c r="L28" s="6"/>
      <c r="M28" s="6"/>
      <c r="N28" s="6"/>
      <c r="O28" s="6"/>
      <c r="P28" s="6"/>
      <c r="Q28" s="6"/>
      <c r="R28" s="6"/>
      <c r="S28" s="82"/>
      <c r="T28" s="599"/>
      <c r="U28" s="592"/>
      <c r="V28" s="604"/>
      <c r="W28" s="595"/>
      <c r="X28" s="604"/>
      <c r="Y28" s="594"/>
      <c r="Z28" s="595"/>
      <c r="AA28" s="1"/>
    </row>
    <row r="29" spans="2:27" ht="79.5" customHeight="1">
      <c r="B29" s="351">
        <v>6</v>
      </c>
      <c r="C29" s="352"/>
      <c r="D29" s="353"/>
      <c r="E29" s="352"/>
      <c r="F29" s="354"/>
      <c r="G29" s="145" t="s">
        <v>59</v>
      </c>
      <c r="H29" s="2"/>
      <c r="I29" s="3"/>
      <c r="J29" s="3" t="s">
        <v>59</v>
      </c>
      <c r="K29" s="3"/>
      <c r="L29" s="3"/>
      <c r="M29" s="3"/>
      <c r="N29" s="3"/>
      <c r="O29" s="3"/>
      <c r="P29" s="3"/>
      <c r="Q29" s="3"/>
      <c r="R29" s="3"/>
      <c r="S29" s="4"/>
      <c r="T29" s="349">
        <f t="shared" ref="T29" si="4">COUNTIF(H30:S30,"E")/COUNTIF(H29:S29,"P")</f>
        <v>0</v>
      </c>
      <c r="U29" s="586"/>
      <c r="V29" s="341" t="s">
        <v>66</v>
      </c>
      <c r="W29" s="585"/>
      <c r="X29" s="373"/>
      <c r="Y29" s="577"/>
      <c r="Z29" s="585"/>
      <c r="AA29" s="1"/>
    </row>
    <row r="30" spans="2:27" ht="79.5" customHeight="1" thickBot="1">
      <c r="B30" s="605"/>
      <c r="C30" s="602"/>
      <c r="D30" s="602"/>
      <c r="E30" s="602"/>
      <c r="F30" s="606"/>
      <c r="G30" s="146" t="s">
        <v>61</v>
      </c>
      <c r="H30" s="5"/>
      <c r="I30" s="6"/>
      <c r="J30" s="6"/>
      <c r="K30" s="6"/>
      <c r="L30" s="6"/>
      <c r="M30" s="6"/>
      <c r="N30" s="6"/>
      <c r="O30" s="6"/>
      <c r="P30" s="6"/>
      <c r="Q30" s="6"/>
      <c r="R30" s="6"/>
      <c r="S30" s="82"/>
      <c r="T30" s="599"/>
      <c r="U30" s="592"/>
      <c r="V30" s="604"/>
      <c r="W30" s="595"/>
      <c r="X30" s="604"/>
      <c r="Y30" s="594"/>
      <c r="Z30" s="595"/>
      <c r="AA30" s="1"/>
    </row>
    <row r="31" spans="2:27" ht="79.5" customHeight="1">
      <c r="B31" s="350">
        <v>7</v>
      </c>
      <c r="C31" s="355"/>
      <c r="D31" s="355"/>
      <c r="E31" s="378"/>
      <c r="F31" s="381"/>
      <c r="G31" s="147" t="s">
        <v>59</v>
      </c>
      <c r="H31" s="2"/>
      <c r="I31" s="3"/>
      <c r="J31" s="3" t="s">
        <v>59</v>
      </c>
      <c r="K31" s="3"/>
      <c r="L31" s="3" t="s">
        <v>59</v>
      </c>
      <c r="M31" s="3"/>
      <c r="N31" s="3"/>
      <c r="O31" s="3"/>
      <c r="P31" s="3"/>
      <c r="Q31" s="3" t="s">
        <v>59</v>
      </c>
      <c r="R31" s="3"/>
      <c r="S31" s="4"/>
      <c r="T31" s="349">
        <f t="shared" ref="T31" si="5">COUNTIF(H32:S32,"E")/COUNTIF(H31:S31,"P")</f>
        <v>0.66666666666666663</v>
      </c>
      <c r="U31" s="586"/>
      <c r="V31" s="341" t="s">
        <v>67</v>
      </c>
      <c r="W31" s="585"/>
      <c r="X31" s="373"/>
      <c r="Y31" s="577"/>
      <c r="Z31" s="585"/>
      <c r="AA31" s="1"/>
    </row>
    <row r="32" spans="2:27" ht="79.5" customHeight="1" thickBot="1">
      <c r="B32" s="601"/>
      <c r="C32" s="602"/>
      <c r="D32" s="602"/>
      <c r="E32" s="603"/>
      <c r="F32" s="595"/>
      <c r="G32" s="148" t="s">
        <v>61</v>
      </c>
      <c r="H32" s="5"/>
      <c r="I32" s="6"/>
      <c r="J32" s="6" t="s">
        <v>61</v>
      </c>
      <c r="K32" s="6"/>
      <c r="L32" s="6" t="s">
        <v>61</v>
      </c>
      <c r="M32" s="6"/>
      <c r="N32" s="6"/>
      <c r="O32" s="6"/>
      <c r="P32" s="6"/>
      <c r="Q32" s="6"/>
      <c r="R32" s="6"/>
      <c r="S32" s="82"/>
      <c r="T32" s="599"/>
      <c r="U32" s="592"/>
      <c r="V32" s="604"/>
      <c r="W32" s="595"/>
      <c r="X32" s="604"/>
      <c r="Y32" s="594"/>
      <c r="Z32" s="595"/>
      <c r="AA32" s="1"/>
    </row>
    <row r="33" spans="2:27" ht="8.25" customHeight="1" thickBot="1">
      <c r="B33" s="387"/>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1"/>
    </row>
    <row r="34" spans="2:27" ht="43.5" customHeight="1">
      <c r="B34" s="388" t="s">
        <v>68</v>
      </c>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6"/>
      <c r="AA34" s="1"/>
    </row>
    <row r="35" spans="2:27" ht="58.5" customHeight="1">
      <c r="B35" s="395" t="s">
        <v>69</v>
      </c>
      <c r="C35" s="396" t="s">
        <v>70</v>
      </c>
      <c r="D35" s="390" t="s">
        <v>71</v>
      </c>
      <c r="E35" s="390" t="s">
        <v>72</v>
      </c>
      <c r="F35" s="391" t="s">
        <v>73</v>
      </c>
      <c r="G35" s="596"/>
      <c r="H35" s="596"/>
      <c r="I35" s="596"/>
      <c r="J35" s="596"/>
      <c r="K35" s="596"/>
      <c r="L35" s="596"/>
      <c r="M35" s="596"/>
      <c r="N35" s="596"/>
      <c r="O35" s="596"/>
      <c r="P35" s="596"/>
      <c r="Q35" s="597"/>
      <c r="R35" s="389" t="s">
        <v>74</v>
      </c>
      <c r="S35" s="390" t="s">
        <v>75</v>
      </c>
      <c r="T35" s="386" t="s">
        <v>76</v>
      </c>
      <c r="U35" s="577"/>
      <c r="V35" s="577"/>
      <c r="W35" s="577"/>
      <c r="X35" s="577"/>
      <c r="Y35" s="577"/>
      <c r="Z35" s="577"/>
      <c r="AA35" s="1"/>
    </row>
    <row r="36" spans="2:27" ht="15.75" customHeight="1" thickBot="1">
      <c r="B36" s="607"/>
      <c r="C36" s="608"/>
      <c r="D36" s="609"/>
      <c r="E36" s="609"/>
      <c r="F36" s="150" t="s">
        <v>47</v>
      </c>
      <c r="G36" s="151" t="s">
        <v>48</v>
      </c>
      <c r="H36" s="151" t="s">
        <v>49</v>
      </c>
      <c r="I36" s="151" t="s">
        <v>50</v>
      </c>
      <c r="J36" s="151" t="s">
        <v>51</v>
      </c>
      <c r="K36" s="151" t="s">
        <v>52</v>
      </c>
      <c r="L36" s="151" t="s">
        <v>53</v>
      </c>
      <c r="M36" s="151" t="s">
        <v>54</v>
      </c>
      <c r="N36" s="151" t="s">
        <v>55</v>
      </c>
      <c r="O36" s="151" t="s">
        <v>56</v>
      </c>
      <c r="P36" s="151" t="s">
        <v>57</v>
      </c>
      <c r="Q36" s="152" t="s">
        <v>58</v>
      </c>
      <c r="R36" s="609"/>
      <c r="S36" s="610"/>
      <c r="T36" s="578"/>
      <c r="U36" s="611"/>
      <c r="V36" s="611"/>
      <c r="W36" s="611"/>
      <c r="X36" s="611"/>
      <c r="Y36" s="611"/>
      <c r="Z36" s="578"/>
      <c r="AA36" s="1"/>
    </row>
    <row r="37" spans="2:27" ht="69.75" customHeight="1">
      <c r="B37" s="392" t="s">
        <v>77</v>
      </c>
      <c r="C37" s="149" t="s">
        <v>78</v>
      </c>
      <c r="D37" s="10" t="s">
        <v>79</v>
      </c>
      <c r="E37" s="11" t="s">
        <v>80</v>
      </c>
      <c r="F37" s="397"/>
      <c r="G37" s="398"/>
      <c r="H37" s="397"/>
      <c r="I37" s="398"/>
      <c r="J37" s="397"/>
      <c r="K37" s="398"/>
      <c r="L37" s="397"/>
      <c r="M37" s="398"/>
      <c r="N37" s="397"/>
      <c r="O37" s="398"/>
      <c r="P37" s="397"/>
      <c r="Q37" s="398"/>
      <c r="R37" s="188">
        <f t="shared" ref="R37:R38" si="6">SUM(F37:Q37)</f>
        <v>0</v>
      </c>
      <c r="S37" s="189" t="e">
        <f>MAX(F40:Q40)/100</f>
        <v>#DIV/0!</v>
      </c>
      <c r="T37" s="578"/>
      <c r="U37" s="611"/>
      <c r="V37" s="611"/>
      <c r="W37" s="611"/>
      <c r="X37" s="611"/>
      <c r="Y37" s="611"/>
      <c r="Z37" s="578"/>
      <c r="AA37" s="1"/>
    </row>
    <row r="38" spans="2:27" ht="69.75" customHeight="1">
      <c r="B38" s="612"/>
      <c r="C38" s="153" t="s">
        <v>81</v>
      </c>
      <c r="D38" s="10" t="s">
        <v>82</v>
      </c>
      <c r="E38" s="11" t="s">
        <v>83</v>
      </c>
      <c r="F38" s="382"/>
      <c r="G38" s="383"/>
      <c r="H38" s="374"/>
      <c r="I38" s="383"/>
      <c r="J38" s="374"/>
      <c r="K38" s="383"/>
      <c r="L38" s="374"/>
      <c r="M38" s="383"/>
      <c r="N38" s="374"/>
      <c r="O38" s="383"/>
      <c r="P38" s="374"/>
      <c r="Q38" s="375"/>
      <c r="R38" s="190">
        <f t="shared" si="6"/>
        <v>0</v>
      </c>
      <c r="S38" s="189" t="e">
        <f>MAX(F40:Q40)/100</f>
        <v>#DIV/0!</v>
      </c>
      <c r="T38" s="578"/>
      <c r="U38" s="611"/>
      <c r="V38" s="611"/>
      <c r="W38" s="611"/>
      <c r="X38" s="611"/>
      <c r="Y38" s="611"/>
      <c r="Z38" s="578"/>
      <c r="AA38" s="1"/>
    </row>
    <row r="39" spans="2:27" ht="30" customHeight="1" thickBot="1">
      <c r="B39" s="612"/>
      <c r="C39" s="154" t="s">
        <v>84</v>
      </c>
      <c r="D39" s="20" t="s">
        <v>85</v>
      </c>
      <c r="E39" s="11" t="s">
        <v>80</v>
      </c>
      <c r="F39" s="376"/>
      <c r="G39" s="377"/>
      <c r="H39" s="379"/>
      <c r="I39" s="377"/>
      <c r="J39" s="379"/>
      <c r="K39" s="377"/>
      <c r="L39" s="379"/>
      <c r="M39" s="377"/>
      <c r="N39" s="379"/>
      <c r="O39" s="377"/>
      <c r="P39" s="379"/>
      <c r="Q39" s="380"/>
      <c r="R39" s="176">
        <f>SUM(F39:Q39)</f>
        <v>0</v>
      </c>
      <c r="S39" s="177"/>
      <c r="T39" s="578"/>
      <c r="U39" s="611"/>
      <c r="V39" s="611"/>
      <c r="W39" s="611"/>
      <c r="X39" s="611"/>
      <c r="Y39" s="611"/>
      <c r="Z39" s="578"/>
      <c r="AA39" s="1"/>
    </row>
    <row r="40" spans="2:27" ht="39.75" customHeight="1" thickBot="1">
      <c r="B40" s="613"/>
      <c r="C40" s="391" t="s">
        <v>86</v>
      </c>
      <c r="D40" s="614"/>
      <c r="E40" s="615"/>
      <c r="F40" s="321" t="e">
        <f t="shared" ref="F40:P40" si="7">F37/F38</f>
        <v>#DIV/0!</v>
      </c>
      <c r="G40" s="322"/>
      <c r="H40" s="323" t="e">
        <f t="shared" si="7"/>
        <v>#DIV/0!</v>
      </c>
      <c r="I40" s="324"/>
      <c r="J40" s="323" t="e">
        <f t="shared" si="7"/>
        <v>#DIV/0!</v>
      </c>
      <c r="K40" s="324"/>
      <c r="L40" s="323" t="e">
        <f t="shared" si="7"/>
        <v>#DIV/0!</v>
      </c>
      <c r="M40" s="324"/>
      <c r="N40" s="323" t="e">
        <f t="shared" si="7"/>
        <v>#DIV/0!</v>
      </c>
      <c r="O40" s="324"/>
      <c r="P40" s="323" t="e">
        <f t="shared" si="7"/>
        <v>#DIV/0!</v>
      </c>
      <c r="Q40" s="399"/>
      <c r="R40" s="186" t="e">
        <f>AVERAGEIF(F40:Q40,"&gt;0",F40:Q40)</f>
        <v>#DIV/0!</v>
      </c>
      <c r="S40" s="187" t="e">
        <f>AVERAGE(S37,S38)</f>
        <v>#DIV/0!</v>
      </c>
      <c r="T40" s="578"/>
      <c r="U40" s="611"/>
      <c r="V40" s="611"/>
      <c r="W40" s="611"/>
      <c r="X40" s="611"/>
      <c r="Y40" s="611"/>
      <c r="Z40" s="578"/>
      <c r="AA40" s="1"/>
    </row>
    <row r="41" spans="2:27" ht="69.75" customHeight="1" thickTop="1">
      <c r="B41" s="393" t="s">
        <v>87</v>
      </c>
      <c r="C41" s="178" t="s">
        <v>78</v>
      </c>
      <c r="D41" s="10" t="s">
        <v>79</v>
      </c>
      <c r="E41" s="11" t="s">
        <v>80</v>
      </c>
      <c r="F41" s="400"/>
      <c r="G41" s="401"/>
      <c r="H41" s="308"/>
      <c r="I41" s="309"/>
      <c r="J41" s="308"/>
      <c r="K41" s="309"/>
      <c r="L41" s="312"/>
      <c r="M41" s="313"/>
      <c r="N41" s="312"/>
      <c r="O41" s="313"/>
      <c r="P41" s="312"/>
      <c r="Q41" s="313"/>
      <c r="R41" s="162">
        <f t="shared" ref="R41:R42" si="8">SUM(F41:Q41)</f>
        <v>0</v>
      </c>
      <c r="S41" s="163" t="e">
        <f>MIN(F44:Q44)/100</f>
        <v>#DIV/0!</v>
      </c>
      <c r="T41" s="578"/>
      <c r="U41" s="611"/>
      <c r="V41" s="611"/>
      <c r="W41" s="611"/>
      <c r="X41" s="611"/>
      <c r="Y41" s="611"/>
      <c r="Z41" s="578"/>
      <c r="AA41" s="1"/>
    </row>
    <row r="42" spans="2:27" ht="69.75" customHeight="1">
      <c r="B42" s="616"/>
      <c r="C42" s="179" t="s">
        <v>81</v>
      </c>
      <c r="D42" s="10" t="s">
        <v>82</v>
      </c>
      <c r="E42" s="11" t="s">
        <v>83</v>
      </c>
      <c r="F42" s="382"/>
      <c r="G42" s="402"/>
      <c r="H42" s="310"/>
      <c r="I42" s="311"/>
      <c r="J42" s="310"/>
      <c r="K42" s="311"/>
      <c r="L42" s="310"/>
      <c r="M42" s="311"/>
      <c r="N42" s="310"/>
      <c r="O42" s="311"/>
      <c r="P42" s="310"/>
      <c r="Q42" s="311"/>
      <c r="R42" s="164">
        <f t="shared" si="8"/>
        <v>0</v>
      </c>
      <c r="S42" s="159" t="e">
        <f>MAX(F44:Q44)/100</f>
        <v>#DIV/0!</v>
      </c>
      <c r="T42" s="578"/>
      <c r="U42" s="611"/>
      <c r="V42" s="611"/>
      <c r="W42" s="611"/>
      <c r="X42" s="611"/>
      <c r="Y42" s="611"/>
      <c r="Z42" s="578"/>
      <c r="AA42" s="1"/>
    </row>
    <row r="43" spans="2:27" ht="30" customHeight="1" thickBot="1">
      <c r="B43" s="616"/>
      <c r="C43" s="180" t="s">
        <v>84</v>
      </c>
      <c r="D43" s="20" t="s">
        <v>85</v>
      </c>
      <c r="E43" s="11" t="s">
        <v>80</v>
      </c>
      <c r="F43" s="376"/>
      <c r="G43" s="403"/>
      <c r="H43" s="57"/>
      <c r="I43" s="57"/>
      <c r="J43" s="57"/>
      <c r="K43" s="57"/>
      <c r="L43" s="57"/>
      <c r="M43" s="57"/>
      <c r="N43" s="57"/>
      <c r="O43" s="57"/>
      <c r="P43" s="300"/>
      <c r="Q43" s="301"/>
      <c r="R43" s="165">
        <f>SUM(F43:Q43)</f>
        <v>0</v>
      </c>
      <c r="S43" s="161"/>
      <c r="T43" s="578"/>
      <c r="U43" s="611"/>
      <c r="V43" s="611"/>
      <c r="W43" s="611"/>
      <c r="X43" s="611"/>
      <c r="Y43" s="611"/>
      <c r="Z43" s="578"/>
      <c r="AA43" s="1"/>
    </row>
    <row r="44" spans="2:27" ht="39.75" customHeight="1" thickBot="1">
      <c r="B44" s="616"/>
      <c r="C44" s="394" t="s">
        <v>86</v>
      </c>
      <c r="D44" s="584"/>
      <c r="E44" s="586"/>
      <c r="F44" s="302" t="e">
        <f t="shared" ref="F44:P44" si="9">F41/F42</f>
        <v>#DIV/0!</v>
      </c>
      <c r="G44" s="303"/>
      <c r="H44" s="302" t="e">
        <f>H41/H42</f>
        <v>#DIV/0!</v>
      </c>
      <c r="I44" s="303"/>
      <c r="J44" s="304" t="e">
        <f t="shared" si="9"/>
        <v>#DIV/0!</v>
      </c>
      <c r="K44" s="305"/>
      <c r="L44" s="304" t="e">
        <f t="shared" si="9"/>
        <v>#DIV/0!</v>
      </c>
      <c r="M44" s="305"/>
      <c r="N44" s="304" t="e">
        <f t="shared" si="9"/>
        <v>#DIV/0!</v>
      </c>
      <c r="O44" s="305"/>
      <c r="P44" s="306" t="e">
        <f t="shared" si="9"/>
        <v>#DIV/0!</v>
      </c>
      <c r="Q44" s="307"/>
      <c r="R44" s="155" t="e">
        <f>AVERAGEIF(F44:Q44,"&gt;0",F44:Q44)</f>
        <v>#DIV/0!</v>
      </c>
      <c r="S44" s="158" t="e">
        <f>AVERAGE(S41,S42)</f>
        <v>#DIV/0!</v>
      </c>
      <c r="T44" s="578"/>
      <c r="U44" s="611"/>
      <c r="V44" s="611"/>
      <c r="W44" s="611"/>
      <c r="X44" s="611"/>
      <c r="Y44" s="611"/>
      <c r="Z44" s="578"/>
      <c r="AA44" s="1"/>
    </row>
    <row r="45" spans="2:27" ht="91.5" customHeight="1" thickBot="1">
      <c r="B45" s="166" t="s">
        <v>88</v>
      </c>
      <c r="C45" s="319" t="s">
        <v>89</v>
      </c>
      <c r="D45" s="614"/>
      <c r="E45" s="617"/>
      <c r="F45" s="314" t="e">
        <f t="shared" ref="F45:P45" si="10">(F40-F44)/F40</f>
        <v>#DIV/0!</v>
      </c>
      <c r="G45" s="325"/>
      <c r="H45" s="314" t="e">
        <f t="shared" si="10"/>
        <v>#DIV/0!</v>
      </c>
      <c r="I45" s="325"/>
      <c r="J45" s="314" t="e">
        <f t="shared" si="10"/>
        <v>#DIV/0!</v>
      </c>
      <c r="K45" s="325"/>
      <c r="L45" s="314" t="e">
        <f t="shared" si="10"/>
        <v>#DIV/0!</v>
      </c>
      <c r="M45" s="325"/>
      <c r="N45" s="314" t="e">
        <f t="shared" si="10"/>
        <v>#DIV/0!</v>
      </c>
      <c r="O45" s="325"/>
      <c r="P45" s="314" t="e">
        <f t="shared" si="10"/>
        <v>#DIV/0!</v>
      </c>
      <c r="Q45" s="315"/>
      <c r="R45" s="183" t="e">
        <f>AVERAGE(F45:Q45)</f>
        <v>#DIV/0!</v>
      </c>
      <c r="S45" s="38"/>
      <c r="T45" s="578"/>
      <c r="U45" s="578"/>
      <c r="V45" s="578"/>
      <c r="W45" s="578"/>
      <c r="X45" s="578"/>
      <c r="Y45" s="578"/>
      <c r="Z45" s="578"/>
      <c r="AA45" s="1"/>
    </row>
    <row r="46" spans="2:27" ht="11.25" customHeight="1" thickBot="1">
      <c r="B46" s="387"/>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1"/>
    </row>
    <row r="47" spans="2:27" ht="43.5" customHeight="1">
      <c r="B47" s="409" t="s">
        <v>90</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618"/>
      <c r="AA47" s="1"/>
    </row>
    <row r="48" spans="2:27" ht="39.75" customHeight="1">
      <c r="B48" s="320" t="s">
        <v>91</v>
      </c>
      <c r="C48" s="596"/>
      <c r="D48" s="596"/>
      <c r="E48" s="596"/>
      <c r="F48" s="170" t="s">
        <v>92</v>
      </c>
      <c r="G48" s="84"/>
      <c r="H48" s="170" t="s">
        <v>93</v>
      </c>
      <c r="I48" s="84"/>
      <c r="J48" s="170" t="s">
        <v>94</v>
      </c>
      <c r="K48" s="122" t="s">
        <v>95</v>
      </c>
      <c r="L48" s="168"/>
      <c r="M48" s="168"/>
      <c r="N48" s="168"/>
      <c r="O48" s="168"/>
      <c r="P48" s="168"/>
      <c r="Q48" s="168"/>
      <c r="R48" s="168"/>
      <c r="S48" s="168"/>
      <c r="T48" s="168"/>
      <c r="U48" s="168"/>
      <c r="V48" s="168"/>
      <c r="W48" s="168"/>
      <c r="X48" s="168"/>
      <c r="Y48" s="168"/>
      <c r="Z48" s="169"/>
      <c r="AA48" s="40"/>
    </row>
    <row r="49" spans="2:27" ht="39.75" customHeight="1">
      <c r="B49" s="318" t="s">
        <v>96</v>
      </c>
      <c r="C49" s="619"/>
      <c r="D49" s="172" t="s">
        <v>97</v>
      </c>
      <c r="E49" s="433" t="s">
        <v>98</v>
      </c>
      <c r="F49" s="410"/>
      <c r="G49" s="577"/>
      <c r="H49" s="577"/>
      <c r="I49" s="577"/>
      <c r="J49" s="577"/>
      <c r="K49" s="577"/>
      <c r="L49" s="577"/>
      <c r="M49" s="577"/>
      <c r="N49" s="577"/>
      <c r="O49" s="577"/>
      <c r="P49" s="577"/>
      <c r="Q49" s="577"/>
      <c r="R49" s="577"/>
      <c r="S49" s="577"/>
      <c r="T49" s="577"/>
      <c r="U49" s="577"/>
      <c r="V49" s="577"/>
      <c r="W49" s="577"/>
      <c r="X49" s="577"/>
      <c r="Y49" s="577"/>
      <c r="Z49" s="585"/>
      <c r="AA49" s="40"/>
    </row>
    <row r="50" spans="2:27" ht="39.75" customHeight="1">
      <c r="B50" s="316" t="s">
        <v>99</v>
      </c>
      <c r="C50" s="620"/>
      <c r="D50" s="173">
        <v>44621</v>
      </c>
      <c r="E50" s="621"/>
      <c r="F50" s="622"/>
      <c r="G50" s="611"/>
      <c r="H50" s="611"/>
      <c r="I50" s="611"/>
      <c r="J50" s="611"/>
      <c r="K50" s="611"/>
      <c r="L50" s="611"/>
      <c r="M50" s="611"/>
      <c r="N50" s="611"/>
      <c r="O50" s="611"/>
      <c r="P50" s="611"/>
      <c r="Q50" s="611"/>
      <c r="R50" s="611"/>
      <c r="S50" s="611"/>
      <c r="T50" s="611"/>
      <c r="U50" s="611"/>
      <c r="V50" s="611"/>
      <c r="W50" s="611"/>
      <c r="X50" s="611"/>
      <c r="Y50" s="611"/>
      <c r="Z50" s="623"/>
      <c r="AA50" s="40"/>
    </row>
    <row r="51" spans="2:27" ht="39.75" customHeight="1">
      <c r="B51" s="316" t="s">
        <v>100</v>
      </c>
      <c r="C51" s="620"/>
      <c r="D51" s="174" t="s">
        <v>101</v>
      </c>
      <c r="E51" s="621"/>
      <c r="F51" s="624"/>
      <c r="G51" s="625"/>
      <c r="H51" s="625"/>
      <c r="I51" s="625"/>
      <c r="J51" s="625"/>
      <c r="K51" s="625"/>
      <c r="L51" s="625"/>
      <c r="M51" s="625"/>
      <c r="N51" s="625"/>
      <c r="O51" s="625"/>
      <c r="P51" s="625"/>
      <c r="Q51" s="625"/>
      <c r="R51" s="625"/>
      <c r="S51" s="625"/>
      <c r="T51" s="625"/>
      <c r="U51" s="625"/>
      <c r="V51" s="625"/>
      <c r="W51" s="625"/>
      <c r="X51" s="625"/>
      <c r="Y51" s="625"/>
      <c r="Z51" s="626"/>
      <c r="AA51" s="40"/>
    </row>
    <row r="52" spans="2:27" ht="39.75" customHeight="1">
      <c r="B52" s="317" t="s">
        <v>102</v>
      </c>
      <c r="C52" s="579"/>
      <c r="D52" s="175" t="s">
        <v>103</v>
      </c>
      <c r="E52" s="171" t="s">
        <v>104</v>
      </c>
      <c r="F52" s="411"/>
      <c r="G52" s="627"/>
      <c r="H52" s="627"/>
      <c r="I52" s="627"/>
      <c r="J52" s="627"/>
      <c r="K52" s="627"/>
      <c r="L52" s="627"/>
      <c r="M52" s="627"/>
      <c r="N52" s="627"/>
      <c r="O52" s="627"/>
      <c r="P52" s="627"/>
      <c r="Q52" s="627"/>
      <c r="R52" s="627"/>
      <c r="S52" s="627"/>
      <c r="T52" s="627"/>
      <c r="U52" s="627"/>
      <c r="V52" s="627"/>
      <c r="W52" s="627"/>
      <c r="X52" s="627"/>
      <c r="Y52" s="627"/>
      <c r="Z52" s="628"/>
      <c r="AA52" s="40"/>
    </row>
    <row r="53" spans="2:27" ht="39.75" customHeight="1">
      <c r="B53" s="318" t="s">
        <v>96</v>
      </c>
      <c r="C53" s="619"/>
      <c r="D53" s="172" t="s">
        <v>105</v>
      </c>
      <c r="E53" s="433" t="s">
        <v>98</v>
      </c>
      <c r="F53" s="412"/>
      <c r="G53" s="413"/>
      <c r="H53" s="413"/>
      <c r="I53" s="413"/>
      <c r="J53" s="413"/>
      <c r="K53" s="413"/>
      <c r="L53" s="413"/>
      <c r="M53" s="413"/>
      <c r="N53" s="413"/>
      <c r="O53" s="413"/>
      <c r="P53" s="413"/>
      <c r="Q53" s="413"/>
      <c r="R53" s="413"/>
      <c r="S53" s="413"/>
      <c r="T53" s="413"/>
      <c r="U53" s="413"/>
      <c r="V53" s="413"/>
      <c r="W53" s="413"/>
      <c r="X53" s="413"/>
      <c r="Y53" s="413"/>
      <c r="Z53" s="414"/>
      <c r="AA53" s="40"/>
    </row>
    <row r="54" spans="2:27" ht="39.75" customHeight="1">
      <c r="B54" s="316" t="s">
        <v>99</v>
      </c>
      <c r="C54" s="620"/>
      <c r="D54" s="173">
        <v>44712</v>
      </c>
      <c r="E54" s="621"/>
      <c r="F54" s="415"/>
      <c r="G54" s="416"/>
      <c r="H54" s="416"/>
      <c r="I54" s="416"/>
      <c r="J54" s="416"/>
      <c r="K54" s="416"/>
      <c r="L54" s="416"/>
      <c r="M54" s="416"/>
      <c r="N54" s="416"/>
      <c r="O54" s="416"/>
      <c r="P54" s="416"/>
      <c r="Q54" s="416"/>
      <c r="R54" s="416"/>
      <c r="S54" s="416"/>
      <c r="T54" s="416"/>
      <c r="U54" s="416"/>
      <c r="V54" s="416"/>
      <c r="W54" s="416"/>
      <c r="X54" s="416"/>
      <c r="Y54" s="416"/>
      <c r="Z54" s="417"/>
      <c r="AA54" s="40"/>
    </row>
    <row r="55" spans="2:27" ht="39.75" customHeight="1">
      <c r="B55" s="316" t="s">
        <v>100</v>
      </c>
      <c r="C55" s="620"/>
      <c r="D55" s="174" t="s">
        <v>101</v>
      </c>
      <c r="E55" s="621"/>
      <c r="F55" s="418"/>
      <c r="G55" s="419"/>
      <c r="H55" s="419"/>
      <c r="I55" s="419"/>
      <c r="J55" s="419"/>
      <c r="K55" s="419"/>
      <c r="L55" s="419"/>
      <c r="M55" s="419"/>
      <c r="N55" s="419"/>
      <c r="O55" s="419"/>
      <c r="P55" s="419"/>
      <c r="Q55" s="419"/>
      <c r="R55" s="419"/>
      <c r="S55" s="419"/>
      <c r="T55" s="419"/>
      <c r="U55" s="419"/>
      <c r="V55" s="419"/>
      <c r="W55" s="419"/>
      <c r="X55" s="419"/>
      <c r="Y55" s="419"/>
      <c r="Z55" s="420"/>
      <c r="AA55" s="40"/>
    </row>
    <row r="56" spans="2:27" ht="39.75" customHeight="1">
      <c r="B56" s="317" t="s">
        <v>102</v>
      </c>
      <c r="C56" s="579"/>
      <c r="D56" s="175" t="s">
        <v>103</v>
      </c>
      <c r="E56" s="171" t="s">
        <v>104</v>
      </c>
      <c r="F56" s="421"/>
      <c r="G56" s="422"/>
      <c r="H56" s="422"/>
      <c r="I56" s="422"/>
      <c r="J56" s="422"/>
      <c r="K56" s="422"/>
      <c r="L56" s="422"/>
      <c r="M56" s="422"/>
      <c r="N56" s="422"/>
      <c r="O56" s="422"/>
      <c r="P56" s="422"/>
      <c r="Q56" s="422"/>
      <c r="R56" s="422"/>
      <c r="S56" s="422"/>
      <c r="T56" s="422"/>
      <c r="U56" s="422"/>
      <c r="V56" s="422"/>
      <c r="W56" s="422"/>
      <c r="X56" s="422"/>
      <c r="Y56" s="422"/>
      <c r="Z56" s="423"/>
      <c r="AA56" s="40"/>
    </row>
    <row r="57" spans="2:27" ht="39.75" customHeight="1">
      <c r="B57" s="318" t="s">
        <v>96</v>
      </c>
      <c r="C57" s="619"/>
      <c r="D57" s="172" t="s">
        <v>106</v>
      </c>
      <c r="E57" s="433" t="s">
        <v>98</v>
      </c>
      <c r="F57" s="424"/>
      <c r="G57" s="425"/>
      <c r="H57" s="425"/>
      <c r="I57" s="425"/>
      <c r="J57" s="425"/>
      <c r="K57" s="425"/>
      <c r="L57" s="425"/>
      <c r="M57" s="425"/>
      <c r="N57" s="425"/>
      <c r="O57" s="425"/>
      <c r="P57" s="425"/>
      <c r="Q57" s="425"/>
      <c r="R57" s="425"/>
      <c r="S57" s="425"/>
      <c r="T57" s="425"/>
      <c r="U57" s="425"/>
      <c r="V57" s="425"/>
      <c r="W57" s="425"/>
      <c r="X57" s="425"/>
      <c r="Y57" s="425"/>
      <c r="Z57" s="426"/>
      <c r="AA57" s="40"/>
    </row>
    <row r="58" spans="2:27" ht="39.75" customHeight="1">
      <c r="B58" s="316" t="s">
        <v>99</v>
      </c>
      <c r="C58" s="620"/>
      <c r="D58" s="173">
        <v>44772</v>
      </c>
      <c r="E58" s="621"/>
      <c r="F58" s="427"/>
      <c r="G58" s="428"/>
      <c r="H58" s="428"/>
      <c r="I58" s="428"/>
      <c r="J58" s="428"/>
      <c r="K58" s="428"/>
      <c r="L58" s="428"/>
      <c r="M58" s="428"/>
      <c r="N58" s="428"/>
      <c r="O58" s="428"/>
      <c r="P58" s="428"/>
      <c r="Q58" s="428"/>
      <c r="R58" s="428"/>
      <c r="S58" s="428"/>
      <c r="T58" s="428"/>
      <c r="U58" s="428"/>
      <c r="V58" s="428"/>
      <c r="W58" s="428"/>
      <c r="X58" s="428"/>
      <c r="Y58" s="428"/>
      <c r="Z58" s="429"/>
      <c r="AA58" s="40"/>
    </row>
    <row r="59" spans="2:27" ht="39.75" customHeight="1">
      <c r="B59" s="316" t="s">
        <v>100</v>
      </c>
      <c r="C59" s="620"/>
      <c r="D59" s="174" t="s">
        <v>101</v>
      </c>
      <c r="E59" s="621"/>
      <c r="F59" s="430"/>
      <c r="G59" s="431"/>
      <c r="H59" s="431"/>
      <c r="I59" s="431"/>
      <c r="J59" s="431"/>
      <c r="K59" s="431"/>
      <c r="L59" s="431"/>
      <c r="M59" s="431"/>
      <c r="N59" s="431"/>
      <c r="O59" s="431"/>
      <c r="P59" s="431"/>
      <c r="Q59" s="431"/>
      <c r="R59" s="431"/>
      <c r="S59" s="431"/>
      <c r="T59" s="431"/>
      <c r="U59" s="431"/>
      <c r="V59" s="431"/>
      <c r="W59" s="431"/>
      <c r="X59" s="431"/>
      <c r="Y59" s="431"/>
      <c r="Z59" s="432"/>
      <c r="AA59" s="40"/>
    </row>
    <row r="60" spans="2:27" ht="39.75" customHeight="1">
      <c r="B60" s="317" t="s">
        <v>102</v>
      </c>
      <c r="C60" s="579"/>
      <c r="D60" s="175" t="s">
        <v>103</v>
      </c>
      <c r="E60" s="171" t="s">
        <v>104</v>
      </c>
      <c r="F60" s="407"/>
      <c r="G60" s="627"/>
      <c r="H60" s="627"/>
      <c r="I60" s="627"/>
      <c r="J60" s="627"/>
      <c r="K60" s="627"/>
      <c r="L60" s="627"/>
      <c r="M60" s="627"/>
      <c r="N60" s="627"/>
      <c r="O60" s="627"/>
      <c r="P60" s="627"/>
      <c r="Q60" s="627"/>
      <c r="R60" s="627"/>
      <c r="S60" s="627"/>
      <c r="T60" s="627"/>
      <c r="U60" s="627"/>
      <c r="V60" s="627"/>
      <c r="W60" s="627"/>
      <c r="X60" s="627"/>
      <c r="Y60" s="627"/>
      <c r="Z60" s="628"/>
      <c r="AA60" s="40"/>
    </row>
    <row r="61" spans="2:27" ht="39.75" customHeight="1">
      <c r="B61" s="318" t="s">
        <v>96</v>
      </c>
      <c r="C61" s="619"/>
      <c r="D61" s="172" t="s">
        <v>107</v>
      </c>
      <c r="E61" s="433" t="s">
        <v>98</v>
      </c>
      <c r="F61" s="408"/>
      <c r="G61" s="577"/>
      <c r="H61" s="577"/>
      <c r="I61" s="577"/>
      <c r="J61" s="577"/>
      <c r="K61" s="577"/>
      <c r="L61" s="577"/>
      <c r="M61" s="577"/>
      <c r="N61" s="577"/>
      <c r="O61" s="577"/>
      <c r="P61" s="577"/>
      <c r="Q61" s="577"/>
      <c r="R61" s="577"/>
      <c r="S61" s="577"/>
      <c r="T61" s="577"/>
      <c r="U61" s="577"/>
      <c r="V61" s="577"/>
      <c r="W61" s="577"/>
      <c r="X61" s="577"/>
      <c r="Y61" s="577"/>
      <c r="Z61" s="585"/>
      <c r="AA61" s="40"/>
    </row>
    <row r="62" spans="2:27" ht="39.75" customHeight="1">
      <c r="B62" s="316" t="s">
        <v>99</v>
      </c>
      <c r="C62" s="620"/>
      <c r="D62" s="174"/>
      <c r="E62" s="621"/>
      <c r="F62" s="622"/>
      <c r="G62" s="611"/>
      <c r="H62" s="611"/>
      <c r="I62" s="611"/>
      <c r="J62" s="611"/>
      <c r="K62" s="611"/>
      <c r="L62" s="611"/>
      <c r="M62" s="611"/>
      <c r="N62" s="611"/>
      <c r="O62" s="611"/>
      <c r="P62" s="611"/>
      <c r="Q62" s="611"/>
      <c r="R62" s="611"/>
      <c r="S62" s="611"/>
      <c r="T62" s="611"/>
      <c r="U62" s="611"/>
      <c r="V62" s="611"/>
      <c r="W62" s="611"/>
      <c r="X62" s="611"/>
      <c r="Y62" s="611"/>
      <c r="Z62" s="623"/>
      <c r="AA62" s="40"/>
    </row>
    <row r="63" spans="2:27" ht="39.75" customHeight="1">
      <c r="B63" s="316" t="s">
        <v>100</v>
      </c>
      <c r="C63" s="620"/>
      <c r="D63" s="174"/>
      <c r="E63" s="621"/>
      <c r="F63" s="624"/>
      <c r="G63" s="625"/>
      <c r="H63" s="625"/>
      <c r="I63" s="625"/>
      <c r="J63" s="625"/>
      <c r="K63" s="625"/>
      <c r="L63" s="625"/>
      <c r="M63" s="625"/>
      <c r="N63" s="625"/>
      <c r="O63" s="625"/>
      <c r="P63" s="625"/>
      <c r="Q63" s="625"/>
      <c r="R63" s="625"/>
      <c r="S63" s="625"/>
      <c r="T63" s="625"/>
      <c r="U63" s="625"/>
      <c r="V63" s="625"/>
      <c r="W63" s="625"/>
      <c r="X63" s="625"/>
      <c r="Y63" s="625"/>
      <c r="Z63" s="626"/>
      <c r="AA63" s="40"/>
    </row>
    <row r="64" spans="2:27" ht="39.75" customHeight="1" thickBot="1">
      <c r="B64" s="317" t="s">
        <v>102</v>
      </c>
      <c r="C64" s="579"/>
      <c r="D64" s="175"/>
      <c r="E64" s="171" t="s">
        <v>104</v>
      </c>
      <c r="F64" s="407"/>
      <c r="G64" s="627"/>
      <c r="H64" s="627"/>
      <c r="I64" s="627"/>
      <c r="J64" s="627"/>
      <c r="K64" s="627"/>
      <c r="L64" s="627"/>
      <c r="M64" s="627"/>
      <c r="N64" s="627"/>
      <c r="O64" s="627"/>
      <c r="P64" s="627"/>
      <c r="Q64" s="627"/>
      <c r="R64" s="627"/>
      <c r="S64" s="627"/>
      <c r="T64" s="627"/>
      <c r="U64" s="627"/>
      <c r="V64" s="627"/>
      <c r="W64" s="627"/>
      <c r="X64" s="627"/>
      <c r="Y64" s="627"/>
      <c r="Z64" s="628"/>
      <c r="AA64" s="40"/>
    </row>
    <row r="65" spans="2:27" ht="39.75" customHeight="1">
      <c r="B65" s="434" t="s">
        <v>108</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1"/>
    </row>
    <row r="66" spans="2:27" ht="15.75" customHeight="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5.75" customHeight="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5.75" customHeight="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5.75" customHeight="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5.75" customHeight="1" thickBot="1">
      <c r="P70" s="1"/>
      <c r="Q70" s="1"/>
      <c r="R70" s="1"/>
      <c r="S70" s="1"/>
      <c r="T70" s="1"/>
      <c r="U70" s="1"/>
      <c r="V70" s="1"/>
      <c r="W70" s="1"/>
      <c r="X70" s="1"/>
      <c r="Y70" s="1"/>
      <c r="Z70" s="1"/>
      <c r="AA70" s="1"/>
    </row>
    <row r="71" spans="2:27" ht="15.75" customHeight="1" thickBot="1">
      <c r="C71" s="435" t="s">
        <v>109</v>
      </c>
      <c r="D71" s="436"/>
      <c r="E71" s="436"/>
      <c r="F71" s="436"/>
      <c r="G71" s="436"/>
      <c r="H71" s="436"/>
      <c r="I71" s="437"/>
      <c r="P71" s="1"/>
      <c r="Q71" s="1"/>
      <c r="R71" s="1"/>
      <c r="S71" s="1"/>
      <c r="T71" s="1"/>
      <c r="U71" s="1"/>
      <c r="V71" s="1"/>
      <c r="W71" s="1"/>
      <c r="X71" s="1"/>
      <c r="Y71" s="1"/>
      <c r="Z71" s="1"/>
      <c r="AA71" s="1"/>
    </row>
    <row r="72" spans="2:27" ht="15.75" customHeight="1" thickBot="1">
      <c r="C72" s="58"/>
      <c r="D72" s="58"/>
      <c r="E72" s="58"/>
      <c r="F72" s="58"/>
      <c r="G72" s="58"/>
      <c r="H72" s="58"/>
      <c r="I72" s="58"/>
      <c r="P72" s="1"/>
      <c r="Q72" s="1"/>
      <c r="R72" s="1"/>
      <c r="S72" s="1"/>
      <c r="T72" s="1"/>
      <c r="U72" s="1"/>
      <c r="V72" s="1"/>
      <c r="W72" s="1"/>
      <c r="X72" s="1"/>
      <c r="Y72" s="1"/>
      <c r="Z72" s="1"/>
      <c r="AA72" s="1"/>
    </row>
    <row r="73" spans="2:27" ht="15.75" customHeight="1" thickBot="1">
      <c r="C73" s="132" t="s">
        <v>110</v>
      </c>
      <c r="D73" s="130"/>
      <c r="E73" s="130"/>
      <c r="F73" s="130"/>
      <c r="G73" s="130"/>
      <c r="H73" s="130"/>
      <c r="I73" s="131"/>
      <c r="P73" s="1"/>
      <c r="Q73" s="1"/>
      <c r="R73" s="1"/>
      <c r="S73" s="1"/>
      <c r="T73" s="1"/>
      <c r="U73" s="1"/>
      <c r="V73" s="1"/>
      <c r="W73" s="1"/>
      <c r="X73" s="1"/>
      <c r="Y73" s="1"/>
      <c r="Z73" s="1"/>
      <c r="AA73" s="1"/>
    </row>
    <row r="74" spans="2:27" ht="15.75" customHeight="1">
      <c r="C74" s="59"/>
      <c r="D74" s="59"/>
      <c r="E74" s="59"/>
      <c r="F74" s="59"/>
      <c r="G74" s="59"/>
      <c r="H74" s="59"/>
      <c r="I74" s="59"/>
      <c r="P74" s="1"/>
      <c r="Q74" s="1"/>
      <c r="R74" s="1"/>
      <c r="S74" s="1"/>
      <c r="T74" s="1"/>
      <c r="U74" s="1"/>
      <c r="V74" s="1"/>
      <c r="W74" s="1"/>
      <c r="X74" s="1"/>
      <c r="Y74" s="1"/>
      <c r="Z74" s="1"/>
      <c r="AA74" s="1"/>
    </row>
    <row r="75" spans="2:27" ht="15.75" customHeight="1">
      <c r="C75" s="105" t="s">
        <v>111</v>
      </c>
      <c r="D75" s="105" t="s">
        <v>112</v>
      </c>
      <c r="E75" s="105" t="s">
        <v>113</v>
      </c>
      <c r="F75" s="105" t="s">
        <v>114</v>
      </c>
      <c r="G75" s="105" t="s">
        <v>115</v>
      </c>
      <c r="H75" s="105" t="s">
        <v>116</v>
      </c>
      <c r="I75" s="106" t="s">
        <v>117</v>
      </c>
      <c r="P75" s="1"/>
      <c r="Q75" s="1"/>
      <c r="R75" s="1"/>
      <c r="S75" s="1"/>
      <c r="T75" s="1"/>
      <c r="U75" s="1"/>
      <c r="V75" s="1"/>
      <c r="W75" s="1"/>
      <c r="X75" s="1"/>
      <c r="Y75" s="1"/>
      <c r="Z75" s="1"/>
      <c r="AA75" s="1"/>
    </row>
    <row r="76" spans="2:27" ht="15.75" customHeight="1">
      <c r="C76" s="60" t="s">
        <v>118</v>
      </c>
      <c r="D76" s="60" t="s">
        <v>119</v>
      </c>
      <c r="E76" s="60" t="s">
        <v>119</v>
      </c>
      <c r="F76" s="60" t="s">
        <v>119</v>
      </c>
      <c r="G76" s="60" t="s">
        <v>119</v>
      </c>
      <c r="H76" s="60" t="s">
        <v>119</v>
      </c>
      <c r="I76" s="103" t="s">
        <v>119</v>
      </c>
      <c r="P76" s="1"/>
      <c r="Q76" s="1"/>
      <c r="R76" s="1"/>
      <c r="S76" s="1"/>
      <c r="T76" s="1"/>
      <c r="U76" s="1"/>
      <c r="V76" s="1"/>
      <c r="W76" s="1"/>
      <c r="X76" s="1"/>
      <c r="Y76" s="1"/>
      <c r="Z76" s="1"/>
      <c r="AA76" s="1"/>
    </row>
    <row r="77" spans="2:27" ht="15.75" customHeight="1">
      <c r="C77" s="61">
        <v>10023856</v>
      </c>
      <c r="D77" s="62"/>
      <c r="E77" s="62"/>
      <c r="F77" s="62"/>
      <c r="G77" s="62"/>
      <c r="H77" s="62"/>
      <c r="I77" s="104"/>
      <c r="P77" s="1"/>
      <c r="Q77" s="1"/>
      <c r="R77" s="1"/>
      <c r="S77" s="1"/>
      <c r="T77" s="1"/>
      <c r="U77" s="1"/>
      <c r="V77" s="1"/>
      <c r="W77" s="1"/>
      <c r="X77" s="1"/>
      <c r="Y77" s="1"/>
      <c r="Z77" s="1"/>
      <c r="AA77" s="1"/>
    </row>
    <row r="78" spans="2:27" ht="15.75" customHeight="1">
      <c r="C78" s="61">
        <v>11442919</v>
      </c>
      <c r="D78" s="62"/>
      <c r="E78" s="62"/>
      <c r="F78" s="62"/>
      <c r="G78" s="62"/>
      <c r="H78" s="62"/>
      <c r="I78" s="104"/>
      <c r="P78" s="1"/>
      <c r="Q78" s="1"/>
      <c r="R78" s="1"/>
      <c r="S78" s="1"/>
      <c r="T78" s="1"/>
      <c r="U78" s="1"/>
      <c r="V78" s="1"/>
      <c r="W78" s="1"/>
      <c r="X78" s="1"/>
      <c r="Y78" s="1"/>
      <c r="Z78" s="1"/>
      <c r="AA78" s="1"/>
    </row>
    <row r="79" spans="2:27" ht="15.75" customHeight="1">
      <c r="C79" s="61">
        <v>11443407</v>
      </c>
      <c r="D79" s="62"/>
      <c r="E79" s="62"/>
      <c r="F79" s="62"/>
      <c r="G79" s="62"/>
      <c r="H79" s="62"/>
      <c r="I79" s="104"/>
      <c r="P79" s="1"/>
      <c r="Q79" s="1"/>
      <c r="R79" s="1"/>
      <c r="S79" s="1"/>
      <c r="T79" s="1"/>
      <c r="U79" s="1"/>
      <c r="V79" s="1"/>
      <c r="W79" s="1"/>
      <c r="X79" s="1"/>
      <c r="Y79" s="1"/>
      <c r="Z79" s="1"/>
      <c r="AA79" s="1"/>
    </row>
    <row r="80" spans="2:27" ht="15.75" customHeight="1">
      <c r="C80" s="61">
        <v>11443479</v>
      </c>
      <c r="D80" s="62"/>
      <c r="E80" s="62"/>
      <c r="F80" s="62"/>
      <c r="G80" s="62"/>
      <c r="H80" s="62"/>
      <c r="I80" s="104"/>
      <c r="P80" s="1"/>
      <c r="Q80" s="1"/>
      <c r="R80" s="1"/>
      <c r="S80" s="1"/>
      <c r="T80" s="1"/>
      <c r="U80" s="1"/>
      <c r="V80" s="1"/>
      <c r="W80" s="1"/>
      <c r="X80" s="1"/>
      <c r="Y80" s="1"/>
      <c r="Z80" s="1"/>
      <c r="AA80" s="1"/>
    </row>
    <row r="81" spans="3:27" ht="15.75" customHeight="1">
      <c r="C81" s="61">
        <v>11443032</v>
      </c>
      <c r="D81" s="62"/>
      <c r="E81" s="62"/>
      <c r="F81" s="62"/>
      <c r="G81" s="62"/>
      <c r="H81" s="62"/>
      <c r="I81" s="104"/>
      <c r="P81" s="1"/>
      <c r="Q81" s="1"/>
      <c r="R81" s="1"/>
      <c r="S81" s="1"/>
      <c r="T81" s="1"/>
      <c r="U81" s="1"/>
      <c r="V81" s="1"/>
      <c r="W81" s="1"/>
      <c r="X81" s="1"/>
      <c r="Y81" s="1"/>
      <c r="Z81" s="1"/>
      <c r="AA81" s="1"/>
    </row>
    <row r="82" spans="3:27" ht="15.75" customHeight="1">
      <c r="C82" s="107" t="s">
        <v>120</v>
      </c>
      <c r="D82" s="108">
        <f>SUM(D77:D81)</f>
        <v>0</v>
      </c>
      <c r="E82" s="108">
        <f t="shared" ref="E82:I82" si="11">SUM(E77:E81)</f>
        <v>0</v>
      </c>
      <c r="F82" s="108">
        <f t="shared" si="11"/>
        <v>0</v>
      </c>
      <c r="G82" s="108">
        <f t="shared" si="11"/>
        <v>0</v>
      </c>
      <c r="H82" s="108">
        <f t="shared" si="11"/>
        <v>0</v>
      </c>
      <c r="I82" s="109">
        <f t="shared" si="11"/>
        <v>0</v>
      </c>
      <c r="P82" s="1"/>
      <c r="Q82" s="1"/>
      <c r="R82" s="1"/>
      <c r="S82" s="1"/>
      <c r="T82" s="1"/>
      <c r="U82" s="1"/>
      <c r="V82" s="1"/>
      <c r="W82" s="1"/>
      <c r="X82" s="1"/>
      <c r="Y82" s="1"/>
      <c r="Z82" s="1"/>
      <c r="AA82" s="1"/>
    </row>
    <row r="83" spans="3:27" ht="15.75" customHeight="1">
      <c r="C83" s="58"/>
      <c r="D83" s="58"/>
      <c r="E83" s="58"/>
      <c r="F83" s="58"/>
      <c r="G83" s="58"/>
      <c r="H83" s="58"/>
      <c r="I83" s="58"/>
      <c r="P83" s="1"/>
      <c r="Q83" s="1"/>
      <c r="R83" s="1"/>
      <c r="S83" s="1"/>
      <c r="T83" s="1"/>
      <c r="U83" s="1"/>
      <c r="V83" s="1"/>
      <c r="W83" s="1"/>
      <c r="X83" s="1"/>
      <c r="Y83" s="1"/>
      <c r="Z83" s="1"/>
      <c r="AA83" s="1"/>
    </row>
    <row r="84" spans="3:27" ht="15.75" customHeight="1">
      <c r="C84" s="117" t="s">
        <v>111</v>
      </c>
      <c r="D84" s="105" t="s">
        <v>121</v>
      </c>
      <c r="E84" s="105" t="s">
        <v>122</v>
      </c>
      <c r="F84" s="105" t="s">
        <v>123</v>
      </c>
      <c r="G84" s="105" t="s">
        <v>124</v>
      </c>
      <c r="H84" s="105" t="s">
        <v>125</v>
      </c>
      <c r="I84" s="106" t="s">
        <v>126</v>
      </c>
      <c r="P84" s="1"/>
      <c r="Q84" s="1"/>
      <c r="R84" s="1"/>
      <c r="S84" s="1"/>
      <c r="T84" s="1"/>
      <c r="U84" s="1"/>
      <c r="V84" s="1"/>
      <c r="W84" s="1"/>
      <c r="X84" s="1"/>
      <c r="Y84" s="1"/>
      <c r="Z84" s="1"/>
      <c r="AA84" s="1"/>
    </row>
    <row r="85" spans="3:27" ht="15.75" customHeight="1">
      <c r="C85" s="111" t="s">
        <v>118</v>
      </c>
      <c r="D85" s="60" t="s">
        <v>119</v>
      </c>
      <c r="E85" s="60" t="s">
        <v>119</v>
      </c>
      <c r="F85" s="60" t="s">
        <v>119</v>
      </c>
      <c r="G85" s="60" t="s">
        <v>119</v>
      </c>
      <c r="H85" s="60" t="s">
        <v>119</v>
      </c>
      <c r="I85" s="103" t="s">
        <v>119</v>
      </c>
      <c r="P85" s="1"/>
      <c r="Q85" s="1"/>
      <c r="R85" s="1"/>
      <c r="S85" s="1"/>
      <c r="T85" s="1"/>
      <c r="U85" s="1"/>
      <c r="V85" s="1"/>
      <c r="W85" s="1"/>
      <c r="X85" s="1"/>
      <c r="Y85" s="1"/>
      <c r="Z85" s="1"/>
      <c r="AA85" s="1"/>
    </row>
    <row r="86" spans="3:27" ht="15.75" customHeight="1" thickBot="1">
      <c r="C86" s="112">
        <v>10023860</v>
      </c>
      <c r="D86" s="64"/>
      <c r="E86" s="64"/>
      <c r="F86" s="64"/>
      <c r="G86" s="64"/>
      <c r="H86" s="64"/>
      <c r="I86" s="115"/>
      <c r="P86" s="1"/>
      <c r="Q86" s="1"/>
      <c r="R86" s="1"/>
      <c r="S86" s="1"/>
      <c r="T86" s="1"/>
      <c r="U86" s="1"/>
      <c r="V86" s="1"/>
      <c r="W86" s="1"/>
      <c r="X86" s="1"/>
      <c r="Y86" s="1"/>
      <c r="Z86" s="1"/>
      <c r="AA86" s="1"/>
    </row>
    <row r="87" spans="3:27" ht="15.75" customHeight="1" thickBot="1">
      <c r="C87" s="113" t="s">
        <v>127</v>
      </c>
      <c r="D87" s="65">
        <f>+D82+D86</f>
        <v>0</v>
      </c>
      <c r="E87" s="65">
        <f t="shared" ref="E87:I87" si="12">+E82+E86</f>
        <v>0</v>
      </c>
      <c r="F87" s="65">
        <f t="shared" si="12"/>
        <v>0</v>
      </c>
      <c r="G87" s="65">
        <f t="shared" si="12"/>
        <v>0</v>
      </c>
      <c r="H87" s="65">
        <f t="shared" si="12"/>
        <v>0</v>
      </c>
      <c r="I87" s="116">
        <f t="shared" si="12"/>
        <v>0</v>
      </c>
      <c r="P87" s="41"/>
      <c r="Q87" s="41"/>
      <c r="R87" s="41"/>
      <c r="S87" s="41"/>
      <c r="T87" s="1"/>
      <c r="U87" s="1"/>
      <c r="V87" s="1"/>
      <c r="W87" s="1"/>
      <c r="X87" s="1"/>
      <c r="Y87" s="1"/>
      <c r="Z87" s="1"/>
      <c r="AA87" s="1"/>
    </row>
    <row r="88" spans="3:27" ht="15.75" customHeight="1" thickBot="1">
      <c r="C88" s="66"/>
      <c r="D88" s="67"/>
      <c r="E88" s="67"/>
      <c r="F88" s="67"/>
      <c r="G88" s="67"/>
      <c r="H88" s="67"/>
      <c r="I88" s="68"/>
      <c r="P88" s="41"/>
      <c r="Q88" s="41"/>
      <c r="R88" s="41"/>
      <c r="S88" s="41"/>
      <c r="T88" s="1"/>
      <c r="U88" s="1"/>
      <c r="V88" s="1"/>
      <c r="W88" s="1"/>
      <c r="X88" s="1"/>
      <c r="Y88" s="1"/>
      <c r="Z88" s="1"/>
      <c r="AA88" s="1"/>
    </row>
    <row r="89" spans="3:27" ht="15.75" customHeight="1" thickBot="1">
      <c r="C89" s="404" t="s">
        <v>87</v>
      </c>
      <c r="D89" s="405"/>
      <c r="E89" s="405"/>
      <c r="F89" s="405"/>
      <c r="G89" s="405"/>
      <c r="H89" s="405"/>
      <c r="I89" s="406"/>
      <c r="P89" s="1"/>
      <c r="Q89" s="1"/>
      <c r="R89" s="1"/>
      <c r="S89" s="1"/>
      <c r="T89" s="1"/>
      <c r="U89" s="1"/>
      <c r="V89" s="1"/>
      <c r="W89" s="1"/>
      <c r="X89" s="1"/>
      <c r="Y89" s="1"/>
      <c r="Z89" s="1"/>
      <c r="AA89" s="1"/>
    </row>
    <row r="90" spans="3:27" ht="15.75" customHeight="1">
      <c r="C90" s="105" t="s">
        <v>111</v>
      </c>
      <c r="D90" s="118" t="s">
        <v>128</v>
      </c>
      <c r="E90" s="105" t="s">
        <v>129</v>
      </c>
      <c r="F90" s="105" t="s">
        <v>130</v>
      </c>
      <c r="G90" s="105" t="s">
        <v>131</v>
      </c>
      <c r="H90" s="105" t="s">
        <v>132</v>
      </c>
      <c r="I90" s="106" t="s">
        <v>133</v>
      </c>
      <c r="J90" s="106"/>
      <c r="P90" s="1"/>
      <c r="Q90" s="1"/>
      <c r="R90" s="1"/>
      <c r="S90" s="1"/>
      <c r="T90" s="1"/>
      <c r="U90" s="1"/>
      <c r="V90" s="1"/>
      <c r="W90" s="1"/>
      <c r="X90" s="1"/>
      <c r="Y90" s="1"/>
      <c r="Z90" s="1"/>
      <c r="AA90" s="1"/>
    </row>
    <row r="91" spans="3:27" ht="15.75" customHeight="1">
      <c r="C91" s="60" t="s">
        <v>118</v>
      </c>
      <c r="D91" s="60" t="s">
        <v>119</v>
      </c>
      <c r="E91" s="60" t="s">
        <v>119</v>
      </c>
      <c r="F91" s="60" t="s">
        <v>119</v>
      </c>
      <c r="G91" s="60" t="s">
        <v>119</v>
      </c>
      <c r="H91" s="60" t="s">
        <v>119</v>
      </c>
      <c r="I91" s="103" t="s">
        <v>119</v>
      </c>
      <c r="J91" s="103" t="s">
        <v>119</v>
      </c>
      <c r="P91" s="1"/>
      <c r="Q91" s="1"/>
      <c r="R91" s="1"/>
      <c r="S91" s="1"/>
      <c r="T91" s="1"/>
      <c r="U91" s="1"/>
      <c r="V91" s="1"/>
      <c r="W91" s="1"/>
      <c r="X91" s="1"/>
      <c r="Y91" s="1"/>
      <c r="Z91" s="1"/>
      <c r="AA91" s="1"/>
    </row>
    <row r="92" spans="3:27" ht="15.75" customHeight="1">
      <c r="C92" s="61">
        <v>10023856</v>
      </c>
      <c r="D92" s="62"/>
      <c r="E92" s="62"/>
      <c r="F92" s="62"/>
      <c r="G92" s="62"/>
      <c r="H92" s="62"/>
      <c r="I92" s="104"/>
      <c r="J92" s="104"/>
      <c r="P92" s="1"/>
      <c r="Q92" s="1"/>
      <c r="R92" s="1"/>
      <c r="S92" s="1"/>
      <c r="T92" s="1"/>
      <c r="U92" s="1"/>
      <c r="V92" s="1"/>
      <c r="W92" s="1"/>
      <c r="X92" s="1"/>
      <c r="Y92" s="1"/>
      <c r="Z92" s="1"/>
      <c r="AA92" s="1"/>
    </row>
    <row r="93" spans="3:27" ht="15.75" customHeight="1">
      <c r="C93" s="61">
        <v>11442919</v>
      </c>
      <c r="D93" s="62"/>
      <c r="E93" s="62"/>
      <c r="F93" s="62"/>
      <c r="G93" s="62"/>
      <c r="H93" s="62"/>
      <c r="I93" s="104"/>
      <c r="J93" s="104"/>
      <c r="P93" s="1"/>
      <c r="Q93" s="1"/>
      <c r="R93" s="1"/>
      <c r="S93" s="1"/>
      <c r="T93" s="1"/>
      <c r="U93" s="1"/>
      <c r="V93" s="1"/>
      <c r="W93" s="1"/>
      <c r="X93" s="1"/>
      <c r="Y93" s="1"/>
      <c r="Z93" s="1"/>
      <c r="AA93" s="1"/>
    </row>
    <row r="94" spans="3:27" ht="15.75" customHeight="1">
      <c r="C94" s="61">
        <v>11443407</v>
      </c>
      <c r="D94" s="62"/>
      <c r="E94" s="62"/>
      <c r="F94" s="62"/>
      <c r="G94" s="62"/>
      <c r="H94" s="62"/>
      <c r="I94" s="104"/>
      <c r="J94" s="104"/>
      <c r="P94" s="1"/>
      <c r="Q94" s="1"/>
      <c r="R94" s="1"/>
      <c r="S94" s="1"/>
      <c r="T94" s="1"/>
      <c r="U94" s="1"/>
      <c r="V94" s="1"/>
      <c r="W94" s="1"/>
      <c r="X94" s="1"/>
      <c r="Y94" s="1"/>
      <c r="Z94" s="1"/>
      <c r="AA94" s="1"/>
    </row>
    <row r="95" spans="3:27" ht="15.75" customHeight="1">
      <c r="C95" s="61">
        <v>11443479</v>
      </c>
      <c r="D95" s="62"/>
      <c r="E95" s="62"/>
      <c r="F95" s="62"/>
      <c r="G95" s="62"/>
      <c r="H95" s="62"/>
      <c r="I95" s="104"/>
      <c r="J95" s="104"/>
      <c r="P95" s="1"/>
      <c r="Q95" s="1"/>
      <c r="R95" s="1"/>
      <c r="S95" s="1"/>
      <c r="T95" s="1"/>
      <c r="U95" s="1"/>
      <c r="V95" s="1"/>
      <c r="W95" s="1"/>
      <c r="X95" s="1"/>
      <c r="Y95" s="1"/>
      <c r="Z95" s="1"/>
      <c r="AA95" s="1"/>
    </row>
    <row r="96" spans="3:27" ht="15.75" customHeight="1">
      <c r="C96" s="61">
        <v>11443032</v>
      </c>
      <c r="D96" s="62"/>
      <c r="E96" s="62"/>
      <c r="F96" s="62"/>
      <c r="G96" s="62"/>
      <c r="H96" s="62"/>
      <c r="I96" s="104"/>
      <c r="J96" s="104"/>
      <c r="P96" s="1"/>
      <c r="Q96" s="1"/>
      <c r="R96" s="1"/>
      <c r="S96" s="1"/>
      <c r="T96" s="1"/>
      <c r="U96" s="1"/>
      <c r="V96" s="1"/>
      <c r="W96" s="1"/>
      <c r="X96" s="1"/>
      <c r="Y96" s="1"/>
      <c r="Z96" s="1"/>
      <c r="AA96" s="1"/>
    </row>
    <row r="97" spans="2:27" ht="15.75" customHeight="1">
      <c r="C97" s="107" t="s">
        <v>120</v>
      </c>
      <c r="D97" s="108">
        <f>SUM(D92:D96)</f>
        <v>0</v>
      </c>
      <c r="E97" s="108">
        <f t="shared" ref="E97:I97" si="13">SUM(E92:E96)</f>
        <v>0</v>
      </c>
      <c r="F97" s="108">
        <f t="shared" si="13"/>
        <v>0</v>
      </c>
      <c r="G97" s="108">
        <f t="shared" si="13"/>
        <v>0</v>
      </c>
      <c r="H97" s="108">
        <f t="shared" si="13"/>
        <v>0</v>
      </c>
      <c r="I97" s="109">
        <f t="shared" si="13"/>
        <v>0</v>
      </c>
      <c r="J97" s="109">
        <f t="shared" ref="J97" si="14">SUM(J92:J96)</f>
        <v>0</v>
      </c>
      <c r="P97" s="1"/>
      <c r="Q97" s="1"/>
      <c r="R97" s="1"/>
      <c r="S97" s="1"/>
      <c r="T97" s="1"/>
      <c r="U97" s="1"/>
      <c r="V97" s="1"/>
      <c r="W97" s="1"/>
      <c r="X97" s="1"/>
      <c r="Y97" s="1"/>
      <c r="Z97" s="1"/>
      <c r="AA97" s="1"/>
    </row>
    <row r="98" spans="2:27" ht="15.75" customHeight="1" thickBot="1">
      <c r="C98" s="58"/>
      <c r="D98" s="58"/>
      <c r="E98" s="58"/>
      <c r="F98" s="58"/>
      <c r="G98" s="58"/>
      <c r="H98" s="58"/>
      <c r="I98" s="58"/>
      <c r="J98" s="58"/>
      <c r="P98" s="1"/>
      <c r="Q98" s="1"/>
      <c r="R98" s="1"/>
      <c r="S98" s="1"/>
      <c r="T98" s="1"/>
      <c r="U98" s="1"/>
      <c r="V98" s="1"/>
      <c r="W98" s="1"/>
      <c r="X98" s="1"/>
      <c r="Y98" s="1"/>
      <c r="Z98" s="1"/>
      <c r="AA98" s="1"/>
    </row>
    <row r="99" spans="2:27" ht="15.75" customHeight="1">
      <c r="C99" s="110" t="s">
        <v>111</v>
      </c>
      <c r="D99" s="69" t="s">
        <v>128</v>
      </c>
      <c r="E99" s="63" t="s">
        <v>129</v>
      </c>
      <c r="F99" s="63" t="s">
        <v>130</v>
      </c>
      <c r="G99" s="63" t="s">
        <v>131</v>
      </c>
      <c r="H99" s="63" t="s">
        <v>132</v>
      </c>
      <c r="I99" s="114" t="s">
        <v>133</v>
      </c>
      <c r="J99" s="114"/>
      <c r="P99" s="1"/>
      <c r="Q99" s="1"/>
      <c r="R99" s="1"/>
      <c r="S99" s="1"/>
      <c r="T99" s="1"/>
      <c r="U99" s="1"/>
      <c r="V99" s="1"/>
      <c r="W99" s="1"/>
      <c r="X99" s="1"/>
      <c r="Y99" s="1"/>
      <c r="Z99" s="1"/>
      <c r="AA99" s="1"/>
    </row>
    <row r="100" spans="2:27" ht="15.75" customHeight="1">
      <c r="C100" s="111" t="s">
        <v>118</v>
      </c>
      <c r="D100" s="60" t="s">
        <v>119</v>
      </c>
      <c r="E100" s="60" t="s">
        <v>119</v>
      </c>
      <c r="F100" s="60" t="s">
        <v>119</v>
      </c>
      <c r="G100" s="60" t="s">
        <v>119</v>
      </c>
      <c r="H100" s="60" t="s">
        <v>119</v>
      </c>
      <c r="I100" s="103" t="s">
        <v>119</v>
      </c>
      <c r="J100" s="103" t="s">
        <v>119</v>
      </c>
      <c r="P100" s="1"/>
      <c r="Q100" s="1"/>
      <c r="R100" s="1"/>
      <c r="S100" s="1"/>
      <c r="T100" s="1"/>
      <c r="U100" s="1"/>
      <c r="V100" s="1"/>
      <c r="W100" s="1"/>
      <c r="X100" s="1"/>
      <c r="Y100" s="1"/>
      <c r="Z100" s="1"/>
      <c r="AA100" s="1"/>
    </row>
    <row r="101" spans="2:27" ht="15.75" customHeight="1" thickBot="1">
      <c r="C101" s="112">
        <v>10023860</v>
      </c>
      <c r="D101" s="70"/>
      <c r="E101" s="70"/>
      <c r="F101" s="70"/>
      <c r="G101" s="70"/>
      <c r="H101" s="70"/>
      <c r="I101" s="119"/>
      <c r="J101" s="119"/>
      <c r="P101" s="1"/>
      <c r="Q101" s="1"/>
      <c r="R101" s="1"/>
      <c r="S101" s="1"/>
      <c r="T101" s="1"/>
      <c r="U101" s="1"/>
      <c r="V101" s="1"/>
      <c r="W101" s="1"/>
      <c r="X101" s="1"/>
      <c r="Y101" s="1"/>
      <c r="Z101" s="1"/>
      <c r="AA101" s="1"/>
    </row>
    <row r="102" spans="2:27" ht="15.75" customHeight="1" thickBot="1">
      <c r="B102" s="1"/>
      <c r="C102" s="113" t="s">
        <v>127</v>
      </c>
      <c r="D102" s="71">
        <f>+D97+E101</f>
        <v>0</v>
      </c>
      <c r="E102" s="71">
        <f t="shared" ref="E102:J102" si="15">+E97+E101</f>
        <v>0</v>
      </c>
      <c r="F102" s="71">
        <f t="shared" si="15"/>
        <v>0</v>
      </c>
      <c r="G102" s="71">
        <f t="shared" si="15"/>
        <v>0</v>
      </c>
      <c r="H102" s="71">
        <f t="shared" si="15"/>
        <v>0</v>
      </c>
      <c r="I102" s="120">
        <f t="shared" si="15"/>
        <v>0</v>
      </c>
      <c r="J102" s="120">
        <f t="shared" si="15"/>
        <v>0</v>
      </c>
      <c r="K102" s="1"/>
      <c r="L102" s="1"/>
      <c r="M102" s="1"/>
      <c r="N102" s="1"/>
      <c r="O102" s="1"/>
      <c r="P102" s="1"/>
      <c r="Q102" s="1"/>
      <c r="R102" s="1"/>
      <c r="S102" s="1"/>
      <c r="T102" s="1"/>
      <c r="U102" s="1"/>
      <c r="V102" s="1"/>
      <c r="W102" s="1"/>
      <c r="X102" s="1"/>
      <c r="Y102" s="1"/>
      <c r="Z102" s="1"/>
      <c r="AA102" s="1"/>
    </row>
    <row r="103" spans="2:27" ht="15.7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sheetData>
  <mergeCells count="207">
    <mergeCell ref="V4:W4"/>
    <mergeCell ref="X4:Z4"/>
    <mergeCell ref="C89:I89"/>
    <mergeCell ref="F60:Z60"/>
    <mergeCell ref="F61:Z63"/>
    <mergeCell ref="B46:Z46"/>
    <mergeCell ref="B47:Z47"/>
    <mergeCell ref="B54:C54"/>
    <mergeCell ref="B55:C55"/>
    <mergeCell ref="F49:Z51"/>
    <mergeCell ref="F52:Z52"/>
    <mergeCell ref="F53:Z55"/>
    <mergeCell ref="F56:Z56"/>
    <mergeCell ref="F57:Z59"/>
    <mergeCell ref="E49:E51"/>
    <mergeCell ref="E53:E55"/>
    <mergeCell ref="E57:E59"/>
    <mergeCell ref="E61:E63"/>
    <mergeCell ref="B65:Z65"/>
    <mergeCell ref="F64:Z64"/>
    <mergeCell ref="B64:C64"/>
    <mergeCell ref="C71:I71"/>
    <mergeCell ref="B57:C57"/>
    <mergeCell ref="B58:C58"/>
    <mergeCell ref="T35:Z45"/>
    <mergeCell ref="B33:Z33"/>
    <mergeCell ref="B34:Z34"/>
    <mergeCell ref="R35:R36"/>
    <mergeCell ref="S35:S36"/>
    <mergeCell ref="F35:Q35"/>
    <mergeCell ref="B37:B40"/>
    <mergeCell ref="C40:E40"/>
    <mergeCell ref="B41:B44"/>
    <mergeCell ref="C44:E44"/>
    <mergeCell ref="E35:E36"/>
    <mergeCell ref="B35:B36"/>
    <mergeCell ref="C35:C36"/>
    <mergeCell ref="D35:D36"/>
    <mergeCell ref="F37:G37"/>
    <mergeCell ref="H37:I37"/>
    <mergeCell ref="J37:K37"/>
    <mergeCell ref="L37:M37"/>
    <mergeCell ref="N37:O37"/>
    <mergeCell ref="P37:Q37"/>
    <mergeCell ref="P40:Q40"/>
    <mergeCell ref="F41:G41"/>
    <mergeCell ref="F42:G42"/>
    <mergeCell ref="F43:G43"/>
    <mergeCell ref="E25:E26"/>
    <mergeCell ref="F25:F26"/>
    <mergeCell ref="E27:E28"/>
    <mergeCell ref="F27:F28"/>
    <mergeCell ref="B25:B26"/>
    <mergeCell ref="C25:C26"/>
    <mergeCell ref="D25:D26"/>
    <mergeCell ref="C27:C28"/>
    <mergeCell ref="D27:D28"/>
    <mergeCell ref="B27:B28"/>
    <mergeCell ref="B29:B30"/>
    <mergeCell ref="C29:C30"/>
    <mergeCell ref="D29:D30"/>
    <mergeCell ref="E29:E30"/>
    <mergeCell ref="F29:F30"/>
    <mergeCell ref="B31:B32"/>
    <mergeCell ref="C31:C32"/>
    <mergeCell ref="P38:Q38"/>
    <mergeCell ref="F39:G39"/>
    <mergeCell ref="D31:D32"/>
    <mergeCell ref="E31:E32"/>
    <mergeCell ref="P39:Q39"/>
    <mergeCell ref="F31:F32"/>
    <mergeCell ref="F38:G38"/>
    <mergeCell ref="H38:I38"/>
    <mergeCell ref="J38:K38"/>
    <mergeCell ref="L38:M38"/>
    <mergeCell ref="N38:O38"/>
    <mergeCell ref="H39:I39"/>
    <mergeCell ref="J39:K39"/>
    <mergeCell ref="L39:M39"/>
    <mergeCell ref="N39:O39"/>
    <mergeCell ref="T21:U22"/>
    <mergeCell ref="T23:U24"/>
    <mergeCell ref="V23:W24"/>
    <mergeCell ref="X23:Z24"/>
    <mergeCell ref="T25:U26"/>
    <mergeCell ref="V25:W26"/>
    <mergeCell ref="X25:Z26"/>
    <mergeCell ref="V31:W32"/>
    <mergeCell ref="X31:Z32"/>
    <mergeCell ref="T27:U28"/>
    <mergeCell ref="V27:W28"/>
    <mergeCell ref="X27:Z28"/>
    <mergeCell ref="T29:U30"/>
    <mergeCell ref="V29:W30"/>
    <mergeCell ref="X29:Z30"/>
    <mergeCell ref="V21:W22"/>
    <mergeCell ref="X21:Z22"/>
    <mergeCell ref="T31:U32"/>
    <mergeCell ref="B6:Z6"/>
    <mergeCell ref="B2:C5"/>
    <mergeCell ref="B7:C7"/>
    <mergeCell ref="D7:E7"/>
    <mergeCell ref="B8:C8"/>
    <mergeCell ref="B10:C10"/>
    <mergeCell ref="B11:C13"/>
    <mergeCell ref="B14:C14"/>
    <mergeCell ref="G17:S17"/>
    <mergeCell ref="T17:U18"/>
    <mergeCell ref="V17:W18"/>
    <mergeCell ref="X17:Z18"/>
    <mergeCell ref="V5:W5"/>
    <mergeCell ref="X5:Z5"/>
    <mergeCell ref="D2:U2"/>
    <mergeCell ref="V2:W2"/>
    <mergeCell ref="X2:Z2"/>
    <mergeCell ref="D3:U5"/>
    <mergeCell ref="V3:W3"/>
    <mergeCell ref="X3:Z3"/>
    <mergeCell ref="B15:Z15"/>
    <mergeCell ref="B16:Z16"/>
    <mergeCell ref="B17:B18"/>
    <mergeCell ref="C17:C18"/>
    <mergeCell ref="B19:B20"/>
    <mergeCell ref="B21:B22"/>
    <mergeCell ref="C21:C22"/>
    <mergeCell ref="D21:D22"/>
    <mergeCell ref="E21:E22"/>
    <mergeCell ref="F21:F22"/>
    <mergeCell ref="B23:B24"/>
    <mergeCell ref="C23:C24"/>
    <mergeCell ref="D23:D24"/>
    <mergeCell ref="D19:D20"/>
    <mergeCell ref="E19:E20"/>
    <mergeCell ref="E23:E24"/>
    <mergeCell ref="F23:F24"/>
    <mergeCell ref="C19:C20"/>
    <mergeCell ref="V19:W20"/>
    <mergeCell ref="X19:Z20"/>
    <mergeCell ref="D13:I13"/>
    <mergeCell ref="M13:N13"/>
    <mergeCell ref="D14:K14"/>
    <mergeCell ref="L14:N14"/>
    <mergeCell ref="O13:T13"/>
    <mergeCell ref="U13:Z13"/>
    <mergeCell ref="O14:Z14"/>
    <mergeCell ref="D17:D18"/>
    <mergeCell ref="E17:E18"/>
    <mergeCell ref="F17:F18"/>
    <mergeCell ref="F19:F20"/>
    <mergeCell ref="T19:U20"/>
    <mergeCell ref="F7:Z7"/>
    <mergeCell ref="D8:Z8"/>
    <mergeCell ref="B9:Z9"/>
    <mergeCell ref="D10:Z10"/>
    <mergeCell ref="D11:I11"/>
    <mergeCell ref="M11:N11"/>
    <mergeCell ref="D12:I12"/>
    <mergeCell ref="R12:Z12"/>
    <mergeCell ref="K11:L11"/>
    <mergeCell ref="K12:L12"/>
    <mergeCell ref="O11:Q11"/>
    <mergeCell ref="R11:T11"/>
    <mergeCell ref="U11:W11"/>
    <mergeCell ref="Y11:Z11"/>
    <mergeCell ref="M12:N12"/>
    <mergeCell ref="O12:Q12"/>
    <mergeCell ref="F40:G40"/>
    <mergeCell ref="H40:I40"/>
    <mergeCell ref="J40:K40"/>
    <mergeCell ref="L40:M40"/>
    <mergeCell ref="N40:O40"/>
    <mergeCell ref="B61:C61"/>
    <mergeCell ref="B62:C62"/>
    <mergeCell ref="B63:C63"/>
    <mergeCell ref="F45:G45"/>
    <mergeCell ref="H45:I45"/>
    <mergeCell ref="J45:K45"/>
    <mergeCell ref="L45:M45"/>
    <mergeCell ref="N45:O45"/>
    <mergeCell ref="P45:Q45"/>
    <mergeCell ref="B59:C59"/>
    <mergeCell ref="B60:C60"/>
    <mergeCell ref="B56:C56"/>
    <mergeCell ref="B52:C52"/>
    <mergeCell ref="B53:C53"/>
    <mergeCell ref="C45:E45"/>
    <mergeCell ref="B48:E48"/>
    <mergeCell ref="B49:C49"/>
    <mergeCell ref="B50:C50"/>
    <mergeCell ref="B51:C51"/>
    <mergeCell ref="P43:Q43"/>
    <mergeCell ref="F44:G44"/>
    <mergeCell ref="J44:K44"/>
    <mergeCell ref="L44:M44"/>
    <mergeCell ref="N44:O44"/>
    <mergeCell ref="P44:Q44"/>
    <mergeCell ref="H41:I41"/>
    <mergeCell ref="H42:I42"/>
    <mergeCell ref="H44:I44"/>
    <mergeCell ref="J41:K41"/>
    <mergeCell ref="J42:K42"/>
    <mergeCell ref="L42:M42"/>
    <mergeCell ref="N42:O42"/>
    <mergeCell ref="P42:Q42"/>
    <mergeCell ref="L41:M41"/>
    <mergeCell ref="N41:O41"/>
    <mergeCell ref="P41:Q41"/>
  </mergeCells>
  <phoneticPr fontId="38" type="noConversion"/>
  <pageMargins left="0.7" right="0.7" top="0.75" bottom="0.75" header="0" footer="0"/>
  <pageSetup paperSize="9" scale="10" orientation="portrait" r:id="rId1"/>
  <drawing r:id="rId2"/>
  <legacyDrawing r:id="rId3"/>
  <tableParts count="4">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sheetPr>
  <dimension ref="B2:AA981"/>
  <sheetViews>
    <sheetView showGridLines="0" zoomScale="60" zoomScaleNormal="60" workbookViewId="0">
      <selection activeCell="B2" sqref="B2:C5"/>
    </sheetView>
  </sheetViews>
  <sheetFormatPr defaultColWidth="14.42578125" defaultRowHeight="15" customHeight="1"/>
  <cols>
    <col min="1" max="1" width="15" customWidth="1"/>
    <col min="2" max="2" width="10.7109375" customWidth="1"/>
    <col min="3" max="3" width="46.7109375" customWidth="1"/>
    <col min="4" max="4" width="33.28515625" customWidth="1"/>
    <col min="5" max="5" width="35.5703125" customWidth="1"/>
    <col min="6" max="17" width="23.7109375" customWidth="1"/>
    <col min="18" max="18" width="33.140625" customWidth="1"/>
    <col min="19" max="22" width="23.7109375" customWidth="1"/>
    <col min="23" max="23" width="39.140625" customWidth="1"/>
    <col min="24" max="24" width="21.42578125" customWidth="1"/>
    <col min="25" max="25" width="19.7109375" customWidth="1"/>
    <col min="26" max="26" width="16.42578125" customWidth="1"/>
    <col min="27" max="27" width="10.7109375" customWidth="1"/>
  </cols>
  <sheetData>
    <row r="2" spans="2:27" ht="34.5" customHeight="1">
      <c r="B2" s="449" t="s">
        <v>0</v>
      </c>
      <c r="C2" s="629"/>
      <c r="D2" s="290" t="s">
        <v>134</v>
      </c>
      <c r="E2" s="630"/>
      <c r="F2" s="630"/>
      <c r="G2" s="630"/>
      <c r="H2" s="630"/>
      <c r="I2" s="630"/>
      <c r="J2" s="630"/>
      <c r="K2" s="630"/>
      <c r="L2" s="630"/>
      <c r="M2" s="630"/>
      <c r="N2" s="630"/>
      <c r="O2" s="630"/>
      <c r="P2" s="630"/>
      <c r="Q2" s="630"/>
      <c r="R2" s="630"/>
      <c r="S2" s="630"/>
      <c r="T2" s="630"/>
      <c r="U2" s="631"/>
      <c r="V2" s="366" t="s">
        <v>2</v>
      </c>
      <c r="W2" s="569"/>
      <c r="X2" s="369" t="s">
        <v>3</v>
      </c>
      <c r="Y2" s="570"/>
      <c r="Z2" s="570"/>
      <c r="AA2" s="1"/>
    </row>
    <row r="3" spans="2:27" ht="34.5" customHeight="1">
      <c r="B3" s="632"/>
      <c r="C3" s="629"/>
      <c r="D3" s="293" t="s">
        <v>135</v>
      </c>
      <c r="E3" s="294"/>
      <c r="F3" s="294"/>
      <c r="G3" s="294"/>
      <c r="H3" s="294"/>
      <c r="I3" s="294"/>
      <c r="J3" s="294"/>
      <c r="K3" s="294"/>
      <c r="L3" s="294"/>
      <c r="M3" s="294"/>
      <c r="N3" s="294"/>
      <c r="O3" s="294"/>
      <c r="P3" s="294"/>
      <c r="Q3" s="294"/>
      <c r="R3" s="294"/>
      <c r="S3" s="294"/>
      <c r="T3" s="294"/>
      <c r="U3" s="295"/>
      <c r="V3" s="366" t="s">
        <v>5</v>
      </c>
      <c r="W3" s="569"/>
      <c r="X3" s="369">
        <v>1</v>
      </c>
      <c r="Y3" s="570"/>
      <c r="Z3" s="570"/>
      <c r="AA3" s="1"/>
    </row>
    <row r="4" spans="2:27" ht="34.5" customHeight="1">
      <c r="B4" s="632"/>
      <c r="C4" s="629"/>
      <c r="D4" s="293"/>
      <c r="E4" s="294"/>
      <c r="F4" s="294"/>
      <c r="G4" s="294"/>
      <c r="H4" s="294"/>
      <c r="I4" s="294"/>
      <c r="J4" s="294"/>
      <c r="K4" s="294"/>
      <c r="L4" s="294"/>
      <c r="M4" s="294"/>
      <c r="N4" s="294"/>
      <c r="O4" s="294"/>
      <c r="P4" s="294"/>
      <c r="Q4" s="294"/>
      <c r="R4" s="294"/>
      <c r="S4" s="294"/>
      <c r="T4" s="294"/>
      <c r="U4" s="295"/>
      <c r="V4" s="366" t="s">
        <v>6</v>
      </c>
      <c r="W4" s="569"/>
      <c r="X4" s="369" t="s">
        <v>7</v>
      </c>
      <c r="Y4" s="570"/>
      <c r="Z4" s="570"/>
      <c r="AA4" s="1"/>
    </row>
    <row r="5" spans="2:27" ht="34.5" customHeight="1">
      <c r="B5" s="632"/>
      <c r="C5" s="629"/>
      <c r="D5" s="296"/>
      <c r="E5" s="297"/>
      <c r="F5" s="297"/>
      <c r="G5" s="297"/>
      <c r="H5" s="297"/>
      <c r="I5" s="297"/>
      <c r="J5" s="297"/>
      <c r="K5" s="297"/>
      <c r="L5" s="297"/>
      <c r="M5" s="297"/>
      <c r="N5" s="297"/>
      <c r="O5" s="297"/>
      <c r="P5" s="297"/>
      <c r="Q5" s="297"/>
      <c r="R5" s="297"/>
      <c r="S5" s="297"/>
      <c r="T5" s="297"/>
      <c r="U5" s="298"/>
      <c r="V5" s="366" t="s">
        <v>8</v>
      </c>
      <c r="W5" s="569"/>
      <c r="X5" s="367" t="s">
        <v>136</v>
      </c>
      <c r="Y5" s="570"/>
      <c r="Z5" s="570"/>
      <c r="AA5" s="1"/>
    </row>
    <row r="6" spans="2:27" ht="33" customHeight="1" thickBot="1">
      <c r="B6" s="42"/>
      <c r="C6" s="42"/>
      <c r="D6" s="42"/>
      <c r="E6" s="42"/>
      <c r="F6" s="42"/>
      <c r="G6" s="42"/>
      <c r="H6" s="42"/>
      <c r="I6" s="42"/>
      <c r="J6" s="42"/>
      <c r="K6" s="42"/>
      <c r="L6" s="42"/>
      <c r="M6" s="42"/>
      <c r="N6" s="42"/>
      <c r="O6" s="42"/>
      <c r="P6" s="42"/>
      <c r="Q6" s="42"/>
      <c r="R6" s="42"/>
      <c r="S6" s="42"/>
      <c r="T6" s="42"/>
      <c r="U6" s="42"/>
      <c r="V6" s="42"/>
      <c r="W6" s="42"/>
      <c r="X6" s="42"/>
      <c r="Y6" s="42"/>
      <c r="Z6" s="42"/>
      <c r="AA6" s="1"/>
    </row>
    <row r="7" spans="2:27" ht="39.75" customHeight="1" thickBot="1">
      <c r="B7" s="358" t="s">
        <v>12</v>
      </c>
      <c r="C7" s="579"/>
      <c r="D7" s="359"/>
      <c r="E7" s="580"/>
      <c r="F7" s="478"/>
      <c r="G7" s="588"/>
      <c r="H7" s="588"/>
      <c r="I7" s="588"/>
      <c r="J7" s="588"/>
      <c r="K7" s="588"/>
      <c r="L7" s="588"/>
      <c r="M7" s="588"/>
      <c r="N7" s="588"/>
      <c r="O7" s="588"/>
      <c r="P7" s="588"/>
      <c r="Q7" s="588"/>
      <c r="R7" s="588"/>
      <c r="S7" s="588"/>
      <c r="T7" s="588"/>
      <c r="U7" s="588"/>
      <c r="V7" s="588"/>
      <c r="W7" s="588"/>
      <c r="X7" s="588"/>
      <c r="Y7" s="588"/>
      <c r="Z7" s="618"/>
      <c r="AA7" s="1"/>
    </row>
    <row r="8" spans="2:27" ht="39.75" customHeight="1" thickBot="1">
      <c r="B8" s="358" t="s">
        <v>13</v>
      </c>
      <c r="C8" s="579"/>
      <c r="D8" s="327" t="s">
        <v>137</v>
      </c>
      <c r="E8" s="580"/>
      <c r="F8" s="580"/>
      <c r="G8" s="580"/>
      <c r="H8" s="580"/>
      <c r="I8" s="580"/>
      <c r="J8" s="580"/>
      <c r="K8" s="580"/>
      <c r="L8" s="580"/>
      <c r="M8" s="580"/>
      <c r="N8" s="580"/>
      <c r="O8" s="580"/>
      <c r="P8" s="580"/>
      <c r="Q8" s="580"/>
      <c r="R8" s="580"/>
      <c r="S8" s="580"/>
      <c r="T8" s="580"/>
      <c r="U8" s="580"/>
      <c r="V8" s="580"/>
      <c r="W8" s="580"/>
      <c r="X8" s="580"/>
      <c r="Y8" s="580"/>
      <c r="Z8" s="583"/>
      <c r="AA8" s="1"/>
    </row>
    <row r="9" spans="2:27" ht="6" customHeight="1" thickBot="1">
      <c r="B9" s="193"/>
      <c r="C9" s="193"/>
      <c r="D9" s="42"/>
      <c r="E9" s="42"/>
      <c r="F9" s="42"/>
      <c r="G9" s="42"/>
      <c r="H9" s="42"/>
      <c r="I9" s="42"/>
      <c r="J9" s="42"/>
      <c r="K9" s="42"/>
      <c r="L9" s="42"/>
      <c r="M9" s="42"/>
      <c r="N9" s="42"/>
      <c r="O9" s="42"/>
      <c r="P9" s="42"/>
      <c r="Q9" s="42"/>
      <c r="R9" s="42"/>
      <c r="S9" s="42"/>
      <c r="T9" s="42"/>
      <c r="U9" s="42"/>
      <c r="V9" s="42"/>
      <c r="W9" s="42"/>
      <c r="X9" s="42"/>
      <c r="Y9" s="42"/>
      <c r="Z9" s="42"/>
      <c r="AA9" s="1"/>
    </row>
    <row r="10" spans="2:27" ht="39.75" customHeight="1" thickBot="1">
      <c r="B10" s="484" t="s">
        <v>14</v>
      </c>
      <c r="C10" s="633"/>
      <c r="D10" s="329" t="s">
        <v>138</v>
      </c>
      <c r="E10" s="577"/>
      <c r="F10" s="577"/>
      <c r="G10" s="577"/>
      <c r="H10" s="577"/>
      <c r="I10" s="577"/>
      <c r="J10" s="577"/>
      <c r="K10" s="577"/>
      <c r="L10" s="577"/>
      <c r="M10" s="577"/>
      <c r="N10" s="577"/>
      <c r="O10" s="577"/>
      <c r="P10" s="577"/>
      <c r="Q10" s="577"/>
      <c r="R10" s="577"/>
      <c r="S10" s="577"/>
      <c r="T10" s="577"/>
      <c r="U10" s="577"/>
      <c r="V10" s="577"/>
      <c r="W10" s="577"/>
      <c r="X10" s="577"/>
      <c r="Y10" s="577"/>
      <c r="Z10" s="585"/>
      <c r="AA10" s="1"/>
    </row>
    <row r="11" spans="2:27" ht="65.25" customHeight="1" thickBot="1">
      <c r="B11" s="480" t="s">
        <v>15</v>
      </c>
      <c r="C11" s="634"/>
      <c r="D11" s="330" t="s">
        <v>139</v>
      </c>
      <c r="E11" s="580"/>
      <c r="F11" s="580"/>
      <c r="G11" s="580"/>
      <c r="H11" s="580"/>
      <c r="I11" s="580"/>
      <c r="J11" s="136" t="s">
        <v>17</v>
      </c>
      <c r="K11" s="333" t="s">
        <v>140</v>
      </c>
      <c r="L11" s="485"/>
      <c r="M11" s="331" t="s">
        <v>19</v>
      </c>
      <c r="N11" s="479"/>
      <c r="O11" s="487"/>
      <c r="P11" s="488"/>
      <c r="Q11" s="489"/>
      <c r="R11" s="336" t="s">
        <v>21</v>
      </c>
      <c r="S11" s="588"/>
      <c r="T11" s="587"/>
      <c r="U11" s="486" t="s">
        <v>141</v>
      </c>
      <c r="V11" s="580"/>
      <c r="W11" s="635"/>
      <c r="X11" s="139" t="s">
        <v>23</v>
      </c>
      <c r="Y11" s="490" t="e">
        <f>R43</f>
        <v>#DIV/0!</v>
      </c>
      <c r="Z11" s="583"/>
      <c r="AA11" s="1"/>
    </row>
    <row r="12" spans="2:27" ht="62.25" customHeight="1" thickBot="1">
      <c r="B12" s="589"/>
      <c r="C12" s="590"/>
      <c r="D12" s="330" t="s">
        <v>142</v>
      </c>
      <c r="E12" s="580"/>
      <c r="F12" s="580"/>
      <c r="G12" s="580"/>
      <c r="H12" s="580"/>
      <c r="I12" s="580"/>
      <c r="J12" s="136" t="s">
        <v>17</v>
      </c>
      <c r="K12" s="333" t="s">
        <v>143</v>
      </c>
      <c r="L12" s="485"/>
      <c r="M12" s="331" t="s">
        <v>19</v>
      </c>
      <c r="N12" s="479"/>
      <c r="O12" s="461" t="s">
        <v>144</v>
      </c>
      <c r="P12" s="580"/>
      <c r="Q12" s="580"/>
      <c r="R12" s="336" t="s">
        <v>21</v>
      </c>
      <c r="S12" s="588"/>
      <c r="T12" s="587"/>
      <c r="U12" s="486" t="s">
        <v>145</v>
      </c>
      <c r="V12" s="580"/>
      <c r="W12" s="635"/>
      <c r="X12" s="139" t="s">
        <v>23</v>
      </c>
      <c r="Y12" s="339" t="e">
        <f>R55</f>
        <v>#DIV/0!</v>
      </c>
      <c r="Z12" s="583"/>
      <c r="AA12" s="1"/>
    </row>
    <row r="13" spans="2:27" ht="72.75" customHeight="1" thickBot="1">
      <c r="B13" s="636"/>
      <c r="C13" s="637"/>
      <c r="D13" s="481" t="s">
        <v>146</v>
      </c>
      <c r="E13" s="482"/>
      <c r="F13" s="482"/>
      <c r="G13" s="482"/>
      <c r="H13" s="482"/>
      <c r="I13" s="483"/>
      <c r="J13" s="136" t="s">
        <v>17</v>
      </c>
      <c r="K13" s="333" t="s">
        <v>147</v>
      </c>
      <c r="L13" s="334"/>
      <c r="M13" s="331" t="s">
        <v>19</v>
      </c>
      <c r="N13" s="479"/>
      <c r="O13" s="345" t="s">
        <v>31</v>
      </c>
      <c r="P13" s="580"/>
      <c r="Q13" s="580"/>
      <c r="R13" s="580"/>
      <c r="S13" s="580"/>
      <c r="T13" s="583"/>
      <c r="U13" s="332" t="s">
        <v>27</v>
      </c>
      <c r="V13" s="580"/>
      <c r="W13" s="580"/>
      <c r="X13" s="580"/>
      <c r="Y13" s="580"/>
      <c r="Z13" s="583"/>
      <c r="AA13" s="1"/>
    </row>
    <row r="14" spans="2:27" ht="54.75" customHeight="1" thickBot="1">
      <c r="B14" s="361" t="s">
        <v>32</v>
      </c>
      <c r="C14" s="593"/>
      <c r="D14" s="457"/>
      <c r="E14" s="580"/>
      <c r="F14" s="580"/>
      <c r="G14" s="580"/>
      <c r="H14" s="580"/>
      <c r="I14" s="580"/>
      <c r="J14" s="580"/>
      <c r="K14" s="580"/>
      <c r="L14" s="580"/>
      <c r="M14" s="580"/>
      <c r="N14" s="580"/>
      <c r="O14" s="336" t="s">
        <v>34</v>
      </c>
      <c r="P14" s="588"/>
      <c r="Q14" s="588"/>
      <c r="R14" s="618"/>
      <c r="S14" s="450"/>
      <c r="T14" s="580"/>
      <c r="U14" s="580"/>
      <c r="V14" s="580"/>
      <c r="W14" s="580"/>
      <c r="X14" s="580"/>
      <c r="Y14" s="580"/>
      <c r="Z14" s="583"/>
      <c r="AA14" s="1"/>
    </row>
    <row r="15" spans="2:27" ht="7.5" customHeight="1" thickBot="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1"/>
    </row>
    <row r="16" spans="2:27" ht="39.75" customHeight="1" thickBot="1">
      <c r="B16" s="371" t="s">
        <v>36</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7"/>
      <c r="AA16" s="1"/>
    </row>
    <row r="17" spans="2:27" ht="47.25" customHeight="1" thickBot="1">
      <c r="B17" s="458" t="s">
        <v>37</v>
      </c>
      <c r="C17" s="372" t="s">
        <v>38</v>
      </c>
      <c r="D17" s="347" t="s">
        <v>39</v>
      </c>
      <c r="E17" s="347" t="s">
        <v>40</v>
      </c>
      <c r="F17" s="347" t="s">
        <v>41</v>
      </c>
      <c r="G17" s="362" t="s">
        <v>42</v>
      </c>
      <c r="H17" s="588"/>
      <c r="I17" s="588"/>
      <c r="J17" s="588"/>
      <c r="K17" s="588"/>
      <c r="L17" s="588"/>
      <c r="M17" s="588"/>
      <c r="N17" s="588"/>
      <c r="O17" s="588"/>
      <c r="P17" s="588"/>
      <c r="Q17" s="588"/>
      <c r="R17" s="588"/>
      <c r="S17" s="587"/>
      <c r="T17" s="363" t="s">
        <v>43</v>
      </c>
      <c r="U17" s="586"/>
      <c r="V17" s="364" t="s">
        <v>44</v>
      </c>
      <c r="W17" s="584"/>
      <c r="X17" s="365" t="s">
        <v>45</v>
      </c>
      <c r="Y17" s="584"/>
      <c r="Z17" s="586"/>
      <c r="AA17" s="1"/>
    </row>
    <row r="18" spans="2:27" ht="34.5" customHeight="1" thickBot="1">
      <c r="B18" s="609"/>
      <c r="C18" s="598"/>
      <c r="D18" s="598"/>
      <c r="E18" s="598"/>
      <c r="F18" s="598"/>
      <c r="G18" s="141" t="s">
        <v>46</v>
      </c>
      <c r="H18" s="142" t="s">
        <v>47</v>
      </c>
      <c r="I18" s="143" t="s">
        <v>48</v>
      </c>
      <c r="J18" s="143" t="s">
        <v>49</v>
      </c>
      <c r="K18" s="143" t="s">
        <v>50</v>
      </c>
      <c r="L18" s="143" t="s">
        <v>51</v>
      </c>
      <c r="M18" s="143" t="s">
        <v>52</v>
      </c>
      <c r="N18" s="143" t="s">
        <v>53</v>
      </c>
      <c r="O18" s="143" t="s">
        <v>54</v>
      </c>
      <c r="P18" s="143" t="s">
        <v>55</v>
      </c>
      <c r="Q18" s="143" t="s">
        <v>56</v>
      </c>
      <c r="R18" s="143" t="s">
        <v>57</v>
      </c>
      <c r="S18" s="144" t="s">
        <v>58</v>
      </c>
      <c r="T18" s="599"/>
      <c r="U18" s="592"/>
      <c r="V18" s="589"/>
      <c r="W18" s="600"/>
      <c r="X18" s="591"/>
      <c r="Y18" s="593"/>
      <c r="Z18" s="592"/>
      <c r="AA18" s="1"/>
    </row>
    <row r="19" spans="2:27" ht="79.5" customHeight="1">
      <c r="B19" s="459">
        <v>1</v>
      </c>
      <c r="C19" s="446" t="s">
        <v>148</v>
      </c>
      <c r="D19" s="446" t="s">
        <v>149</v>
      </c>
      <c r="E19" s="445" t="s">
        <v>150</v>
      </c>
      <c r="F19" s="444">
        <v>1400000000</v>
      </c>
      <c r="G19" s="147" t="s">
        <v>59</v>
      </c>
      <c r="H19" s="2"/>
      <c r="I19" s="3"/>
      <c r="J19" s="3" t="s">
        <v>59</v>
      </c>
      <c r="K19" s="3"/>
      <c r="L19" s="3"/>
      <c r="M19" s="3"/>
      <c r="N19" s="3"/>
      <c r="O19" s="3"/>
      <c r="P19" s="3"/>
      <c r="Q19" s="3"/>
      <c r="R19" s="3"/>
      <c r="S19" s="4"/>
      <c r="T19" s="349">
        <f>COUNTIF(H20:S20,"E")/COUNTIF(H19:S19,"P")</f>
        <v>1</v>
      </c>
      <c r="U19" s="586"/>
      <c r="V19" s="341" t="s">
        <v>151</v>
      </c>
      <c r="W19" s="585"/>
      <c r="X19" s="342"/>
      <c r="Y19" s="577"/>
      <c r="Z19" s="585"/>
      <c r="AA19" s="1"/>
    </row>
    <row r="20" spans="2:27" ht="79.5" customHeight="1" thickBot="1">
      <c r="B20" s="607"/>
      <c r="C20" s="607"/>
      <c r="D20" s="607"/>
      <c r="E20" s="607"/>
      <c r="F20" s="607"/>
      <c r="G20" s="148" t="s">
        <v>61</v>
      </c>
      <c r="H20" s="5"/>
      <c r="I20" s="6"/>
      <c r="J20" s="6" t="s">
        <v>61</v>
      </c>
      <c r="K20" s="6"/>
      <c r="L20" s="6"/>
      <c r="M20" s="6"/>
      <c r="N20" s="6"/>
      <c r="O20" s="6"/>
      <c r="P20" s="6"/>
      <c r="Q20" s="6"/>
      <c r="R20" s="6"/>
      <c r="S20" s="82"/>
      <c r="T20" s="599"/>
      <c r="U20" s="592"/>
      <c r="V20" s="604"/>
      <c r="W20" s="595"/>
      <c r="X20" s="604"/>
      <c r="Y20" s="594"/>
      <c r="Z20" s="595"/>
      <c r="AA20" s="1"/>
    </row>
    <row r="21" spans="2:27" ht="79.5" customHeight="1">
      <c r="B21" s="459">
        <v>2</v>
      </c>
      <c r="C21" s="446" t="s">
        <v>152</v>
      </c>
      <c r="D21" s="446" t="s">
        <v>149</v>
      </c>
      <c r="E21" s="446" t="s">
        <v>153</v>
      </c>
      <c r="F21" s="444">
        <v>150000</v>
      </c>
      <c r="G21" s="147" t="s">
        <v>59</v>
      </c>
      <c r="H21" s="2"/>
      <c r="I21" s="3"/>
      <c r="J21" s="3"/>
      <c r="K21" s="3" t="s">
        <v>59</v>
      </c>
      <c r="L21" s="3"/>
      <c r="M21" s="3"/>
      <c r="N21" s="3"/>
      <c r="O21" s="3"/>
      <c r="P21" s="3"/>
      <c r="Q21" s="3"/>
      <c r="R21" s="3"/>
      <c r="S21" s="4"/>
      <c r="T21" s="349">
        <f t="shared" ref="T21" si="0">COUNTIF(H22:S22,"E")/COUNTIF(H21:S21,"P")</f>
        <v>1</v>
      </c>
      <c r="U21" s="586"/>
      <c r="V21" s="342" t="s">
        <v>154</v>
      </c>
      <c r="W21" s="454"/>
      <c r="X21" s="342"/>
      <c r="Y21" s="577"/>
      <c r="Z21" s="585"/>
      <c r="AA21" s="1"/>
    </row>
    <row r="22" spans="2:27" ht="79.5" customHeight="1" thickBot="1">
      <c r="B22" s="607"/>
      <c r="C22" s="607"/>
      <c r="D22" s="607"/>
      <c r="E22" s="607"/>
      <c r="F22" s="607"/>
      <c r="G22" s="148" t="s">
        <v>61</v>
      </c>
      <c r="H22" s="5"/>
      <c r="I22" s="6"/>
      <c r="J22" s="6"/>
      <c r="K22" s="6"/>
      <c r="L22" s="6"/>
      <c r="M22" s="6" t="s">
        <v>61</v>
      </c>
      <c r="N22" s="6"/>
      <c r="O22" s="6"/>
      <c r="P22" s="6"/>
      <c r="Q22" s="6"/>
      <c r="R22" s="6"/>
      <c r="S22" s="82"/>
      <c r="T22" s="599"/>
      <c r="U22" s="592"/>
      <c r="V22" s="455"/>
      <c r="W22" s="456"/>
      <c r="X22" s="604"/>
      <c r="Y22" s="594"/>
      <c r="Z22" s="595"/>
      <c r="AA22" s="1"/>
    </row>
    <row r="23" spans="2:27" ht="79.5" customHeight="1">
      <c r="B23" s="459">
        <v>3</v>
      </c>
      <c r="C23" s="446" t="s">
        <v>155</v>
      </c>
      <c r="D23" s="446" t="s">
        <v>156</v>
      </c>
      <c r="E23" s="446" t="s">
        <v>157</v>
      </c>
      <c r="F23" s="444">
        <v>0</v>
      </c>
      <c r="G23" s="147" t="s">
        <v>59</v>
      </c>
      <c r="H23" s="2"/>
      <c r="I23" s="3"/>
      <c r="J23" s="3"/>
      <c r="K23" s="3"/>
      <c r="L23" s="3"/>
      <c r="M23" s="3"/>
      <c r="N23" s="3"/>
      <c r="O23" s="3" t="s">
        <v>59</v>
      </c>
      <c r="P23" s="3"/>
      <c r="Q23" s="3" t="s">
        <v>59</v>
      </c>
      <c r="R23" s="3"/>
      <c r="S23" s="4"/>
      <c r="T23" s="349">
        <f t="shared" ref="T23" si="1">COUNTIF(H24:S24,"E")/COUNTIF(H23:S23,"P")</f>
        <v>0</v>
      </c>
      <c r="U23" s="586"/>
      <c r="V23" s="341" t="s">
        <v>158</v>
      </c>
      <c r="W23" s="585"/>
      <c r="X23" s="342"/>
      <c r="Y23" s="577"/>
      <c r="Z23" s="585"/>
      <c r="AA23" s="1"/>
    </row>
    <row r="24" spans="2:27" ht="79.5" customHeight="1" thickBot="1">
      <c r="B24" s="607"/>
      <c r="C24" s="607"/>
      <c r="D24" s="607"/>
      <c r="E24" s="501"/>
      <c r="F24" s="607"/>
      <c r="G24" s="148" t="s">
        <v>61</v>
      </c>
      <c r="H24" s="5"/>
      <c r="I24" s="6"/>
      <c r="J24" s="6"/>
      <c r="K24" s="6"/>
      <c r="L24" s="6"/>
      <c r="M24" s="6"/>
      <c r="N24" s="6"/>
      <c r="O24" s="6"/>
      <c r="P24" s="6"/>
      <c r="Q24" s="6"/>
      <c r="R24" s="6"/>
      <c r="S24" s="82"/>
      <c r="T24" s="599"/>
      <c r="U24" s="592"/>
      <c r="V24" s="604"/>
      <c r="W24" s="595"/>
      <c r="X24" s="604"/>
      <c r="Y24" s="594"/>
      <c r="Z24" s="595"/>
      <c r="AA24" s="1"/>
    </row>
    <row r="25" spans="2:27" ht="79.5" customHeight="1">
      <c r="B25" s="459">
        <v>4</v>
      </c>
      <c r="C25" s="446" t="s">
        <v>159</v>
      </c>
      <c r="D25" s="446" t="s">
        <v>160</v>
      </c>
      <c r="E25" s="446" t="s">
        <v>161</v>
      </c>
      <c r="F25" s="444">
        <v>0</v>
      </c>
      <c r="G25" s="147" t="s">
        <v>59</v>
      </c>
      <c r="H25" s="2" t="s">
        <v>59</v>
      </c>
      <c r="I25" s="2" t="s">
        <v>59</v>
      </c>
      <c r="J25" s="2" t="s">
        <v>59</v>
      </c>
      <c r="K25" s="2" t="s">
        <v>59</v>
      </c>
      <c r="L25" s="2" t="s">
        <v>59</v>
      </c>
      <c r="M25" s="2" t="s">
        <v>59</v>
      </c>
      <c r="N25" s="2" t="s">
        <v>59</v>
      </c>
      <c r="O25" s="2" t="s">
        <v>59</v>
      </c>
      <c r="P25" s="2" t="s">
        <v>59</v>
      </c>
      <c r="Q25" s="2" t="s">
        <v>59</v>
      </c>
      <c r="R25" s="2" t="s">
        <v>59</v>
      </c>
      <c r="S25" s="2" t="s">
        <v>59</v>
      </c>
      <c r="T25" s="349">
        <f t="shared" ref="T25" si="2">COUNTIF(H26:S26,"E")/COUNTIF(H25:S25,"P")</f>
        <v>0.58333333333333337</v>
      </c>
      <c r="U25" s="586"/>
      <c r="V25" s="341" t="s">
        <v>162</v>
      </c>
      <c r="W25" s="585"/>
      <c r="X25" s="342"/>
      <c r="Y25" s="577"/>
      <c r="Z25" s="585"/>
      <c r="AA25" s="1"/>
    </row>
    <row r="26" spans="2:27" ht="79.5" customHeight="1" thickBot="1">
      <c r="B26" s="607"/>
      <c r="C26" s="607"/>
      <c r="D26" s="607"/>
      <c r="E26" s="447"/>
      <c r="F26" s="607"/>
      <c r="G26" s="148" t="s">
        <v>61</v>
      </c>
      <c r="H26" s="5" t="s">
        <v>61</v>
      </c>
      <c r="I26" s="5" t="s">
        <v>61</v>
      </c>
      <c r="J26" s="5" t="s">
        <v>61</v>
      </c>
      <c r="K26" s="5" t="s">
        <v>61</v>
      </c>
      <c r="L26" s="5" t="s">
        <v>61</v>
      </c>
      <c r="M26" s="5" t="s">
        <v>61</v>
      </c>
      <c r="N26" s="5" t="s">
        <v>61</v>
      </c>
      <c r="O26" s="6"/>
      <c r="P26" s="6"/>
      <c r="Q26" s="6"/>
      <c r="R26" s="6"/>
      <c r="S26" s="82"/>
      <c r="T26" s="599"/>
      <c r="U26" s="592"/>
      <c r="V26" s="604"/>
      <c r="W26" s="595"/>
      <c r="X26" s="604"/>
      <c r="Y26" s="594"/>
      <c r="Z26" s="595"/>
      <c r="AA26" s="1"/>
    </row>
    <row r="27" spans="2:27" ht="79.5" customHeight="1">
      <c r="B27" s="459">
        <v>5</v>
      </c>
      <c r="C27" s="446" t="s">
        <v>163</v>
      </c>
      <c r="D27" s="446" t="s">
        <v>149</v>
      </c>
      <c r="E27" s="446" t="s">
        <v>164</v>
      </c>
      <c r="F27" s="444">
        <v>0</v>
      </c>
      <c r="G27" s="147" t="s">
        <v>59</v>
      </c>
      <c r="H27" s="2"/>
      <c r="I27" s="3"/>
      <c r="J27" s="3"/>
      <c r="K27" s="3"/>
      <c r="L27" s="3"/>
      <c r="M27" s="3"/>
      <c r="N27" s="3"/>
      <c r="O27" s="3"/>
      <c r="P27" s="3"/>
      <c r="Q27" s="3"/>
      <c r="R27" s="3"/>
      <c r="S27" s="4"/>
      <c r="T27" s="349" t="e">
        <f t="shared" ref="T27" si="3">COUNTIF(H28:S28,"E")/COUNTIF(H27:S27,"P")</f>
        <v>#DIV/0!</v>
      </c>
      <c r="U27" s="586"/>
      <c r="V27" s="341"/>
      <c r="W27" s="585"/>
      <c r="X27" s="342" t="s">
        <v>165</v>
      </c>
      <c r="Y27" s="577"/>
      <c r="Z27" s="585"/>
      <c r="AA27" s="1"/>
    </row>
    <row r="28" spans="2:27" ht="79.5" customHeight="1" thickBot="1">
      <c r="B28" s="607"/>
      <c r="C28" s="607"/>
      <c r="D28" s="607"/>
      <c r="E28" s="447"/>
      <c r="F28" s="607"/>
      <c r="G28" s="148" t="s">
        <v>61</v>
      </c>
      <c r="H28" s="5"/>
      <c r="I28" s="6"/>
      <c r="J28" s="6"/>
      <c r="K28" s="6"/>
      <c r="L28" s="6"/>
      <c r="M28" s="6"/>
      <c r="N28" s="6"/>
      <c r="O28" s="6"/>
      <c r="P28" s="6"/>
      <c r="Q28" s="6"/>
      <c r="R28" s="6"/>
      <c r="S28" s="82"/>
      <c r="T28" s="599"/>
      <c r="U28" s="592"/>
      <c r="V28" s="604"/>
      <c r="W28" s="595"/>
      <c r="X28" s="604"/>
      <c r="Y28" s="594"/>
      <c r="Z28" s="595"/>
      <c r="AA28" s="1"/>
    </row>
    <row r="29" spans="2:27" ht="15.75" customHeight="1" thickBot="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43.5" customHeight="1" thickBot="1">
      <c r="B30" s="388" t="s">
        <v>68</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6"/>
      <c r="AA30" s="1"/>
    </row>
    <row r="31" spans="2:27" ht="21" customHeight="1" thickBot="1">
      <c r="B31" s="395" t="s">
        <v>69</v>
      </c>
      <c r="C31" s="498" t="s">
        <v>70</v>
      </c>
      <c r="D31" s="460" t="s">
        <v>71</v>
      </c>
      <c r="E31" s="460" t="s">
        <v>72</v>
      </c>
      <c r="F31" s="499" t="s">
        <v>73</v>
      </c>
      <c r="G31" s="588"/>
      <c r="H31" s="588"/>
      <c r="I31" s="588"/>
      <c r="J31" s="588"/>
      <c r="K31" s="588"/>
      <c r="L31" s="588"/>
      <c r="M31" s="588"/>
      <c r="N31" s="588"/>
      <c r="O31" s="588"/>
      <c r="P31" s="588"/>
      <c r="Q31" s="618"/>
      <c r="R31" s="500" t="s">
        <v>74</v>
      </c>
      <c r="S31" s="460" t="s">
        <v>75</v>
      </c>
      <c r="T31" s="448"/>
      <c r="U31" s="577"/>
      <c r="V31" s="577"/>
      <c r="W31" s="577"/>
      <c r="X31" s="577"/>
      <c r="Y31" s="577"/>
      <c r="Z31" s="585"/>
      <c r="AA31" s="1"/>
    </row>
    <row r="32" spans="2:27" ht="15.75" customHeight="1" thickBot="1">
      <c r="B32" s="607"/>
      <c r="C32" s="591"/>
      <c r="D32" s="638"/>
      <c r="E32" s="638"/>
      <c r="F32" s="194" t="s">
        <v>47</v>
      </c>
      <c r="G32" s="195" t="s">
        <v>48</v>
      </c>
      <c r="H32" s="195" t="s">
        <v>49</v>
      </c>
      <c r="I32" s="195" t="s">
        <v>50</v>
      </c>
      <c r="J32" s="195" t="s">
        <v>51</v>
      </c>
      <c r="K32" s="195" t="s">
        <v>52</v>
      </c>
      <c r="L32" s="195" t="s">
        <v>53</v>
      </c>
      <c r="M32" s="195" t="s">
        <v>54</v>
      </c>
      <c r="N32" s="195" t="s">
        <v>55</v>
      </c>
      <c r="O32" s="195" t="s">
        <v>56</v>
      </c>
      <c r="P32" s="195" t="s">
        <v>57</v>
      </c>
      <c r="Q32" s="196" t="s">
        <v>58</v>
      </c>
      <c r="R32" s="638"/>
      <c r="S32" s="598"/>
      <c r="T32" s="639"/>
      <c r="U32" s="611"/>
      <c r="V32" s="611"/>
      <c r="W32" s="611"/>
      <c r="X32" s="611"/>
      <c r="Y32" s="611"/>
      <c r="Z32" s="623"/>
      <c r="AA32" s="1"/>
    </row>
    <row r="33" spans="2:27" ht="76.5" customHeight="1">
      <c r="B33" s="392" t="s">
        <v>110</v>
      </c>
      <c r="C33" s="167" t="s">
        <v>166</v>
      </c>
      <c r="D33" s="10" t="s">
        <v>167</v>
      </c>
      <c r="E33" s="11" t="s">
        <v>168</v>
      </c>
      <c r="F33" s="12"/>
      <c r="G33" s="12"/>
      <c r="H33" s="12"/>
      <c r="I33" s="12"/>
      <c r="J33" s="12"/>
      <c r="K33" s="12"/>
      <c r="L33" s="12"/>
      <c r="M33" s="12"/>
      <c r="N33" s="12"/>
      <c r="O33" s="12"/>
      <c r="P33" s="12"/>
      <c r="Q33" s="12"/>
      <c r="R33" s="201">
        <f t="shared" ref="R33:R34" si="4">SUM(F33:Q33)</f>
        <v>0</v>
      </c>
      <c r="S33" s="202" t="e">
        <f>MIN(F37:Q37)/100</f>
        <v>#DIV/0!</v>
      </c>
      <c r="T33" s="639"/>
      <c r="U33" s="611"/>
      <c r="V33" s="611"/>
      <c r="W33" s="611"/>
      <c r="X33" s="611"/>
      <c r="Y33" s="611"/>
      <c r="Z33" s="623"/>
      <c r="AA33" s="1"/>
    </row>
    <row r="34" spans="2:27" ht="49.5" customHeight="1">
      <c r="B34" s="640"/>
      <c r="C34" s="153" t="s">
        <v>82</v>
      </c>
      <c r="D34" s="10" t="s">
        <v>82</v>
      </c>
      <c r="E34" s="11" t="s">
        <v>83</v>
      </c>
      <c r="F34" s="13"/>
      <c r="G34" s="13"/>
      <c r="H34" s="13"/>
      <c r="I34" s="13"/>
      <c r="J34" s="13"/>
      <c r="K34" s="13"/>
      <c r="L34" s="13"/>
      <c r="M34" s="13"/>
      <c r="N34" s="13"/>
      <c r="O34" s="13"/>
      <c r="P34" s="13"/>
      <c r="Q34" s="13"/>
      <c r="R34" s="203">
        <f t="shared" si="4"/>
        <v>0</v>
      </c>
      <c r="S34" s="204" t="e">
        <f>MAX(F37:Q37)/100</f>
        <v>#DIV/0!</v>
      </c>
      <c r="T34" s="639"/>
      <c r="U34" s="611"/>
      <c r="V34" s="611"/>
      <c r="W34" s="611"/>
      <c r="X34" s="611"/>
      <c r="Y34" s="611"/>
      <c r="Z34" s="623"/>
      <c r="AA34" s="1"/>
    </row>
    <row r="35" spans="2:27" ht="49.5" customHeight="1">
      <c r="B35" s="640"/>
      <c r="C35" s="197" t="s">
        <v>169</v>
      </c>
      <c r="D35" s="129" t="s">
        <v>85</v>
      </c>
      <c r="E35" s="11" t="s">
        <v>168</v>
      </c>
      <c r="F35" s="21"/>
      <c r="G35" s="21"/>
      <c r="H35" s="21"/>
      <c r="I35" s="21"/>
      <c r="J35" s="21"/>
      <c r="K35" s="21"/>
      <c r="L35" s="21"/>
      <c r="M35" s="21"/>
      <c r="N35" s="21"/>
      <c r="O35" s="21"/>
      <c r="P35" s="21"/>
      <c r="Q35" s="21"/>
      <c r="R35" s="205"/>
      <c r="S35" s="206"/>
      <c r="T35" s="639"/>
      <c r="U35" s="611"/>
      <c r="V35" s="611"/>
      <c r="W35" s="611"/>
      <c r="X35" s="611"/>
      <c r="Y35" s="611"/>
      <c r="Z35" s="623"/>
      <c r="AA35" s="1"/>
    </row>
    <row r="36" spans="2:27" ht="30" customHeight="1" thickBot="1">
      <c r="B36" s="640"/>
      <c r="C36" s="154" t="s">
        <v>170</v>
      </c>
      <c r="D36" s="20" t="s">
        <v>85</v>
      </c>
      <c r="E36" s="11" t="s">
        <v>168</v>
      </c>
      <c r="F36" s="21">
        <v>5854012.5750000002</v>
      </c>
      <c r="G36" s="21">
        <v>9366420.120000001</v>
      </c>
      <c r="H36" s="21">
        <v>11498605.554</v>
      </c>
      <c r="I36" s="21">
        <v>8557150.8389999997</v>
      </c>
      <c r="J36" s="21">
        <v>8448565.1915000007</v>
      </c>
      <c r="K36" s="21">
        <v>6700195.6076999996</v>
      </c>
      <c r="L36" s="21">
        <v>10943179.200000001</v>
      </c>
      <c r="M36" s="21">
        <v>0</v>
      </c>
      <c r="N36" s="21">
        <v>21731445.395999998</v>
      </c>
      <c r="O36" s="21">
        <v>14262963.909</v>
      </c>
      <c r="P36" s="21">
        <v>13537728.456</v>
      </c>
      <c r="Q36" s="21">
        <v>13110000</v>
      </c>
      <c r="R36" s="207">
        <f>AVERAGE(F36:Q36)</f>
        <v>10334188.904016666</v>
      </c>
      <c r="S36" s="208"/>
      <c r="T36" s="639"/>
      <c r="U36" s="611"/>
      <c r="V36" s="611"/>
      <c r="W36" s="611"/>
      <c r="X36" s="611"/>
      <c r="Y36" s="611"/>
      <c r="Z36" s="623"/>
      <c r="AA36" s="1"/>
    </row>
    <row r="37" spans="2:27" ht="39.75" customHeight="1" thickBot="1">
      <c r="B37" s="641"/>
      <c r="C37" s="391" t="s">
        <v>86</v>
      </c>
      <c r="D37" s="596"/>
      <c r="E37" s="597"/>
      <c r="F37" s="198" t="e">
        <f t="shared" ref="F37:Q37" si="5">F33/F34</f>
        <v>#DIV/0!</v>
      </c>
      <c r="G37" s="184" t="e">
        <f t="shared" si="5"/>
        <v>#DIV/0!</v>
      </c>
      <c r="H37" s="184" t="e">
        <f t="shared" si="5"/>
        <v>#DIV/0!</v>
      </c>
      <c r="I37" s="184" t="e">
        <f t="shared" si="5"/>
        <v>#DIV/0!</v>
      </c>
      <c r="J37" s="184" t="e">
        <f t="shared" si="5"/>
        <v>#DIV/0!</v>
      </c>
      <c r="K37" s="184" t="e">
        <f t="shared" si="5"/>
        <v>#DIV/0!</v>
      </c>
      <c r="L37" s="184" t="e">
        <f t="shared" si="5"/>
        <v>#DIV/0!</v>
      </c>
      <c r="M37" s="184" t="e">
        <f t="shared" si="5"/>
        <v>#DIV/0!</v>
      </c>
      <c r="N37" s="184" t="e">
        <f t="shared" si="5"/>
        <v>#DIV/0!</v>
      </c>
      <c r="O37" s="184" t="e">
        <f t="shared" si="5"/>
        <v>#DIV/0!</v>
      </c>
      <c r="P37" s="184" t="e">
        <f t="shared" si="5"/>
        <v>#DIV/0!</v>
      </c>
      <c r="Q37" s="199" t="e">
        <f t="shared" si="5"/>
        <v>#DIV/0!</v>
      </c>
      <c r="R37" s="186" t="e">
        <f>AVERAGEIF(F37:Q37,"&gt;0",F37:Q37)</f>
        <v>#DIV/0!</v>
      </c>
      <c r="S37" s="200" t="e">
        <f>AVERAGE(S33,S34)</f>
        <v>#DIV/0!</v>
      </c>
      <c r="T37" s="639"/>
      <c r="U37" s="611"/>
      <c r="V37" s="611"/>
      <c r="W37" s="611"/>
      <c r="X37" s="611"/>
      <c r="Y37" s="611"/>
      <c r="Z37" s="623"/>
      <c r="AA37" s="1"/>
    </row>
    <row r="38" spans="2:27" ht="90" customHeight="1" thickTop="1">
      <c r="B38" s="393" t="s">
        <v>87</v>
      </c>
      <c r="C38" s="181" t="s">
        <v>166</v>
      </c>
      <c r="D38" s="10" t="s">
        <v>167</v>
      </c>
      <c r="E38" s="11" t="s">
        <v>168</v>
      </c>
      <c r="F38" s="28"/>
      <c r="G38" s="28"/>
      <c r="H38" s="28"/>
      <c r="I38" s="28"/>
      <c r="J38" s="28"/>
      <c r="K38" s="28"/>
      <c r="L38" s="28"/>
      <c r="M38" s="28"/>
      <c r="N38" s="28"/>
      <c r="O38" s="28"/>
      <c r="P38" s="28"/>
      <c r="Q38" s="28"/>
      <c r="R38" s="156">
        <f t="shared" ref="R38:R39" si="6">SUM(F38:Q38)</f>
        <v>0</v>
      </c>
      <c r="S38" s="163" t="e">
        <f>MIN(F42:Q42)/100</f>
        <v>#DIV/0!</v>
      </c>
      <c r="T38" s="639"/>
      <c r="U38" s="611"/>
      <c r="V38" s="611"/>
      <c r="W38" s="611"/>
      <c r="X38" s="611"/>
      <c r="Y38" s="611"/>
      <c r="Z38" s="623"/>
      <c r="AA38" s="1"/>
    </row>
    <row r="39" spans="2:27" ht="49.5" customHeight="1">
      <c r="B39" s="616"/>
      <c r="C39" s="179" t="s">
        <v>82</v>
      </c>
      <c r="D39" s="10" t="s">
        <v>82</v>
      </c>
      <c r="E39" s="11" t="s">
        <v>83</v>
      </c>
      <c r="F39" s="44"/>
      <c r="G39" s="44"/>
      <c r="H39" s="44"/>
      <c r="I39" s="44"/>
      <c r="J39" s="44"/>
      <c r="K39" s="44"/>
      <c r="L39" s="44"/>
      <c r="M39" s="44"/>
      <c r="N39" s="44"/>
      <c r="O39" s="44"/>
      <c r="P39" s="44"/>
      <c r="Q39" s="44"/>
      <c r="R39" s="213">
        <f t="shared" si="6"/>
        <v>0</v>
      </c>
      <c r="S39" s="159" t="e">
        <f>MAX(F42:Q42)/100</f>
        <v>#DIV/0!</v>
      </c>
      <c r="T39" s="639"/>
      <c r="U39" s="611"/>
      <c r="V39" s="611"/>
      <c r="W39" s="611"/>
      <c r="X39" s="611"/>
      <c r="Y39" s="611"/>
      <c r="Z39" s="623"/>
      <c r="AA39" s="1"/>
    </row>
    <row r="40" spans="2:27" ht="49.5" customHeight="1">
      <c r="B40" s="616"/>
      <c r="C40" s="209" t="s">
        <v>169</v>
      </c>
      <c r="D40" s="129" t="s">
        <v>85</v>
      </c>
      <c r="E40" s="11" t="s">
        <v>168</v>
      </c>
      <c r="F40" s="21" t="e">
        <f>F41/F38</f>
        <v>#DIV/0!</v>
      </c>
      <c r="G40" s="21" t="e">
        <f t="shared" ref="G40" si="7">G41/G38</f>
        <v>#DIV/0!</v>
      </c>
      <c r="H40" s="21" t="e">
        <f t="shared" ref="H40" si="8">H41/H38</f>
        <v>#DIV/0!</v>
      </c>
      <c r="I40" s="21" t="e">
        <f t="shared" ref="I40" si="9">I41/I38</f>
        <v>#DIV/0!</v>
      </c>
      <c r="J40" s="21" t="e">
        <f t="shared" ref="J40" si="10">J41/J38</f>
        <v>#DIV/0!</v>
      </c>
      <c r="K40" s="21" t="e">
        <f t="shared" ref="K40" si="11">K41/K38</f>
        <v>#DIV/0!</v>
      </c>
      <c r="L40" s="21" t="e">
        <f t="shared" ref="L40" si="12">L41/L38</f>
        <v>#DIV/0!</v>
      </c>
      <c r="M40" s="21" t="e">
        <f t="shared" ref="M40" si="13">M41/M38</f>
        <v>#DIV/0!</v>
      </c>
      <c r="N40" s="21" t="e">
        <f t="shared" ref="N40" si="14">N41/N38</f>
        <v>#DIV/0!</v>
      </c>
      <c r="O40" s="21" t="e">
        <f t="shared" ref="O40" si="15">O41/O38</f>
        <v>#DIV/0!</v>
      </c>
      <c r="P40" s="21" t="e">
        <f t="shared" ref="P40" si="16">P41/P38</f>
        <v>#DIV/0!</v>
      </c>
      <c r="Q40" s="21" t="e">
        <f t="shared" ref="Q40" si="17">Q41/Q38</f>
        <v>#DIV/0!</v>
      </c>
      <c r="R40" s="214"/>
      <c r="S40" s="215"/>
      <c r="T40" s="639"/>
      <c r="U40" s="611"/>
      <c r="V40" s="611"/>
      <c r="W40" s="611"/>
      <c r="X40" s="611"/>
      <c r="Y40" s="611"/>
      <c r="Z40" s="623"/>
      <c r="AA40" s="1"/>
    </row>
    <row r="41" spans="2:27" ht="30" customHeight="1" thickBot="1">
      <c r="B41" s="616"/>
      <c r="C41" s="180" t="s">
        <v>170</v>
      </c>
      <c r="D41" s="20" t="s">
        <v>85</v>
      </c>
      <c r="E41" s="11" t="s">
        <v>168</v>
      </c>
      <c r="F41" s="21">
        <v>13019026.859999999</v>
      </c>
      <c r="G41" s="21">
        <v>25547672.061000001</v>
      </c>
      <c r="H41" s="21">
        <v>19131976.127999999</v>
      </c>
      <c r="I41" s="21">
        <v>33474978.240000002</v>
      </c>
      <c r="J41" s="21">
        <v>29120794.296000004</v>
      </c>
      <c r="K41" s="21">
        <v>27175275</v>
      </c>
      <c r="L41" s="21">
        <v>24173355</v>
      </c>
      <c r="M41" s="21"/>
      <c r="N41" s="21"/>
      <c r="O41" s="21"/>
      <c r="P41" s="21"/>
      <c r="Q41" s="21"/>
      <c r="R41" s="214">
        <f>AVERAGE(F41:Q41)</f>
        <v>24520439.655000001</v>
      </c>
      <c r="S41" s="161"/>
      <c r="T41" s="639"/>
      <c r="U41" s="611"/>
      <c r="V41" s="611"/>
      <c r="W41" s="611"/>
      <c r="X41" s="611"/>
      <c r="Y41" s="611"/>
      <c r="Z41" s="623"/>
      <c r="AA41" s="1"/>
    </row>
    <row r="42" spans="2:27" ht="39.75" customHeight="1" thickBot="1">
      <c r="B42" s="616"/>
      <c r="C42" s="394" t="s">
        <v>86</v>
      </c>
      <c r="D42" s="584"/>
      <c r="E42" s="586"/>
      <c r="F42" s="210" t="e">
        <f t="shared" ref="F42:Q42" si="18">F38/F39</f>
        <v>#DIV/0!</v>
      </c>
      <c r="G42" s="211" t="e">
        <f t="shared" si="18"/>
        <v>#DIV/0!</v>
      </c>
      <c r="H42" s="211" t="e">
        <f t="shared" si="18"/>
        <v>#DIV/0!</v>
      </c>
      <c r="I42" s="211" t="e">
        <f t="shared" si="18"/>
        <v>#DIV/0!</v>
      </c>
      <c r="J42" s="211" t="e">
        <f t="shared" si="18"/>
        <v>#DIV/0!</v>
      </c>
      <c r="K42" s="211" t="e">
        <f t="shared" si="18"/>
        <v>#DIV/0!</v>
      </c>
      <c r="L42" s="211" t="e">
        <f>L38/L39</f>
        <v>#DIV/0!</v>
      </c>
      <c r="M42" s="211" t="e">
        <f t="shared" si="18"/>
        <v>#DIV/0!</v>
      </c>
      <c r="N42" s="211" t="e">
        <f t="shared" si="18"/>
        <v>#DIV/0!</v>
      </c>
      <c r="O42" s="211" t="e">
        <f t="shared" si="18"/>
        <v>#DIV/0!</v>
      </c>
      <c r="P42" s="211" t="e">
        <f t="shared" si="18"/>
        <v>#DIV/0!</v>
      </c>
      <c r="Q42" s="212" t="e">
        <f t="shared" si="18"/>
        <v>#DIV/0!</v>
      </c>
      <c r="R42" s="155" t="e">
        <f>AVERAGEIF(F42:Q42,"&gt;0",F42:Q42)</f>
        <v>#DIV/0!</v>
      </c>
      <c r="S42" s="158" t="e">
        <f>AVERAGE(S38,S39)</f>
        <v>#DIV/0!</v>
      </c>
      <c r="T42" s="604"/>
      <c r="U42" s="594"/>
      <c r="V42" s="594"/>
      <c r="W42" s="594"/>
      <c r="X42" s="594"/>
      <c r="Y42" s="594"/>
      <c r="Z42" s="595"/>
      <c r="AA42" s="1"/>
    </row>
    <row r="43" spans="2:27" ht="74.25" customHeight="1" thickBot="1">
      <c r="B43" s="216" t="s">
        <v>88</v>
      </c>
      <c r="C43" s="319" t="s">
        <v>89</v>
      </c>
      <c r="D43" s="596"/>
      <c r="E43" s="642"/>
      <c r="F43" s="217" t="e">
        <f t="shared" ref="F43:Q43" si="19">(F37-F42)/F37</f>
        <v>#DIV/0!</v>
      </c>
      <c r="G43" s="217" t="e">
        <f t="shared" si="19"/>
        <v>#DIV/0!</v>
      </c>
      <c r="H43" s="217" t="e">
        <f t="shared" si="19"/>
        <v>#DIV/0!</v>
      </c>
      <c r="I43" s="217" t="e">
        <f t="shared" si="19"/>
        <v>#DIV/0!</v>
      </c>
      <c r="J43" s="217" t="e">
        <f t="shared" si="19"/>
        <v>#DIV/0!</v>
      </c>
      <c r="K43" s="217" t="e">
        <f t="shared" si="19"/>
        <v>#DIV/0!</v>
      </c>
      <c r="L43" s="217" t="e">
        <f t="shared" si="19"/>
        <v>#DIV/0!</v>
      </c>
      <c r="M43" s="217" t="e">
        <f t="shared" si="19"/>
        <v>#DIV/0!</v>
      </c>
      <c r="N43" s="217" t="e">
        <f t="shared" si="19"/>
        <v>#DIV/0!</v>
      </c>
      <c r="O43" s="217" t="e">
        <f t="shared" si="19"/>
        <v>#DIV/0!</v>
      </c>
      <c r="P43" s="217" t="e">
        <f t="shared" si="19"/>
        <v>#DIV/0!</v>
      </c>
      <c r="Q43" s="217" t="e">
        <f t="shared" si="19"/>
        <v>#DIV/0!</v>
      </c>
      <c r="R43" s="183" t="e">
        <f>AVERAGE(F43:Q43)</f>
        <v>#DIV/0!</v>
      </c>
      <c r="S43" s="38"/>
      <c r="T43" s="48"/>
      <c r="U43" s="48"/>
      <c r="V43" s="48"/>
      <c r="W43" s="48"/>
      <c r="X43" s="48"/>
      <c r="Y43" s="48"/>
      <c r="Z43" s="48"/>
      <c r="AA43" s="1"/>
    </row>
    <row r="44" spans="2:27" ht="10.5" customHeight="1">
      <c r="B44" s="49"/>
      <c r="C44" s="50"/>
      <c r="D44" s="50"/>
      <c r="E44" s="50"/>
      <c r="F44" s="51"/>
      <c r="G44" s="51"/>
      <c r="H44" s="51"/>
      <c r="I44" s="51"/>
      <c r="J44" s="51"/>
      <c r="K44" s="51"/>
      <c r="L44" s="51"/>
      <c r="M44" s="51"/>
      <c r="N44" s="51"/>
      <c r="O44" s="51"/>
      <c r="P44" s="51"/>
      <c r="Q44" s="51"/>
      <c r="R44" s="38"/>
      <c r="S44" s="38"/>
      <c r="T44" s="52"/>
      <c r="U44" s="52"/>
      <c r="V44" s="52"/>
      <c r="W44" s="52"/>
      <c r="X44" s="52"/>
      <c r="Y44" s="52"/>
      <c r="Z44" s="52"/>
      <c r="AA44" s="1"/>
    </row>
    <row r="45" spans="2:27" ht="21" hidden="1" customHeight="1">
      <c r="B45" s="395" t="s">
        <v>69</v>
      </c>
      <c r="C45" s="495" t="s">
        <v>70</v>
      </c>
      <c r="D45" s="492" t="s">
        <v>71</v>
      </c>
      <c r="E45" s="492" t="s">
        <v>72</v>
      </c>
      <c r="F45" s="494" t="s">
        <v>73</v>
      </c>
      <c r="G45" s="580"/>
      <c r="H45" s="580"/>
      <c r="I45" s="580"/>
      <c r="J45" s="580"/>
      <c r="K45" s="580"/>
      <c r="L45" s="580"/>
      <c r="M45" s="580"/>
      <c r="N45" s="580"/>
      <c r="O45" s="580"/>
      <c r="P45" s="580"/>
      <c r="Q45" s="583"/>
      <c r="R45" s="491" t="s">
        <v>74</v>
      </c>
      <c r="S45" s="492" t="s">
        <v>75</v>
      </c>
      <c r="T45" s="448" t="s">
        <v>171</v>
      </c>
      <c r="U45" s="577"/>
      <c r="V45" s="577"/>
      <c r="W45" s="577"/>
      <c r="X45" s="577"/>
      <c r="Y45" s="577"/>
      <c r="Z45" s="585"/>
      <c r="AA45" s="1"/>
    </row>
    <row r="46" spans="2:27" ht="15.75" hidden="1" customHeight="1">
      <c r="B46" s="607"/>
      <c r="C46" s="604"/>
      <c r="D46" s="607"/>
      <c r="E46" s="607"/>
      <c r="F46" s="7" t="s">
        <v>47</v>
      </c>
      <c r="G46" s="8" t="s">
        <v>48</v>
      </c>
      <c r="H46" s="8" t="s">
        <v>49</v>
      </c>
      <c r="I46" s="8" t="s">
        <v>50</v>
      </c>
      <c r="J46" s="8" t="s">
        <v>51</v>
      </c>
      <c r="K46" s="8" t="s">
        <v>52</v>
      </c>
      <c r="L46" s="8" t="s">
        <v>53</v>
      </c>
      <c r="M46" s="8" t="s">
        <v>54</v>
      </c>
      <c r="N46" s="8" t="s">
        <v>55</v>
      </c>
      <c r="O46" s="8" t="s">
        <v>56</v>
      </c>
      <c r="P46" s="8" t="s">
        <v>57</v>
      </c>
      <c r="Q46" s="9" t="s">
        <v>58</v>
      </c>
      <c r="R46" s="607"/>
      <c r="S46" s="643"/>
      <c r="T46" s="639"/>
      <c r="U46" s="611"/>
      <c r="V46" s="611"/>
      <c r="W46" s="611"/>
      <c r="X46" s="611"/>
      <c r="Y46" s="611"/>
      <c r="Z46" s="623"/>
      <c r="AA46" s="1"/>
    </row>
    <row r="47" spans="2:27" ht="76.5" hidden="1" customHeight="1">
      <c r="B47" s="493" t="s">
        <v>172</v>
      </c>
      <c r="C47" s="43" t="s">
        <v>173</v>
      </c>
      <c r="D47" s="10" t="s">
        <v>174</v>
      </c>
      <c r="E47" s="11" t="s">
        <v>168</v>
      </c>
      <c r="F47" s="12"/>
      <c r="G47" s="12"/>
      <c r="H47" s="12"/>
      <c r="I47" s="12"/>
      <c r="J47" s="12"/>
      <c r="K47" s="12"/>
      <c r="L47" s="13"/>
      <c r="M47" s="13"/>
      <c r="N47" s="13"/>
      <c r="O47" s="13"/>
      <c r="P47" s="13"/>
      <c r="Q47" s="13"/>
      <c r="R47" s="14">
        <f t="shared" ref="R47:R48" si="20">SUM(F47:Q47)</f>
        <v>0</v>
      </c>
      <c r="S47" s="15" t="e">
        <f>MIN(F50:Q50)/100</f>
        <v>#DIV/0!</v>
      </c>
      <c r="T47" s="639"/>
      <c r="U47" s="611"/>
      <c r="V47" s="611"/>
      <c r="W47" s="611"/>
      <c r="X47" s="611"/>
      <c r="Y47" s="611"/>
      <c r="Z47" s="623"/>
      <c r="AA47" s="1"/>
    </row>
    <row r="48" spans="2:27" ht="49.5" hidden="1" customHeight="1">
      <c r="B48" s="644"/>
      <c r="C48" s="16" t="s">
        <v>175</v>
      </c>
      <c r="D48" s="10" t="s">
        <v>176</v>
      </c>
      <c r="E48" s="11" t="s">
        <v>177</v>
      </c>
      <c r="F48" s="13"/>
      <c r="G48" s="13"/>
      <c r="H48" s="13"/>
      <c r="I48" s="13"/>
      <c r="J48" s="13"/>
      <c r="K48" s="13"/>
      <c r="L48" s="13"/>
      <c r="M48" s="13"/>
      <c r="N48" s="13"/>
      <c r="O48" s="13"/>
      <c r="P48" s="13"/>
      <c r="Q48" s="13"/>
      <c r="R48" s="17">
        <f t="shared" si="20"/>
        <v>0</v>
      </c>
      <c r="S48" s="18" t="e">
        <f>MAX(F50:Q50)/100</f>
        <v>#DIV/0!</v>
      </c>
      <c r="T48" s="639"/>
      <c r="U48" s="611"/>
      <c r="V48" s="611"/>
      <c r="W48" s="611"/>
      <c r="X48" s="611"/>
      <c r="Y48" s="611"/>
      <c r="Z48" s="623"/>
      <c r="AA48" s="1"/>
    </row>
    <row r="49" spans="2:27" ht="30" hidden="1" customHeight="1">
      <c r="B49" s="644"/>
      <c r="C49" s="19" t="s">
        <v>178</v>
      </c>
      <c r="D49" s="20" t="s">
        <v>85</v>
      </c>
      <c r="E49" s="11" t="s">
        <v>168</v>
      </c>
      <c r="F49" s="21"/>
      <c r="G49" s="21"/>
      <c r="H49" s="21"/>
      <c r="I49" s="21"/>
      <c r="J49" s="21"/>
      <c r="K49" s="21"/>
      <c r="L49" s="21"/>
      <c r="M49" s="21"/>
      <c r="N49" s="21"/>
      <c r="O49" s="21"/>
      <c r="P49" s="21"/>
      <c r="Q49" s="21"/>
      <c r="R49" s="83" t="e">
        <f>AVERAGE(F49:Q49)</f>
        <v>#DIV/0!</v>
      </c>
      <c r="S49" s="22"/>
      <c r="T49" s="639"/>
      <c r="U49" s="611"/>
      <c r="V49" s="611"/>
      <c r="W49" s="611"/>
      <c r="X49" s="611"/>
      <c r="Y49" s="611"/>
      <c r="Z49" s="623"/>
      <c r="AA49" s="1"/>
    </row>
    <row r="50" spans="2:27" ht="39.75" hidden="1" customHeight="1">
      <c r="B50" s="645"/>
      <c r="C50" s="494" t="s">
        <v>86</v>
      </c>
      <c r="D50" s="580"/>
      <c r="E50" s="583"/>
      <c r="F50" s="23" t="e">
        <f t="shared" ref="F50:Q50" si="21">F47/F48</f>
        <v>#DIV/0!</v>
      </c>
      <c r="G50" s="24" t="e">
        <f t="shared" si="21"/>
        <v>#DIV/0!</v>
      </c>
      <c r="H50" s="24" t="e">
        <f t="shared" si="21"/>
        <v>#DIV/0!</v>
      </c>
      <c r="I50" s="24" t="e">
        <f t="shared" si="21"/>
        <v>#DIV/0!</v>
      </c>
      <c r="J50" s="24" t="e">
        <f t="shared" si="21"/>
        <v>#DIV/0!</v>
      </c>
      <c r="K50" s="24" t="e">
        <f t="shared" si="21"/>
        <v>#DIV/0!</v>
      </c>
      <c r="L50" s="24" t="e">
        <f t="shared" si="21"/>
        <v>#DIV/0!</v>
      </c>
      <c r="M50" s="24" t="e">
        <f t="shared" si="21"/>
        <v>#DIV/0!</v>
      </c>
      <c r="N50" s="24" t="e">
        <f t="shared" si="21"/>
        <v>#DIV/0!</v>
      </c>
      <c r="O50" s="24" t="e">
        <f t="shared" si="21"/>
        <v>#DIV/0!</v>
      </c>
      <c r="P50" s="24" t="e">
        <f t="shared" si="21"/>
        <v>#DIV/0!</v>
      </c>
      <c r="Q50" s="25" t="e">
        <f t="shared" si="21"/>
        <v>#DIV/0!</v>
      </c>
      <c r="R50" s="26" t="e">
        <f>AVERAGEIF(F50:Q50,"&gt;0",F50:Q50)</f>
        <v>#DIV/0!</v>
      </c>
      <c r="S50" s="27" t="e">
        <f>AVERAGE(S47,S48)</f>
        <v>#DIV/0!</v>
      </c>
      <c r="T50" s="639"/>
      <c r="U50" s="611"/>
      <c r="V50" s="611"/>
      <c r="W50" s="611"/>
      <c r="X50" s="611"/>
      <c r="Y50" s="611"/>
      <c r="Z50" s="623"/>
      <c r="AA50" s="1"/>
    </row>
    <row r="51" spans="2:27" ht="90" hidden="1" customHeight="1">
      <c r="B51" s="462">
        <v>2022</v>
      </c>
      <c r="C51" s="43" t="s">
        <v>173</v>
      </c>
      <c r="D51" s="10" t="s">
        <v>174</v>
      </c>
      <c r="E51" s="11" t="s">
        <v>168</v>
      </c>
      <c r="F51" s="28"/>
      <c r="G51" s="29"/>
      <c r="H51" s="29"/>
      <c r="I51" s="29"/>
      <c r="J51" s="28"/>
      <c r="K51" s="29"/>
      <c r="L51" s="29"/>
      <c r="M51" s="29"/>
      <c r="N51" s="28"/>
      <c r="O51" s="29"/>
      <c r="P51" s="29"/>
      <c r="Q51" s="29"/>
      <c r="R51" s="31">
        <f t="shared" ref="R51:R52" si="22">SUM(F51:Q51)</f>
        <v>0</v>
      </c>
      <c r="S51" s="15" t="e">
        <f>MIN(F54:Q54)/100</f>
        <v>#DIV/0!</v>
      </c>
      <c r="T51" s="639"/>
      <c r="U51" s="611"/>
      <c r="V51" s="611"/>
      <c r="W51" s="611"/>
      <c r="X51" s="611"/>
      <c r="Y51" s="611"/>
      <c r="Z51" s="623"/>
      <c r="AA51" s="1"/>
    </row>
    <row r="52" spans="2:27" ht="49.5" hidden="1" customHeight="1">
      <c r="B52" s="644"/>
      <c r="C52" s="16" t="s">
        <v>175</v>
      </c>
      <c r="D52" s="10" t="s">
        <v>176</v>
      </c>
      <c r="E52" s="11" t="s">
        <v>177</v>
      </c>
      <c r="F52" s="28"/>
      <c r="G52" s="30"/>
      <c r="H52" s="30"/>
      <c r="I52" s="28"/>
      <c r="J52" s="28"/>
      <c r="K52" s="28"/>
      <c r="L52" s="30"/>
      <c r="M52" s="30"/>
      <c r="N52" s="30"/>
      <c r="O52" s="30"/>
      <c r="P52" s="30"/>
      <c r="Q52" s="30"/>
      <c r="R52" s="32">
        <f t="shared" si="22"/>
        <v>0</v>
      </c>
      <c r="S52" s="18" t="e">
        <f>MAX(F54:Q54)/100</f>
        <v>#DIV/0!</v>
      </c>
      <c r="T52" s="639"/>
      <c r="U52" s="611"/>
      <c r="V52" s="611"/>
      <c r="W52" s="611"/>
      <c r="X52" s="611"/>
      <c r="Y52" s="611"/>
      <c r="Z52" s="623"/>
      <c r="AA52" s="1"/>
    </row>
    <row r="53" spans="2:27" ht="30" hidden="1" customHeight="1">
      <c r="B53" s="644"/>
      <c r="C53" s="19" t="s">
        <v>178</v>
      </c>
      <c r="D53" s="20" t="s">
        <v>85</v>
      </c>
      <c r="E53" s="11" t="s">
        <v>168</v>
      </c>
      <c r="F53" s="21"/>
      <c r="G53" s="21"/>
      <c r="H53" s="21"/>
      <c r="I53" s="21"/>
      <c r="J53" s="21"/>
      <c r="K53" s="21"/>
      <c r="L53" s="21"/>
      <c r="M53" s="21"/>
      <c r="N53" s="21"/>
      <c r="O53" s="21"/>
      <c r="P53" s="21"/>
      <c r="Q53" s="21"/>
      <c r="R53" s="33" t="e">
        <f>AVERAGE(F53:Q53)</f>
        <v>#DIV/0!</v>
      </c>
      <c r="S53" s="22"/>
      <c r="T53" s="639"/>
      <c r="U53" s="611"/>
      <c r="V53" s="611"/>
      <c r="W53" s="611"/>
      <c r="X53" s="611"/>
      <c r="Y53" s="611"/>
      <c r="Z53" s="623"/>
      <c r="AA53" s="1"/>
    </row>
    <row r="54" spans="2:27" ht="39.75" hidden="1" customHeight="1">
      <c r="B54" s="644"/>
      <c r="C54" s="496" t="s">
        <v>86</v>
      </c>
      <c r="D54" s="577"/>
      <c r="E54" s="585"/>
      <c r="F54" s="34" t="e">
        <f t="shared" ref="F54:Q54" si="23">F51/F52</f>
        <v>#DIV/0!</v>
      </c>
      <c r="G54" s="35" t="e">
        <f t="shared" si="23"/>
        <v>#DIV/0!</v>
      </c>
      <c r="H54" s="35" t="e">
        <f t="shared" si="23"/>
        <v>#DIV/0!</v>
      </c>
      <c r="I54" s="35" t="e">
        <f t="shared" si="23"/>
        <v>#DIV/0!</v>
      </c>
      <c r="J54" s="35" t="e">
        <f t="shared" si="23"/>
        <v>#DIV/0!</v>
      </c>
      <c r="K54" s="35" t="e">
        <f t="shared" si="23"/>
        <v>#DIV/0!</v>
      </c>
      <c r="L54" s="35" t="e">
        <f t="shared" si="23"/>
        <v>#DIV/0!</v>
      </c>
      <c r="M54" s="35" t="e">
        <f t="shared" si="23"/>
        <v>#DIV/0!</v>
      </c>
      <c r="N54" s="35" t="e">
        <f t="shared" si="23"/>
        <v>#DIV/0!</v>
      </c>
      <c r="O54" s="35" t="e">
        <f t="shared" si="23"/>
        <v>#DIV/0!</v>
      </c>
      <c r="P54" s="35" t="e">
        <f t="shared" si="23"/>
        <v>#DIV/0!</v>
      </c>
      <c r="Q54" s="36" t="e">
        <f t="shared" si="23"/>
        <v>#DIV/0!</v>
      </c>
      <c r="R54" s="37" t="e">
        <f>AVERAGEIF(F54:Q54,"&gt;0",F54:Q54)</f>
        <v>#DIV/0!</v>
      </c>
      <c r="S54" s="27" t="e">
        <f>AVERAGE(S51,S52)</f>
        <v>#DIV/0!</v>
      </c>
      <c r="T54" s="604"/>
      <c r="U54" s="594"/>
      <c r="V54" s="594"/>
      <c r="W54" s="594"/>
      <c r="X54" s="594"/>
      <c r="Y54" s="594"/>
      <c r="Z54" s="595"/>
      <c r="AA54" s="1"/>
    </row>
    <row r="55" spans="2:27" ht="74.25" hidden="1" customHeight="1">
      <c r="B55" s="53" t="s">
        <v>88</v>
      </c>
      <c r="C55" s="497" t="s">
        <v>179</v>
      </c>
      <c r="D55" s="580"/>
      <c r="E55" s="635"/>
      <c r="F55" s="47" t="e">
        <f t="shared" ref="F55:Q55" si="24">(F50-F54)/F50</f>
        <v>#DIV/0!</v>
      </c>
      <c r="G55" s="47" t="e">
        <f t="shared" si="24"/>
        <v>#DIV/0!</v>
      </c>
      <c r="H55" s="47" t="e">
        <f t="shared" si="24"/>
        <v>#DIV/0!</v>
      </c>
      <c r="I55" s="47" t="e">
        <f t="shared" si="24"/>
        <v>#DIV/0!</v>
      </c>
      <c r="J55" s="47" t="e">
        <f t="shared" si="24"/>
        <v>#DIV/0!</v>
      </c>
      <c r="K55" s="47" t="e">
        <f t="shared" si="24"/>
        <v>#DIV/0!</v>
      </c>
      <c r="L55" s="47" t="e">
        <f t="shared" si="24"/>
        <v>#DIV/0!</v>
      </c>
      <c r="M55" s="47" t="e">
        <f t="shared" si="24"/>
        <v>#DIV/0!</v>
      </c>
      <c r="N55" s="47" t="e">
        <f t="shared" si="24"/>
        <v>#DIV/0!</v>
      </c>
      <c r="O55" s="47" t="e">
        <f t="shared" si="24"/>
        <v>#DIV/0!</v>
      </c>
      <c r="P55" s="47" t="e">
        <f t="shared" si="24"/>
        <v>#DIV/0!</v>
      </c>
      <c r="Q55" s="47" t="e">
        <f t="shared" si="24"/>
        <v>#DIV/0!</v>
      </c>
      <c r="R55" s="37" t="e">
        <f>AVERAGE(F55:Q55)</f>
        <v>#DIV/0!</v>
      </c>
      <c r="S55" s="38"/>
      <c r="T55" s="48"/>
      <c r="U55" s="48"/>
      <c r="V55" s="48"/>
      <c r="W55" s="48"/>
      <c r="X55" s="48"/>
      <c r="Y55" s="48"/>
      <c r="Z55" s="48"/>
      <c r="AA55" s="1"/>
    </row>
    <row r="56" spans="2:27" ht="15.75" customHeight="1" thickBot="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43.5" customHeight="1" thickBot="1">
      <c r="B57" s="409" t="s">
        <v>90</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618"/>
      <c r="AA57" s="1"/>
    </row>
    <row r="58" spans="2:27" ht="49.5" customHeight="1" thickBot="1">
      <c r="B58" s="320" t="s">
        <v>91</v>
      </c>
      <c r="C58" s="596"/>
      <c r="D58" s="596"/>
      <c r="E58" s="596"/>
      <c r="F58" s="170" t="s">
        <v>92</v>
      </c>
      <c r="G58" s="84"/>
      <c r="H58" s="170" t="s">
        <v>93</v>
      </c>
      <c r="I58" s="84"/>
      <c r="J58" s="170" t="s">
        <v>94</v>
      </c>
      <c r="K58" s="84" t="s">
        <v>95</v>
      </c>
      <c r="L58" s="168"/>
      <c r="M58" s="168"/>
      <c r="N58" s="168"/>
      <c r="O58" s="168"/>
      <c r="P58" s="168"/>
      <c r="Q58" s="168"/>
      <c r="R58" s="168"/>
      <c r="S58" s="168"/>
      <c r="T58" s="168"/>
      <c r="U58" s="168"/>
      <c r="V58" s="168"/>
      <c r="W58" s="168"/>
      <c r="X58" s="168"/>
      <c r="Y58" s="168"/>
      <c r="Z58" s="169"/>
      <c r="AA58" s="1"/>
    </row>
    <row r="59" spans="2:27" ht="34.5" customHeight="1">
      <c r="B59" s="318" t="s">
        <v>96</v>
      </c>
      <c r="C59" s="619"/>
      <c r="D59" s="218" t="s">
        <v>180</v>
      </c>
      <c r="E59" s="433" t="s">
        <v>98</v>
      </c>
      <c r="F59" s="410"/>
      <c r="G59" s="470"/>
      <c r="H59" s="470"/>
      <c r="I59" s="470"/>
      <c r="J59" s="470"/>
      <c r="K59" s="470"/>
      <c r="L59" s="470"/>
      <c r="M59" s="470"/>
      <c r="N59" s="470"/>
      <c r="O59" s="470"/>
      <c r="P59" s="470"/>
      <c r="Q59" s="470"/>
      <c r="R59" s="470"/>
      <c r="S59" s="470"/>
      <c r="T59" s="470"/>
      <c r="U59" s="470"/>
      <c r="V59" s="470"/>
      <c r="W59" s="470"/>
      <c r="X59" s="470"/>
      <c r="Y59" s="470"/>
      <c r="Z59" s="471"/>
      <c r="AA59" s="1"/>
    </row>
    <row r="60" spans="2:27" ht="34.5" customHeight="1">
      <c r="B60" s="316" t="s">
        <v>99</v>
      </c>
      <c r="C60" s="620"/>
      <c r="D60" s="173">
        <v>44651</v>
      </c>
      <c r="E60" s="621"/>
      <c r="F60" s="472"/>
      <c r="G60" s="473"/>
      <c r="H60" s="473"/>
      <c r="I60" s="473"/>
      <c r="J60" s="473"/>
      <c r="K60" s="473"/>
      <c r="L60" s="473"/>
      <c r="M60" s="473"/>
      <c r="N60" s="473"/>
      <c r="O60" s="473"/>
      <c r="P60" s="473"/>
      <c r="Q60" s="473"/>
      <c r="R60" s="473"/>
      <c r="S60" s="473"/>
      <c r="T60" s="473"/>
      <c r="U60" s="473"/>
      <c r="V60" s="473"/>
      <c r="W60" s="473"/>
      <c r="X60" s="473"/>
      <c r="Y60" s="473"/>
      <c r="Z60" s="474"/>
      <c r="AA60" s="1"/>
    </row>
    <row r="61" spans="2:27" ht="34.5" customHeight="1" thickBot="1">
      <c r="B61" s="316" t="s">
        <v>100</v>
      </c>
      <c r="C61" s="620"/>
      <c r="D61" s="174" t="s">
        <v>101</v>
      </c>
      <c r="E61" s="621"/>
      <c r="F61" s="475"/>
      <c r="G61" s="476"/>
      <c r="H61" s="476"/>
      <c r="I61" s="476"/>
      <c r="J61" s="476"/>
      <c r="K61" s="476"/>
      <c r="L61" s="476"/>
      <c r="M61" s="476"/>
      <c r="N61" s="476"/>
      <c r="O61" s="476"/>
      <c r="P61" s="476"/>
      <c r="Q61" s="476"/>
      <c r="R61" s="476"/>
      <c r="S61" s="476"/>
      <c r="T61" s="476"/>
      <c r="U61" s="476"/>
      <c r="V61" s="476"/>
      <c r="W61" s="476"/>
      <c r="X61" s="476"/>
      <c r="Y61" s="476"/>
      <c r="Z61" s="477"/>
      <c r="AA61" s="1"/>
    </row>
    <row r="62" spans="2:27" ht="45.75" customHeight="1" thickBot="1">
      <c r="B62" s="317" t="s">
        <v>102</v>
      </c>
      <c r="C62" s="579"/>
      <c r="D62" s="175" t="s">
        <v>103</v>
      </c>
      <c r="E62" s="171" t="s">
        <v>104</v>
      </c>
      <c r="F62" s="411"/>
      <c r="G62" s="627"/>
      <c r="H62" s="627"/>
      <c r="I62" s="627"/>
      <c r="J62" s="627"/>
      <c r="K62" s="627"/>
      <c r="L62" s="627"/>
      <c r="M62" s="627"/>
      <c r="N62" s="627"/>
      <c r="O62" s="627"/>
      <c r="P62" s="627"/>
      <c r="Q62" s="627"/>
      <c r="R62" s="627"/>
      <c r="S62" s="627"/>
      <c r="T62" s="627"/>
      <c r="U62" s="627"/>
      <c r="V62" s="627"/>
      <c r="W62" s="627"/>
      <c r="X62" s="627"/>
      <c r="Y62" s="627"/>
      <c r="Z62" s="628"/>
      <c r="AA62" s="1"/>
    </row>
    <row r="63" spans="2:27" ht="45.75" customHeight="1">
      <c r="B63" s="318" t="s">
        <v>96</v>
      </c>
      <c r="C63" s="619"/>
      <c r="D63" s="172" t="s">
        <v>105</v>
      </c>
      <c r="E63" s="433" t="s">
        <v>98</v>
      </c>
      <c r="F63" s="410"/>
      <c r="G63" s="463"/>
      <c r="H63" s="463"/>
      <c r="I63" s="463"/>
      <c r="J63" s="463"/>
      <c r="K63" s="463"/>
      <c r="L63" s="463"/>
      <c r="M63" s="463"/>
      <c r="N63" s="463"/>
      <c r="O63" s="463"/>
      <c r="P63" s="463"/>
      <c r="Q63" s="463"/>
      <c r="R63" s="463"/>
      <c r="S63" s="463"/>
      <c r="T63" s="463"/>
      <c r="U63" s="463"/>
      <c r="V63" s="463"/>
      <c r="W63" s="463"/>
      <c r="X63" s="463"/>
      <c r="Y63" s="463"/>
      <c r="Z63" s="454"/>
      <c r="AA63" s="1"/>
    </row>
    <row r="64" spans="2:27" ht="45.75" customHeight="1">
      <c r="B64" s="316" t="s">
        <v>99</v>
      </c>
      <c r="C64" s="620"/>
      <c r="D64" s="173">
        <v>44742</v>
      </c>
      <c r="E64" s="621"/>
      <c r="F64" s="464"/>
      <c r="G64" s="465"/>
      <c r="H64" s="465"/>
      <c r="I64" s="465"/>
      <c r="J64" s="465"/>
      <c r="K64" s="465"/>
      <c r="L64" s="465"/>
      <c r="M64" s="465"/>
      <c r="N64" s="465"/>
      <c r="O64" s="465"/>
      <c r="P64" s="465"/>
      <c r="Q64" s="465"/>
      <c r="R64" s="465"/>
      <c r="S64" s="465"/>
      <c r="T64" s="465"/>
      <c r="U64" s="465"/>
      <c r="V64" s="465"/>
      <c r="W64" s="465"/>
      <c r="X64" s="465"/>
      <c r="Y64" s="465"/>
      <c r="Z64" s="466"/>
      <c r="AA64" s="1"/>
    </row>
    <row r="65" spans="2:27" ht="45.75" customHeight="1" thickBot="1">
      <c r="B65" s="316" t="s">
        <v>100</v>
      </c>
      <c r="C65" s="620"/>
      <c r="D65" s="174" t="s">
        <v>101</v>
      </c>
      <c r="E65" s="621"/>
      <c r="F65" s="467"/>
      <c r="G65" s="468"/>
      <c r="H65" s="468"/>
      <c r="I65" s="468"/>
      <c r="J65" s="468"/>
      <c r="K65" s="468"/>
      <c r="L65" s="468"/>
      <c r="M65" s="468"/>
      <c r="N65" s="468"/>
      <c r="O65" s="468"/>
      <c r="P65" s="468"/>
      <c r="Q65" s="468"/>
      <c r="R65" s="468"/>
      <c r="S65" s="468"/>
      <c r="T65" s="468"/>
      <c r="U65" s="468"/>
      <c r="V65" s="468"/>
      <c r="W65" s="468"/>
      <c r="X65" s="468"/>
      <c r="Y65" s="468"/>
      <c r="Z65" s="469"/>
      <c r="AA65" s="1"/>
    </row>
    <row r="66" spans="2:27" ht="42.75" customHeight="1" thickBot="1">
      <c r="B66" s="317" t="s">
        <v>102</v>
      </c>
      <c r="C66" s="579"/>
      <c r="D66" s="175" t="s">
        <v>103</v>
      </c>
      <c r="E66" s="171" t="s">
        <v>104</v>
      </c>
      <c r="F66" s="407"/>
      <c r="G66" s="627"/>
      <c r="H66" s="627"/>
      <c r="I66" s="627"/>
      <c r="J66" s="627"/>
      <c r="K66" s="627"/>
      <c r="L66" s="627"/>
      <c r="M66" s="627"/>
      <c r="N66" s="627"/>
      <c r="O66" s="627"/>
      <c r="P66" s="627"/>
      <c r="Q66" s="627"/>
      <c r="R66" s="627"/>
      <c r="S66" s="627"/>
      <c r="T66" s="627"/>
      <c r="U66" s="627"/>
      <c r="V66" s="627"/>
      <c r="W66" s="627"/>
      <c r="X66" s="627"/>
      <c r="Y66" s="627"/>
      <c r="Z66" s="628"/>
      <c r="AA66" s="1"/>
    </row>
    <row r="67" spans="2:27" ht="34.5" customHeight="1">
      <c r="B67" s="318" t="s">
        <v>96</v>
      </c>
      <c r="C67" s="619"/>
      <c r="D67" s="172" t="s">
        <v>106</v>
      </c>
      <c r="E67" s="433" t="s">
        <v>98</v>
      </c>
      <c r="F67" s="412"/>
      <c r="G67" s="425"/>
      <c r="H67" s="425"/>
      <c r="I67" s="425"/>
      <c r="J67" s="425"/>
      <c r="K67" s="425"/>
      <c r="L67" s="425"/>
      <c r="M67" s="425"/>
      <c r="N67" s="425"/>
      <c r="O67" s="425"/>
      <c r="P67" s="425"/>
      <c r="Q67" s="425"/>
      <c r="R67" s="425"/>
      <c r="S67" s="425"/>
      <c r="T67" s="425"/>
      <c r="U67" s="425"/>
      <c r="V67" s="425"/>
      <c r="W67" s="425"/>
      <c r="X67" s="425"/>
      <c r="Y67" s="425"/>
      <c r="Z67" s="426"/>
      <c r="AA67" s="1"/>
    </row>
    <row r="68" spans="2:27" ht="34.5" customHeight="1">
      <c r="B68" s="316" t="s">
        <v>99</v>
      </c>
      <c r="C68" s="620"/>
      <c r="D68" s="173"/>
      <c r="E68" s="621"/>
      <c r="F68" s="427"/>
      <c r="G68" s="428"/>
      <c r="H68" s="428"/>
      <c r="I68" s="428"/>
      <c r="J68" s="428"/>
      <c r="K68" s="428"/>
      <c r="L68" s="428"/>
      <c r="M68" s="428"/>
      <c r="N68" s="428"/>
      <c r="O68" s="428"/>
      <c r="P68" s="428"/>
      <c r="Q68" s="428"/>
      <c r="R68" s="428"/>
      <c r="S68" s="428"/>
      <c r="T68" s="428"/>
      <c r="U68" s="428"/>
      <c r="V68" s="428"/>
      <c r="W68" s="428"/>
      <c r="X68" s="428"/>
      <c r="Y68" s="428"/>
      <c r="Z68" s="429"/>
      <c r="AA68" s="1"/>
    </row>
    <row r="69" spans="2:27" ht="34.5" customHeight="1" thickBot="1">
      <c r="B69" s="316" t="s">
        <v>100</v>
      </c>
      <c r="C69" s="620"/>
      <c r="D69" s="174" t="s">
        <v>101</v>
      </c>
      <c r="E69" s="621"/>
      <c r="F69" s="430"/>
      <c r="G69" s="431"/>
      <c r="H69" s="431"/>
      <c r="I69" s="431"/>
      <c r="J69" s="431"/>
      <c r="K69" s="431"/>
      <c r="L69" s="431"/>
      <c r="M69" s="431"/>
      <c r="N69" s="431"/>
      <c r="O69" s="431"/>
      <c r="P69" s="431"/>
      <c r="Q69" s="431"/>
      <c r="R69" s="431"/>
      <c r="S69" s="431"/>
      <c r="T69" s="431"/>
      <c r="U69" s="431"/>
      <c r="V69" s="431"/>
      <c r="W69" s="431"/>
      <c r="X69" s="431"/>
      <c r="Y69" s="431"/>
      <c r="Z69" s="432"/>
      <c r="AA69" s="1"/>
    </row>
    <row r="70" spans="2:27" ht="34.5" customHeight="1" thickBot="1">
      <c r="B70" s="317" t="s">
        <v>102</v>
      </c>
      <c r="C70" s="579"/>
      <c r="D70" s="175" t="s">
        <v>103</v>
      </c>
      <c r="E70" s="171" t="s">
        <v>104</v>
      </c>
      <c r="F70" s="407"/>
      <c r="G70" s="627"/>
      <c r="H70" s="627"/>
      <c r="I70" s="627"/>
      <c r="J70" s="627"/>
      <c r="K70" s="627"/>
      <c r="L70" s="627"/>
      <c r="M70" s="627"/>
      <c r="N70" s="627"/>
      <c r="O70" s="627"/>
      <c r="P70" s="627"/>
      <c r="Q70" s="627"/>
      <c r="R70" s="627"/>
      <c r="S70" s="627"/>
      <c r="T70" s="627"/>
      <c r="U70" s="627"/>
      <c r="V70" s="627"/>
      <c r="W70" s="627"/>
      <c r="X70" s="627"/>
      <c r="Y70" s="627"/>
      <c r="Z70" s="628"/>
      <c r="AA70" s="1"/>
    </row>
    <row r="71" spans="2:27" ht="34.5" customHeight="1">
      <c r="B71" s="318" t="s">
        <v>96</v>
      </c>
      <c r="C71" s="619"/>
      <c r="D71" s="172" t="s">
        <v>107</v>
      </c>
      <c r="E71" s="433" t="s">
        <v>98</v>
      </c>
      <c r="F71" s="408"/>
      <c r="G71" s="577"/>
      <c r="H71" s="577"/>
      <c r="I71" s="577"/>
      <c r="J71" s="577"/>
      <c r="K71" s="577"/>
      <c r="L71" s="577"/>
      <c r="M71" s="577"/>
      <c r="N71" s="577"/>
      <c r="O71" s="577"/>
      <c r="P71" s="577"/>
      <c r="Q71" s="577"/>
      <c r="R71" s="577"/>
      <c r="S71" s="577"/>
      <c r="T71" s="577"/>
      <c r="U71" s="577"/>
      <c r="V71" s="577"/>
      <c r="W71" s="577"/>
      <c r="X71" s="577"/>
      <c r="Y71" s="577"/>
      <c r="Z71" s="585"/>
      <c r="AA71" s="1"/>
    </row>
    <row r="72" spans="2:27" ht="34.5" customHeight="1">
      <c r="B72" s="316" t="s">
        <v>99</v>
      </c>
      <c r="C72" s="620"/>
      <c r="D72" s="174"/>
      <c r="E72" s="621"/>
      <c r="F72" s="622"/>
      <c r="G72" s="611"/>
      <c r="H72" s="611"/>
      <c r="I72" s="611"/>
      <c r="J72" s="611"/>
      <c r="K72" s="611"/>
      <c r="L72" s="611"/>
      <c r="M72" s="611"/>
      <c r="N72" s="611"/>
      <c r="O72" s="611"/>
      <c r="P72" s="611"/>
      <c r="Q72" s="611"/>
      <c r="R72" s="611"/>
      <c r="S72" s="611"/>
      <c r="T72" s="611"/>
      <c r="U72" s="611"/>
      <c r="V72" s="611"/>
      <c r="W72" s="611"/>
      <c r="X72" s="611"/>
      <c r="Y72" s="611"/>
      <c r="Z72" s="623"/>
      <c r="AA72" s="1"/>
    </row>
    <row r="73" spans="2:27" ht="34.5" customHeight="1" thickBot="1">
      <c r="B73" s="316" t="s">
        <v>100</v>
      </c>
      <c r="C73" s="620"/>
      <c r="D73" s="174"/>
      <c r="E73" s="621"/>
      <c r="F73" s="624"/>
      <c r="G73" s="625"/>
      <c r="H73" s="625"/>
      <c r="I73" s="625"/>
      <c r="J73" s="625"/>
      <c r="K73" s="625"/>
      <c r="L73" s="625"/>
      <c r="M73" s="625"/>
      <c r="N73" s="625"/>
      <c r="O73" s="625"/>
      <c r="P73" s="625"/>
      <c r="Q73" s="625"/>
      <c r="R73" s="625"/>
      <c r="S73" s="625"/>
      <c r="T73" s="625"/>
      <c r="U73" s="625"/>
      <c r="V73" s="625"/>
      <c r="W73" s="625"/>
      <c r="X73" s="625"/>
      <c r="Y73" s="625"/>
      <c r="Z73" s="626"/>
      <c r="AA73" s="1"/>
    </row>
    <row r="74" spans="2:27" ht="34.5" customHeight="1" thickBot="1">
      <c r="B74" s="317" t="s">
        <v>102</v>
      </c>
      <c r="C74" s="579"/>
      <c r="D74" s="175"/>
      <c r="E74" s="171" t="s">
        <v>104</v>
      </c>
      <c r="F74" s="407"/>
      <c r="G74" s="627"/>
      <c r="H74" s="627"/>
      <c r="I74" s="627"/>
      <c r="J74" s="627"/>
      <c r="K74" s="627"/>
      <c r="L74" s="627"/>
      <c r="M74" s="627"/>
      <c r="N74" s="627"/>
      <c r="O74" s="627"/>
      <c r="P74" s="627"/>
      <c r="Q74" s="627"/>
      <c r="R74" s="627"/>
      <c r="S74" s="627"/>
      <c r="T74" s="627"/>
      <c r="U74" s="627"/>
      <c r="V74" s="627"/>
      <c r="W74" s="627"/>
      <c r="X74" s="627"/>
      <c r="Y74" s="627"/>
      <c r="Z74" s="628"/>
      <c r="AA74" s="1"/>
    </row>
    <row r="75" spans="2:27" ht="36" customHeight="1">
      <c r="B75" s="434" t="s">
        <v>108</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1"/>
    </row>
    <row r="76" spans="2:27" ht="15.75" customHeight="1" thickBot="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5.75" customHeight="1" thickBot="1">
      <c r="B77" s="1"/>
      <c r="C77" s="438" t="s">
        <v>181</v>
      </c>
      <c r="D77" s="439"/>
      <c r="E77" s="439"/>
      <c r="F77" s="439"/>
      <c r="G77" s="439"/>
      <c r="H77" s="439"/>
      <c r="I77" s="439"/>
      <c r="J77" s="439"/>
      <c r="K77" s="439"/>
      <c r="L77" s="439"/>
      <c r="M77" s="439"/>
      <c r="N77" s="439"/>
      <c r="O77" s="440"/>
      <c r="P77" s="1"/>
      <c r="Q77" s="1"/>
      <c r="R77" s="1"/>
      <c r="S77" s="1"/>
      <c r="T77" s="1"/>
      <c r="U77" s="1"/>
      <c r="V77" s="1"/>
      <c r="W77" s="1"/>
      <c r="X77" s="1"/>
      <c r="Y77" s="1"/>
      <c r="Z77" s="1"/>
      <c r="AA77" s="1"/>
    </row>
    <row r="78" spans="2:27" ht="15.75" customHeight="1" thickBot="1">
      <c r="B78" s="1"/>
      <c r="P78" s="1"/>
      <c r="Q78" s="1"/>
      <c r="R78" s="1"/>
      <c r="S78" s="1"/>
      <c r="T78" s="1"/>
      <c r="U78" s="1"/>
      <c r="V78" s="1"/>
      <c r="W78" s="1"/>
      <c r="X78" s="1"/>
      <c r="Y78" s="1"/>
      <c r="Z78" s="1"/>
      <c r="AA78" s="1"/>
    </row>
    <row r="79" spans="2:27" ht="15.75" customHeight="1" thickBot="1">
      <c r="B79" s="1"/>
      <c r="C79" s="441">
        <v>2021</v>
      </c>
      <c r="D79" s="442"/>
      <c r="E79" s="442"/>
      <c r="F79" s="442"/>
      <c r="G79" s="442"/>
      <c r="H79" s="442"/>
      <c r="I79" s="442"/>
      <c r="J79" s="442"/>
      <c r="K79" s="442"/>
      <c r="L79" s="442"/>
      <c r="M79" s="442"/>
      <c r="N79" s="442"/>
      <c r="O79" s="443"/>
      <c r="P79" s="1"/>
      <c r="Q79" s="1"/>
      <c r="R79" s="1"/>
      <c r="S79" s="1"/>
      <c r="T79" s="1"/>
      <c r="U79" s="1"/>
      <c r="V79" s="1"/>
      <c r="W79" s="1"/>
      <c r="X79" s="1"/>
      <c r="Y79" s="1"/>
      <c r="Z79" s="1"/>
      <c r="AA79" s="1"/>
    </row>
    <row r="80" spans="2:27" ht="15.75" customHeight="1" thickBot="1">
      <c r="B80" s="1"/>
      <c r="C80" s="72"/>
      <c r="D80" s="73"/>
      <c r="E80" s="73"/>
      <c r="F80" s="73"/>
      <c r="G80" s="73"/>
      <c r="H80" s="73"/>
      <c r="I80" s="73"/>
      <c r="J80" s="73"/>
      <c r="K80" s="73"/>
      <c r="L80" s="73"/>
      <c r="M80" s="73"/>
      <c r="N80" s="73"/>
      <c r="O80" s="73"/>
      <c r="P80" s="1"/>
      <c r="Q80" s="1"/>
      <c r="R80" s="1"/>
      <c r="S80" s="1"/>
      <c r="T80" s="1"/>
      <c r="U80" s="1"/>
      <c r="V80" s="1"/>
      <c r="W80" s="1"/>
      <c r="X80" s="1"/>
      <c r="Y80" s="1"/>
      <c r="Z80" s="1"/>
      <c r="AA80" s="1"/>
    </row>
    <row r="81" spans="2:27" ht="15.75" customHeight="1">
      <c r="B81" s="1"/>
      <c r="C81" s="74" t="s">
        <v>111</v>
      </c>
      <c r="D81" s="75"/>
      <c r="E81" s="75"/>
      <c r="F81" s="75"/>
      <c r="G81" s="75"/>
      <c r="H81" s="75"/>
      <c r="I81" s="75"/>
      <c r="J81" s="75"/>
      <c r="K81" s="75"/>
      <c r="L81" s="75"/>
      <c r="M81" s="75"/>
      <c r="N81" s="75" t="s">
        <v>182</v>
      </c>
      <c r="O81" s="76" t="s">
        <v>183</v>
      </c>
      <c r="P81" s="1"/>
      <c r="Q81" s="1"/>
      <c r="R81" s="1"/>
      <c r="S81" s="1"/>
      <c r="T81" s="1"/>
      <c r="U81" s="1"/>
      <c r="V81" s="1"/>
      <c r="W81" s="1"/>
      <c r="X81" s="1"/>
      <c r="Y81" s="1"/>
      <c r="Z81" s="1"/>
      <c r="AA81" s="1"/>
    </row>
    <row r="82" spans="2:27" ht="15.75" customHeight="1">
      <c r="B82" s="1"/>
      <c r="C82" s="77" t="s">
        <v>118</v>
      </c>
      <c r="D82" s="55" t="s">
        <v>184</v>
      </c>
      <c r="E82" s="55" t="s">
        <v>184</v>
      </c>
      <c r="F82" s="55" t="s">
        <v>184</v>
      </c>
      <c r="G82" s="55" t="s">
        <v>184</v>
      </c>
      <c r="H82" s="55" t="s">
        <v>184</v>
      </c>
      <c r="I82" s="55" t="s">
        <v>184</v>
      </c>
      <c r="J82" s="55" t="s">
        <v>184</v>
      </c>
      <c r="K82" s="55" t="s">
        <v>184</v>
      </c>
      <c r="L82" s="55" t="s">
        <v>184</v>
      </c>
      <c r="M82" s="55" t="s">
        <v>184</v>
      </c>
      <c r="N82" s="55" t="s">
        <v>184</v>
      </c>
      <c r="O82" s="78" t="s">
        <v>184</v>
      </c>
      <c r="P82" s="1"/>
      <c r="Q82" s="1"/>
      <c r="R82" s="1"/>
      <c r="S82" s="1"/>
      <c r="T82" s="1"/>
      <c r="U82" s="1"/>
      <c r="V82" s="1"/>
      <c r="W82" s="1"/>
      <c r="X82" s="1"/>
      <c r="Y82" s="1"/>
      <c r="Z82" s="1"/>
      <c r="AA82" s="1"/>
    </row>
    <row r="83" spans="2:27" ht="15.75" customHeight="1">
      <c r="B83" s="1"/>
      <c r="C83" s="79" t="s">
        <v>185</v>
      </c>
      <c r="D83" s="124"/>
      <c r="E83" s="80"/>
      <c r="F83" s="80"/>
      <c r="G83" s="80"/>
      <c r="H83" s="80"/>
      <c r="I83" s="80"/>
      <c r="J83" s="80"/>
      <c r="K83" s="80"/>
      <c r="L83" s="81"/>
      <c r="M83" s="125"/>
      <c r="N83" s="124"/>
      <c r="O83" s="126"/>
      <c r="P83" s="1"/>
      <c r="Q83" s="1"/>
      <c r="R83" s="1"/>
      <c r="S83" s="1"/>
      <c r="T83" s="1"/>
      <c r="U83" s="1"/>
      <c r="V83" s="1"/>
      <c r="W83" s="1"/>
      <c r="X83" s="1"/>
      <c r="Y83" s="1"/>
      <c r="Z83" s="1"/>
      <c r="AA83" s="1"/>
    </row>
    <row r="84" spans="2:27" ht="15.75" customHeight="1">
      <c r="B84" s="1"/>
      <c r="P84" s="1"/>
      <c r="Q84" s="1"/>
      <c r="R84" s="1"/>
      <c r="S84" s="1"/>
      <c r="T84" s="1"/>
      <c r="U84" s="1"/>
      <c r="V84" s="1"/>
      <c r="W84" s="1"/>
      <c r="X84" s="1"/>
      <c r="Y84" s="1"/>
      <c r="Z84" s="1"/>
      <c r="AA84" s="1"/>
    </row>
    <row r="85" spans="2:27" ht="15.75" customHeight="1" thickBot="1">
      <c r="B85" s="1"/>
      <c r="P85" s="1"/>
      <c r="Q85" s="1"/>
      <c r="R85" s="1"/>
      <c r="S85" s="1"/>
      <c r="T85" s="1"/>
      <c r="U85" s="1"/>
      <c r="V85" s="1"/>
      <c r="W85" s="1"/>
      <c r="X85" s="1"/>
      <c r="Y85" s="1"/>
      <c r="Z85" s="1"/>
      <c r="AA85" s="1"/>
    </row>
    <row r="86" spans="2:27" ht="15.75" customHeight="1" thickBot="1">
      <c r="B86" s="1"/>
      <c r="C86" s="451">
        <v>2022</v>
      </c>
      <c r="D86" s="452"/>
      <c r="E86" s="452"/>
      <c r="F86" s="452"/>
      <c r="G86" s="452"/>
      <c r="H86" s="452"/>
      <c r="I86" s="452"/>
      <c r="J86" s="452"/>
      <c r="K86" s="452"/>
      <c r="L86" s="452"/>
      <c r="M86" s="452"/>
      <c r="N86" s="452"/>
      <c r="O86" s="453"/>
      <c r="P86" s="1"/>
      <c r="Q86" s="1"/>
      <c r="R86" s="1"/>
      <c r="S86" s="1"/>
      <c r="T86" s="1"/>
      <c r="U86" s="1"/>
      <c r="V86" s="1"/>
      <c r="W86" s="1"/>
      <c r="X86" s="1"/>
      <c r="Y86" s="1"/>
      <c r="Z86" s="1"/>
      <c r="AA86" s="1"/>
    </row>
    <row r="87" spans="2:27" ht="15.75" customHeight="1" thickBot="1">
      <c r="B87" s="1"/>
      <c r="C87" s="72"/>
      <c r="D87" s="73"/>
      <c r="E87" s="73"/>
      <c r="F87" s="73"/>
      <c r="G87" s="73"/>
      <c r="H87" s="73"/>
      <c r="I87" s="73"/>
      <c r="J87" s="73"/>
      <c r="K87" s="73"/>
      <c r="L87" s="73"/>
      <c r="M87" s="73"/>
      <c r="N87" s="73"/>
      <c r="O87" s="73"/>
      <c r="P87" s="1"/>
      <c r="Q87" s="1"/>
      <c r="R87" s="1"/>
      <c r="S87" s="1"/>
      <c r="T87" s="1"/>
      <c r="U87" s="1"/>
      <c r="V87" s="1"/>
      <c r="W87" s="1"/>
      <c r="X87" s="1"/>
      <c r="Y87" s="1"/>
      <c r="Z87" s="1"/>
      <c r="AA87" s="1"/>
    </row>
    <row r="88" spans="2:27" ht="15.75" customHeight="1">
      <c r="B88" s="1"/>
      <c r="C88" s="74" t="s">
        <v>111</v>
      </c>
      <c r="D88" s="75"/>
      <c r="E88" s="75"/>
      <c r="F88" s="75"/>
      <c r="G88" s="75"/>
      <c r="H88" s="75"/>
      <c r="I88" s="75"/>
      <c r="J88" s="75"/>
      <c r="K88" s="75"/>
      <c r="L88" s="75"/>
      <c r="M88" s="75"/>
      <c r="N88" s="75"/>
      <c r="O88" s="76"/>
      <c r="P88" s="1"/>
      <c r="Q88" s="1"/>
      <c r="R88" s="1"/>
      <c r="S88" s="1"/>
      <c r="T88" s="1"/>
      <c r="U88" s="1"/>
      <c r="V88" s="1"/>
      <c r="W88" s="1"/>
      <c r="X88" s="1"/>
      <c r="Y88" s="1"/>
      <c r="Z88" s="1"/>
      <c r="AA88" s="1"/>
    </row>
    <row r="89" spans="2:27" ht="15.75" customHeight="1">
      <c r="B89" s="1"/>
      <c r="C89" s="77" t="s">
        <v>118</v>
      </c>
      <c r="D89" s="55" t="s">
        <v>184</v>
      </c>
      <c r="E89" s="55" t="s">
        <v>184</v>
      </c>
      <c r="F89" s="55" t="s">
        <v>184</v>
      </c>
      <c r="G89" s="55" t="s">
        <v>184</v>
      </c>
      <c r="H89" s="55" t="s">
        <v>184</v>
      </c>
      <c r="I89" s="55" t="s">
        <v>184</v>
      </c>
      <c r="J89" s="55" t="s">
        <v>184</v>
      </c>
      <c r="K89" s="55" t="s">
        <v>184</v>
      </c>
      <c r="L89" s="55" t="s">
        <v>184</v>
      </c>
      <c r="M89" s="55" t="s">
        <v>184</v>
      </c>
      <c r="N89" s="55" t="s">
        <v>184</v>
      </c>
      <c r="O89" s="78" t="s">
        <v>184</v>
      </c>
      <c r="P89" s="1"/>
      <c r="Q89" s="1"/>
      <c r="R89" s="1"/>
      <c r="S89" s="1"/>
      <c r="T89" s="1"/>
      <c r="U89" s="1"/>
      <c r="V89" s="1"/>
      <c r="W89" s="1"/>
      <c r="X89" s="1"/>
      <c r="Y89" s="1"/>
      <c r="Z89" s="1"/>
      <c r="AA89" s="1"/>
    </row>
    <row r="90" spans="2:27" ht="15.75" customHeight="1">
      <c r="B90" s="1"/>
      <c r="C90" s="79" t="s">
        <v>185</v>
      </c>
      <c r="D90" s="124"/>
      <c r="E90" s="124"/>
      <c r="F90" s="124"/>
      <c r="G90" s="124"/>
      <c r="H90" s="124"/>
      <c r="I90" s="124"/>
      <c r="J90" s="124"/>
      <c r="K90" s="124"/>
      <c r="L90" s="127"/>
      <c r="M90" s="125"/>
      <c r="N90" s="124"/>
      <c r="O90" s="126"/>
      <c r="P90" s="1"/>
      <c r="Q90" s="1"/>
      <c r="R90" s="1"/>
      <c r="S90" s="1"/>
      <c r="T90" s="1"/>
      <c r="U90" s="1"/>
      <c r="V90" s="1"/>
      <c r="W90" s="1"/>
      <c r="X90" s="1"/>
      <c r="Y90" s="1"/>
      <c r="Z90" s="1"/>
      <c r="AA90" s="1"/>
    </row>
    <row r="91" spans="2:27" ht="15.75" customHeight="1" thickBot="1">
      <c r="B91" s="1"/>
      <c r="P91" s="1"/>
      <c r="Q91" s="1"/>
      <c r="R91" s="1"/>
      <c r="S91" s="1"/>
      <c r="T91" s="1"/>
      <c r="U91" s="1"/>
      <c r="V91" s="1"/>
      <c r="W91" s="1"/>
      <c r="X91" s="1"/>
      <c r="Y91" s="1"/>
      <c r="Z91" s="1"/>
      <c r="AA91" s="1"/>
    </row>
    <row r="92" spans="2:27" ht="15.75" customHeight="1" thickBot="1">
      <c r="B92" s="1"/>
      <c r="C92" s="438" t="s">
        <v>186</v>
      </c>
      <c r="D92" s="439"/>
      <c r="E92" s="439"/>
      <c r="F92" s="439"/>
      <c r="G92" s="439"/>
      <c r="H92" s="439"/>
      <c r="I92" s="439"/>
      <c r="J92" s="439"/>
      <c r="K92" s="439"/>
      <c r="L92" s="439"/>
      <c r="M92" s="439"/>
      <c r="N92" s="439"/>
      <c r="O92" s="440"/>
      <c r="P92" s="1"/>
      <c r="Q92" s="1"/>
      <c r="R92" s="1"/>
      <c r="S92" s="1"/>
      <c r="T92" s="1"/>
      <c r="U92" s="1"/>
      <c r="V92" s="1"/>
      <c r="W92" s="1"/>
      <c r="X92" s="1"/>
      <c r="Y92" s="1"/>
      <c r="Z92" s="1"/>
      <c r="AA92" s="1"/>
    </row>
    <row r="93" spans="2:27" ht="15.75" customHeight="1">
      <c r="B93" s="1"/>
      <c r="P93" s="1"/>
      <c r="Q93" s="1"/>
      <c r="R93" s="1"/>
      <c r="S93" s="1"/>
      <c r="T93" s="1"/>
      <c r="U93" s="1"/>
      <c r="V93" s="1"/>
      <c r="W93" s="1"/>
      <c r="X93" s="1"/>
      <c r="Y93" s="1"/>
      <c r="Z93" s="1"/>
      <c r="AA93" s="1"/>
    </row>
    <row r="94" spans="2:27" ht="15.75" customHeight="1">
      <c r="B94" s="1"/>
      <c r="C94" s="54" t="s">
        <v>69</v>
      </c>
      <c r="D94" s="54" t="s">
        <v>187</v>
      </c>
      <c r="E94" s="54" t="s">
        <v>188</v>
      </c>
      <c r="F94" s="54" t="s">
        <v>189</v>
      </c>
      <c r="G94" s="54" t="s">
        <v>190</v>
      </c>
      <c r="H94" s="54" t="s">
        <v>191</v>
      </c>
      <c r="I94" s="54" t="s">
        <v>192</v>
      </c>
      <c r="J94" s="54" t="s">
        <v>193</v>
      </c>
      <c r="K94" s="54" t="s">
        <v>194</v>
      </c>
      <c r="L94" s="54" t="s">
        <v>195</v>
      </c>
      <c r="M94" s="54" t="s">
        <v>196</v>
      </c>
      <c r="N94" s="54" t="s">
        <v>197</v>
      </c>
      <c r="O94" s="54" t="s">
        <v>198</v>
      </c>
      <c r="P94" s="1"/>
      <c r="Q94" s="1"/>
      <c r="R94" s="1"/>
      <c r="S94" s="1"/>
      <c r="T94" s="1"/>
      <c r="U94" s="1"/>
      <c r="V94" s="1"/>
      <c r="W94" s="1"/>
      <c r="X94" s="1"/>
      <c r="Y94" s="1"/>
      <c r="Z94" s="1"/>
      <c r="AA94" s="1"/>
    </row>
    <row r="95" spans="2:27" ht="15.75" customHeight="1">
      <c r="B95" s="1"/>
      <c r="C95" s="54"/>
      <c r="D95" s="56"/>
      <c r="E95" s="56"/>
      <c r="F95" s="56"/>
      <c r="G95" s="56"/>
      <c r="H95" s="56"/>
      <c r="I95" s="56"/>
      <c r="J95" s="56"/>
      <c r="K95" s="56"/>
      <c r="L95" s="56"/>
      <c r="M95" s="56"/>
      <c r="N95" s="56"/>
      <c r="O95" s="56"/>
      <c r="P95" s="1"/>
      <c r="Q95" s="1"/>
      <c r="R95" s="1"/>
      <c r="S95" s="1"/>
      <c r="T95" s="1"/>
      <c r="U95" s="1"/>
      <c r="V95" s="1"/>
      <c r="W95" s="1"/>
      <c r="X95" s="1"/>
      <c r="Y95" s="1"/>
      <c r="Z95" s="1"/>
      <c r="AA95" s="1"/>
    </row>
    <row r="96" spans="2:27" ht="15.75" customHeight="1">
      <c r="B96" s="1"/>
      <c r="C96" s="56"/>
      <c r="D96" s="56"/>
      <c r="E96" s="123"/>
      <c r="F96" s="123"/>
      <c r="G96" s="123"/>
      <c r="H96" s="123"/>
      <c r="I96" s="123"/>
      <c r="J96" s="56"/>
      <c r="K96" s="56"/>
      <c r="L96" s="56"/>
      <c r="M96" s="56"/>
      <c r="N96" s="56"/>
      <c r="O96" s="56"/>
      <c r="P96" s="1"/>
      <c r="Q96" s="1"/>
      <c r="R96" s="1"/>
      <c r="S96" s="1"/>
      <c r="T96" s="1"/>
      <c r="U96" s="1"/>
      <c r="V96" s="1"/>
      <c r="W96" s="1"/>
      <c r="X96" s="1"/>
      <c r="Y96" s="1"/>
      <c r="Z96" s="1"/>
      <c r="AA96" s="1"/>
    </row>
    <row r="97" spans="2:27" ht="15.75" customHeight="1">
      <c r="B97" s="41" t="s">
        <v>199</v>
      </c>
      <c r="C97" s="41"/>
      <c r="D97" s="41"/>
      <c r="E97" s="41"/>
      <c r="F97" s="41"/>
      <c r="G97" s="41"/>
      <c r="H97" s="41"/>
      <c r="I97" s="41"/>
      <c r="J97" s="41"/>
      <c r="K97" s="41"/>
      <c r="L97" s="41"/>
      <c r="M97" s="41"/>
      <c r="N97" s="41"/>
      <c r="O97" s="41"/>
      <c r="P97" s="41"/>
      <c r="Q97" s="41"/>
      <c r="R97" s="41"/>
      <c r="S97" s="41"/>
      <c r="T97" s="1"/>
      <c r="U97" s="1"/>
      <c r="V97" s="1"/>
      <c r="W97" s="1"/>
      <c r="X97" s="1"/>
      <c r="Y97" s="1"/>
      <c r="Z97" s="1"/>
      <c r="AA97" s="1"/>
    </row>
    <row r="98" spans="2:27" ht="15.75" customHeight="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75"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75"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5.75"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sheetData>
  <mergeCells count="154">
    <mergeCell ref="B21:B22"/>
    <mergeCell ref="C21:C22"/>
    <mergeCell ref="D21:D22"/>
    <mergeCell ref="E21:E22"/>
    <mergeCell ref="B19:B20"/>
    <mergeCell ref="C19:C20"/>
    <mergeCell ref="B31:B32"/>
    <mergeCell ref="C31:C32"/>
    <mergeCell ref="B30:Z30"/>
    <mergeCell ref="F31:Q31"/>
    <mergeCell ref="S31:S32"/>
    <mergeCell ref="T27:U28"/>
    <mergeCell ref="V27:W28"/>
    <mergeCell ref="R31:R32"/>
    <mergeCell ref="B23:B24"/>
    <mergeCell ref="C23:C24"/>
    <mergeCell ref="D23:D24"/>
    <mergeCell ref="E23:E24"/>
    <mergeCell ref="F23:F24"/>
    <mergeCell ref="C25:C26"/>
    <mergeCell ref="F25:F26"/>
    <mergeCell ref="T21:U22"/>
    <mergeCell ref="T23:U24"/>
    <mergeCell ref="Y11:Z11"/>
    <mergeCell ref="R11:T11"/>
    <mergeCell ref="B64:C64"/>
    <mergeCell ref="B65:C65"/>
    <mergeCell ref="B66:C66"/>
    <mergeCell ref="R45:R46"/>
    <mergeCell ref="S45:S46"/>
    <mergeCell ref="C43:E43"/>
    <mergeCell ref="B27:B28"/>
    <mergeCell ref="C27:C28"/>
    <mergeCell ref="D27:D28"/>
    <mergeCell ref="B47:B50"/>
    <mergeCell ref="C50:E50"/>
    <mergeCell ref="C37:E37"/>
    <mergeCell ref="B38:B42"/>
    <mergeCell ref="C42:E42"/>
    <mergeCell ref="B45:B46"/>
    <mergeCell ref="C45:C46"/>
    <mergeCell ref="D45:D46"/>
    <mergeCell ref="E45:E46"/>
    <mergeCell ref="C54:E54"/>
    <mergeCell ref="C55:E55"/>
    <mergeCell ref="F45:Q45"/>
    <mergeCell ref="E27:E28"/>
    <mergeCell ref="F59:Z61"/>
    <mergeCell ref="B63:C63"/>
    <mergeCell ref="E63:E65"/>
    <mergeCell ref="B7:C7"/>
    <mergeCell ref="D7:E7"/>
    <mergeCell ref="F7:Z7"/>
    <mergeCell ref="B8:C8"/>
    <mergeCell ref="D8:Z8"/>
    <mergeCell ref="D10:Z10"/>
    <mergeCell ref="Y12:Z12"/>
    <mergeCell ref="M12:N12"/>
    <mergeCell ref="B11:C13"/>
    <mergeCell ref="D13:I13"/>
    <mergeCell ref="B10:C10"/>
    <mergeCell ref="D11:I11"/>
    <mergeCell ref="D12:I12"/>
    <mergeCell ref="K12:L12"/>
    <mergeCell ref="R12:T12"/>
    <mergeCell ref="U12:W12"/>
    <mergeCell ref="M13:N13"/>
    <mergeCell ref="K11:L11"/>
    <mergeCell ref="M11:N11"/>
    <mergeCell ref="O11:Q11"/>
    <mergeCell ref="U11:W11"/>
    <mergeCell ref="O12:Q12"/>
    <mergeCell ref="E17:E18"/>
    <mergeCell ref="F17:F18"/>
    <mergeCell ref="T17:U18"/>
    <mergeCell ref="F67:Z69"/>
    <mergeCell ref="B69:C69"/>
    <mergeCell ref="B75:Z75"/>
    <mergeCell ref="B51:B54"/>
    <mergeCell ref="F62:Z62"/>
    <mergeCell ref="F63:Z65"/>
    <mergeCell ref="F66:Z66"/>
    <mergeCell ref="B59:C59"/>
    <mergeCell ref="E59:E61"/>
    <mergeCell ref="B70:C70"/>
    <mergeCell ref="B71:C71"/>
    <mergeCell ref="E71:E73"/>
    <mergeCell ref="B74:C74"/>
    <mergeCell ref="F70:Z70"/>
    <mergeCell ref="F71:Z73"/>
    <mergeCell ref="B72:C72"/>
    <mergeCell ref="B73:C73"/>
    <mergeCell ref="F74:Z74"/>
    <mergeCell ref="B60:C60"/>
    <mergeCell ref="B61:C61"/>
    <mergeCell ref="V17:W18"/>
    <mergeCell ref="U13:Z13"/>
    <mergeCell ref="S14:Z14"/>
    <mergeCell ref="O14:R14"/>
    <mergeCell ref="X23:Z24"/>
    <mergeCell ref="K13:L13"/>
    <mergeCell ref="V23:W24"/>
    <mergeCell ref="C86:O86"/>
    <mergeCell ref="C92:O92"/>
    <mergeCell ref="B16:Z16"/>
    <mergeCell ref="G17:S17"/>
    <mergeCell ref="X17:Z18"/>
    <mergeCell ref="O13:T13"/>
    <mergeCell ref="V21:W22"/>
    <mergeCell ref="X21:Z22"/>
    <mergeCell ref="D14:N14"/>
    <mergeCell ref="F19:F20"/>
    <mergeCell ref="D19:D20"/>
    <mergeCell ref="B17:B18"/>
    <mergeCell ref="C17:C18"/>
    <mergeCell ref="D17:D18"/>
    <mergeCell ref="B14:C14"/>
    <mergeCell ref="T19:U20"/>
    <mergeCell ref="V19:W20"/>
    <mergeCell ref="V4:W4"/>
    <mergeCell ref="X4:Z4"/>
    <mergeCell ref="V5:W5"/>
    <mergeCell ref="X5:Z5"/>
    <mergeCell ref="B2:C5"/>
    <mergeCell ref="D2:U2"/>
    <mergeCell ref="V2:W2"/>
    <mergeCell ref="X2:Z2"/>
    <mergeCell ref="V3:W3"/>
    <mergeCell ref="X3:Z3"/>
    <mergeCell ref="D3:U5"/>
    <mergeCell ref="X19:Z20"/>
    <mergeCell ref="C77:O77"/>
    <mergeCell ref="C79:O79"/>
    <mergeCell ref="F21:F22"/>
    <mergeCell ref="E19:E20"/>
    <mergeCell ref="T25:U26"/>
    <mergeCell ref="V25:W26"/>
    <mergeCell ref="X25:Z26"/>
    <mergeCell ref="X27:Z28"/>
    <mergeCell ref="E67:E69"/>
    <mergeCell ref="B67:C67"/>
    <mergeCell ref="B68:C68"/>
    <mergeCell ref="D25:D26"/>
    <mergeCell ref="E25:E26"/>
    <mergeCell ref="B58:E58"/>
    <mergeCell ref="B62:C62"/>
    <mergeCell ref="T31:Z42"/>
    <mergeCell ref="T45:Z54"/>
    <mergeCell ref="B25:B26"/>
    <mergeCell ref="F27:F28"/>
    <mergeCell ref="E31:E32"/>
    <mergeCell ref="D31:D32"/>
    <mergeCell ref="B33:B37"/>
    <mergeCell ref="B57:Z57"/>
  </mergeCell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2:AA1010"/>
  <sheetViews>
    <sheetView showGridLines="0" zoomScale="50" zoomScaleNormal="50" workbookViewId="0">
      <selection activeCell="D3" sqref="D3:U5"/>
    </sheetView>
  </sheetViews>
  <sheetFormatPr defaultColWidth="14.42578125" defaultRowHeight="15" customHeight="1"/>
  <cols>
    <col min="1" max="1" width="16.140625" customWidth="1"/>
    <col min="2" max="2" width="13.7109375" customWidth="1"/>
    <col min="3" max="3" width="62.5703125" customWidth="1"/>
    <col min="4" max="4" width="33.28515625" customWidth="1"/>
    <col min="5" max="5" width="42.28515625" customWidth="1"/>
    <col min="6" max="21" width="23.7109375" customWidth="1"/>
    <col min="22" max="22" width="15.42578125" customWidth="1"/>
    <col min="23" max="23" width="17.5703125" customWidth="1"/>
    <col min="24" max="24" width="16.7109375" customWidth="1"/>
    <col min="25" max="25" width="19.7109375" customWidth="1"/>
    <col min="26" max="26" width="10.7109375" customWidth="1"/>
  </cols>
  <sheetData>
    <row r="2" spans="2:27" ht="34.5" customHeight="1">
      <c r="B2" s="505"/>
      <c r="C2" s="646"/>
      <c r="D2" s="506" t="s">
        <v>134</v>
      </c>
      <c r="E2" s="630"/>
      <c r="F2" s="630"/>
      <c r="G2" s="630"/>
      <c r="H2" s="630"/>
      <c r="I2" s="630"/>
      <c r="J2" s="630"/>
      <c r="K2" s="630"/>
      <c r="L2" s="630"/>
      <c r="M2" s="630"/>
      <c r="N2" s="630"/>
      <c r="O2" s="630"/>
      <c r="P2" s="630"/>
      <c r="Q2" s="630"/>
      <c r="R2" s="630"/>
      <c r="S2" s="630"/>
      <c r="T2" s="630"/>
      <c r="U2" s="631"/>
      <c r="V2" s="366" t="s">
        <v>2</v>
      </c>
      <c r="W2" s="569"/>
      <c r="X2" s="369" t="s">
        <v>3</v>
      </c>
      <c r="Y2" s="570"/>
      <c r="Z2" s="570"/>
      <c r="AA2" s="1"/>
    </row>
    <row r="3" spans="2:27" ht="34.5" customHeight="1">
      <c r="B3" s="647"/>
      <c r="C3" s="623"/>
      <c r="D3" s="370" t="s">
        <v>200</v>
      </c>
      <c r="E3" s="573"/>
      <c r="F3" s="573"/>
      <c r="G3" s="573"/>
      <c r="H3" s="573"/>
      <c r="I3" s="573"/>
      <c r="J3" s="573"/>
      <c r="K3" s="573"/>
      <c r="L3" s="573"/>
      <c r="M3" s="573"/>
      <c r="N3" s="573"/>
      <c r="O3" s="573"/>
      <c r="P3" s="573"/>
      <c r="Q3" s="573"/>
      <c r="R3" s="573"/>
      <c r="S3" s="573"/>
      <c r="T3" s="573"/>
      <c r="U3" s="648"/>
      <c r="V3" s="366" t="s">
        <v>5</v>
      </c>
      <c r="W3" s="569"/>
      <c r="X3" s="369">
        <v>1</v>
      </c>
      <c r="Y3" s="570"/>
      <c r="Z3" s="570"/>
      <c r="AA3" s="1"/>
    </row>
    <row r="4" spans="2:27" ht="34.5" customHeight="1">
      <c r="B4" s="647"/>
      <c r="C4" s="623"/>
      <c r="D4" s="575"/>
      <c r="E4" s="649"/>
      <c r="F4" s="649"/>
      <c r="G4" s="649"/>
      <c r="H4" s="649"/>
      <c r="I4" s="649"/>
      <c r="J4" s="649"/>
      <c r="K4" s="649"/>
      <c r="L4" s="649"/>
      <c r="M4" s="649"/>
      <c r="N4" s="649"/>
      <c r="O4" s="649"/>
      <c r="P4" s="649"/>
      <c r="Q4" s="649"/>
      <c r="R4" s="649"/>
      <c r="S4" s="649"/>
      <c r="T4" s="649"/>
      <c r="U4" s="648"/>
      <c r="V4" s="366" t="s">
        <v>6</v>
      </c>
      <c r="W4" s="569"/>
      <c r="X4" s="369" t="s">
        <v>7</v>
      </c>
      <c r="Y4" s="570"/>
      <c r="Z4" s="570"/>
      <c r="AA4" s="1"/>
    </row>
    <row r="5" spans="2:27" ht="34.5" customHeight="1">
      <c r="B5" s="650"/>
      <c r="C5" s="651"/>
      <c r="D5" s="652"/>
      <c r="E5" s="653"/>
      <c r="F5" s="653"/>
      <c r="G5" s="653"/>
      <c r="H5" s="653"/>
      <c r="I5" s="653"/>
      <c r="J5" s="653"/>
      <c r="K5" s="653"/>
      <c r="L5" s="653"/>
      <c r="M5" s="653"/>
      <c r="N5" s="653"/>
      <c r="O5" s="653"/>
      <c r="P5" s="653"/>
      <c r="Q5" s="653"/>
      <c r="R5" s="653"/>
      <c r="S5" s="653"/>
      <c r="T5" s="653"/>
      <c r="U5" s="654"/>
      <c r="V5" s="366" t="s">
        <v>8</v>
      </c>
      <c r="W5" s="569"/>
      <c r="X5" s="367" t="s">
        <v>201</v>
      </c>
      <c r="Y5" s="570"/>
      <c r="Z5" s="570"/>
      <c r="AA5" s="1"/>
    </row>
    <row r="6" spans="2:27" ht="25.5" customHeight="1">
      <c r="B6" s="42"/>
      <c r="C6" s="42"/>
      <c r="D6" s="42"/>
      <c r="E6" s="42"/>
      <c r="F6" s="42"/>
      <c r="G6" s="42"/>
      <c r="H6" s="42"/>
      <c r="I6" s="42"/>
      <c r="J6" s="42"/>
      <c r="K6" s="42"/>
      <c r="L6" s="42"/>
      <c r="M6" s="42"/>
      <c r="N6" s="42"/>
      <c r="O6" s="42"/>
      <c r="P6" s="42"/>
      <c r="Q6" s="42"/>
      <c r="R6" s="42"/>
      <c r="S6" s="42"/>
      <c r="T6" s="42"/>
      <c r="U6" s="42"/>
      <c r="V6" s="42"/>
      <c r="W6" s="42"/>
      <c r="X6" s="42"/>
      <c r="Y6" s="42"/>
      <c r="Z6" s="42"/>
      <c r="AA6" s="1"/>
    </row>
    <row r="7" spans="2:27" ht="39.75" customHeight="1">
      <c r="B7" s="358" t="s">
        <v>12</v>
      </c>
      <c r="C7" s="579"/>
      <c r="D7" s="359"/>
      <c r="E7" s="580"/>
      <c r="F7" s="478"/>
      <c r="G7" s="588"/>
      <c r="H7" s="588"/>
      <c r="I7" s="588"/>
      <c r="J7" s="588"/>
      <c r="K7" s="588"/>
      <c r="L7" s="588"/>
      <c r="M7" s="588"/>
      <c r="N7" s="588"/>
      <c r="O7" s="588"/>
      <c r="P7" s="588"/>
      <c r="Q7" s="588"/>
      <c r="R7" s="588"/>
      <c r="S7" s="588"/>
      <c r="T7" s="588"/>
      <c r="U7" s="588"/>
      <c r="V7" s="588"/>
      <c r="W7" s="588"/>
      <c r="X7" s="588"/>
      <c r="Y7" s="588"/>
      <c r="Z7" s="618"/>
      <c r="AA7" s="1"/>
    </row>
    <row r="8" spans="2:27" ht="39.75" customHeight="1">
      <c r="B8" s="358" t="s">
        <v>13</v>
      </c>
      <c r="C8" s="579"/>
      <c r="D8" s="327" t="s">
        <v>137</v>
      </c>
      <c r="E8" s="580"/>
      <c r="F8" s="580"/>
      <c r="G8" s="580"/>
      <c r="H8" s="580"/>
      <c r="I8" s="580"/>
      <c r="J8" s="580"/>
      <c r="K8" s="580"/>
      <c r="L8" s="580"/>
      <c r="M8" s="580"/>
      <c r="N8" s="580"/>
      <c r="O8" s="580"/>
      <c r="P8" s="580"/>
      <c r="Q8" s="580"/>
      <c r="R8" s="580"/>
      <c r="S8" s="580"/>
      <c r="T8" s="580"/>
      <c r="U8" s="580"/>
      <c r="V8" s="580"/>
      <c r="W8" s="580"/>
      <c r="X8" s="580"/>
      <c r="Y8" s="580"/>
      <c r="Z8" s="583"/>
      <c r="AA8" s="1"/>
    </row>
    <row r="9" spans="2:27" ht="20.25">
      <c r="B9" s="42"/>
      <c r="C9" s="42"/>
      <c r="D9" s="42"/>
      <c r="E9" s="42"/>
      <c r="F9" s="42"/>
      <c r="G9" s="42"/>
      <c r="H9" s="42"/>
      <c r="I9" s="42"/>
      <c r="J9" s="42"/>
      <c r="K9" s="42"/>
      <c r="L9" s="42"/>
      <c r="M9" s="42"/>
      <c r="N9" s="42"/>
      <c r="O9" s="42"/>
      <c r="P9" s="42"/>
      <c r="Q9" s="42"/>
      <c r="R9" s="42"/>
      <c r="S9" s="42"/>
      <c r="T9" s="42"/>
      <c r="U9" s="42"/>
      <c r="V9" s="42"/>
      <c r="W9" s="42"/>
      <c r="X9" s="42"/>
      <c r="Y9" s="42"/>
      <c r="Z9" s="42"/>
      <c r="AA9" s="1"/>
    </row>
    <row r="10" spans="2:27" ht="60.75" customHeight="1">
      <c r="B10" s="484" t="s">
        <v>14</v>
      </c>
      <c r="C10" s="633"/>
      <c r="D10" s="329" t="s">
        <v>202</v>
      </c>
      <c r="E10" s="577"/>
      <c r="F10" s="577"/>
      <c r="G10" s="577"/>
      <c r="H10" s="577"/>
      <c r="I10" s="577"/>
      <c r="J10" s="577"/>
      <c r="K10" s="577"/>
      <c r="L10" s="577"/>
      <c r="M10" s="577"/>
      <c r="N10" s="577"/>
      <c r="O10" s="577"/>
      <c r="P10" s="577"/>
      <c r="Q10" s="577"/>
      <c r="R10" s="577"/>
      <c r="S10" s="577"/>
      <c r="T10" s="577"/>
      <c r="U10" s="577"/>
      <c r="V10" s="577"/>
      <c r="W10" s="577"/>
      <c r="X10" s="577"/>
      <c r="Y10" s="577"/>
      <c r="Z10" s="585"/>
      <c r="AA10" s="1"/>
    </row>
    <row r="11" spans="2:27" ht="104.25" customHeight="1">
      <c r="B11" s="480" t="s">
        <v>15</v>
      </c>
      <c r="C11" s="634"/>
      <c r="D11" s="330" t="s">
        <v>203</v>
      </c>
      <c r="E11" s="580"/>
      <c r="F11" s="580"/>
      <c r="G11" s="580"/>
      <c r="H11" s="580"/>
      <c r="I11" s="580"/>
      <c r="J11" s="136" t="s">
        <v>17</v>
      </c>
      <c r="K11" s="333" t="s">
        <v>204</v>
      </c>
      <c r="L11" s="485"/>
      <c r="M11" s="331" t="s">
        <v>19</v>
      </c>
      <c r="N11" s="479"/>
      <c r="O11" s="514" t="s">
        <v>205</v>
      </c>
      <c r="P11" s="580"/>
      <c r="Q11" s="580"/>
      <c r="R11" s="336" t="s">
        <v>21</v>
      </c>
      <c r="S11" s="588"/>
      <c r="T11" s="587"/>
      <c r="U11" s="461" t="s">
        <v>206</v>
      </c>
      <c r="V11" s="503"/>
      <c r="W11" s="504"/>
      <c r="X11" s="139" t="s">
        <v>23</v>
      </c>
      <c r="Y11" s="490" t="e">
        <f>R71</f>
        <v>#DIV/0!</v>
      </c>
      <c r="Z11" s="583"/>
      <c r="AA11" s="1"/>
    </row>
    <row r="12" spans="2:27" ht="87" customHeight="1">
      <c r="B12" s="589"/>
      <c r="C12" s="590"/>
      <c r="D12" s="330" t="s">
        <v>207</v>
      </c>
      <c r="E12" s="580"/>
      <c r="F12" s="580"/>
      <c r="G12" s="580"/>
      <c r="H12" s="580"/>
      <c r="I12" s="583"/>
      <c r="J12" s="136" t="s">
        <v>17</v>
      </c>
      <c r="K12" s="333" t="s">
        <v>208</v>
      </c>
      <c r="L12" s="334"/>
      <c r="M12" s="331" t="s">
        <v>19</v>
      </c>
      <c r="N12" s="502"/>
      <c r="O12" s="340" t="s">
        <v>209</v>
      </c>
      <c r="P12" s="580"/>
      <c r="Q12" s="583"/>
      <c r="R12" s="332" t="s">
        <v>27</v>
      </c>
      <c r="S12" s="580"/>
      <c r="T12" s="580"/>
      <c r="U12" s="580"/>
      <c r="V12" s="580"/>
      <c r="W12" s="580"/>
      <c r="X12" s="580"/>
      <c r="Y12" s="580"/>
      <c r="Z12" s="583"/>
      <c r="AA12" s="1"/>
    </row>
    <row r="13" spans="2:27" ht="72" customHeight="1">
      <c r="B13" s="636"/>
      <c r="C13" s="637"/>
      <c r="D13" s="512" t="s">
        <v>210</v>
      </c>
      <c r="E13" s="513"/>
      <c r="F13" s="513"/>
      <c r="G13" s="513"/>
      <c r="H13" s="513"/>
      <c r="I13" s="334"/>
      <c r="J13" s="136" t="s">
        <v>17</v>
      </c>
      <c r="K13" s="333" t="s">
        <v>147</v>
      </c>
      <c r="L13" s="334"/>
      <c r="M13" s="331" t="s">
        <v>19</v>
      </c>
      <c r="N13" s="502"/>
      <c r="O13" s="345" t="s">
        <v>31</v>
      </c>
      <c r="P13" s="580"/>
      <c r="Q13" s="580"/>
      <c r="R13" s="580"/>
      <c r="S13" s="580"/>
      <c r="T13" s="583"/>
      <c r="U13" s="332" t="s">
        <v>27</v>
      </c>
      <c r="V13" s="580"/>
      <c r="W13" s="580"/>
      <c r="X13" s="580"/>
      <c r="Y13" s="580"/>
      <c r="Z13" s="583"/>
      <c r="AA13" s="1"/>
    </row>
    <row r="14" spans="2:27" ht="60.75" customHeight="1">
      <c r="B14" s="361" t="s">
        <v>32</v>
      </c>
      <c r="C14" s="593"/>
      <c r="D14" s="330" t="s">
        <v>211</v>
      </c>
      <c r="E14" s="580"/>
      <c r="F14" s="580"/>
      <c r="G14" s="580"/>
      <c r="H14" s="580"/>
      <c r="I14" s="580"/>
      <c r="J14" s="580"/>
      <c r="K14" s="580"/>
      <c r="L14" s="580"/>
      <c r="M14" s="580"/>
      <c r="N14" s="580"/>
      <c r="O14" s="336" t="s">
        <v>34</v>
      </c>
      <c r="P14" s="588"/>
      <c r="Q14" s="588"/>
      <c r="R14" s="618"/>
      <c r="S14" s="450" t="s">
        <v>212</v>
      </c>
      <c r="T14" s="580"/>
      <c r="U14" s="580"/>
      <c r="V14" s="580"/>
      <c r="W14" s="580"/>
      <c r="X14" s="580"/>
      <c r="Y14" s="580"/>
      <c r="Z14" s="583"/>
      <c r="AA14" s="1"/>
    </row>
    <row r="15" spans="2:27" ht="7.5" customHeight="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1"/>
    </row>
    <row r="16" spans="2:27" ht="39.75" customHeight="1">
      <c r="B16" s="409" t="s">
        <v>36</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618"/>
      <c r="AA16" s="1"/>
    </row>
    <row r="17" spans="2:27" ht="47.25" customHeight="1">
      <c r="B17" s="508" t="s">
        <v>37</v>
      </c>
      <c r="C17" s="372" t="s">
        <v>38</v>
      </c>
      <c r="D17" s="347" t="s">
        <v>39</v>
      </c>
      <c r="E17" s="347" t="s">
        <v>40</v>
      </c>
      <c r="F17" s="347" t="s">
        <v>41</v>
      </c>
      <c r="G17" s="362" t="s">
        <v>42</v>
      </c>
      <c r="H17" s="588"/>
      <c r="I17" s="588"/>
      <c r="J17" s="588"/>
      <c r="K17" s="588"/>
      <c r="L17" s="588"/>
      <c r="M17" s="588"/>
      <c r="N17" s="588"/>
      <c r="O17" s="588"/>
      <c r="P17" s="588"/>
      <c r="Q17" s="588"/>
      <c r="R17" s="588"/>
      <c r="S17" s="587"/>
      <c r="T17" s="363" t="s">
        <v>43</v>
      </c>
      <c r="U17" s="586"/>
      <c r="V17" s="364" t="s">
        <v>44</v>
      </c>
      <c r="W17" s="584"/>
      <c r="X17" s="365" t="s">
        <v>45</v>
      </c>
      <c r="Y17" s="584"/>
      <c r="Z17" s="586"/>
      <c r="AA17" s="1"/>
    </row>
    <row r="18" spans="2:27" ht="34.5" customHeight="1">
      <c r="B18" s="638"/>
      <c r="C18" s="598"/>
      <c r="D18" s="598"/>
      <c r="E18" s="598"/>
      <c r="F18" s="598"/>
      <c r="G18" s="141" t="s">
        <v>46</v>
      </c>
      <c r="H18" s="142" t="s">
        <v>47</v>
      </c>
      <c r="I18" s="143" t="s">
        <v>48</v>
      </c>
      <c r="J18" s="143" t="s">
        <v>49</v>
      </c>
      <c r="K18" s="143" t="s">
        <v>50</v>
      </c>
      <c r="L18" s="143" t="s">
        <v>51</v>
      </c>
      <c r="M18" s="143" t="s">
        <v>52</v>
      </c>
      <c r="N18" s="143" t="s">
        <v>53</v>
      </c>
      <c r="O18" s="143" t="s">
        <v>54</v>
      </c>
      <c r="P18" s="143" t="s">
        <v>55</v>
      </c>
      <c r="Q18" s="143" t="s">
        <v>56</v>
      </c>
      <c r="R18" s="143" t="s">
        <v>57</v>
      </c>
      <c r="S18" s="144" t="s">
        <v>58</v>
      </c>
      <c r="T18" s="599"/>
      <c r="U18" s="592"/>
      <c r="V18" s="589"/>
      <c r="W18" s="600"/>
      <c r="X18" s="591"/>
      <c r="Y18" s="593"/>
      <c r="Z18" s="592"/>
      <c r="AA18" s="1"/>
    </row>
    <row r="19" spans="2:27" ht="34.5" customHeight="1">
      <c r="B19" s="524" t="s">
        <v>213</v>
      </c>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6"/>
      <c r="AA19" s="1"/>
    </row>
    <row r="20" spans="2:27" ht="89.25" customHeight="1">
      <c r="B20" s="459">
        <v>1</v>
      </c>
      <c r="C20" s="446"/>
      <c r="D20" s="445"/>
      <c r="E20" s="446"/>
      <c r="F20" s="444"/>
      <c r="G20" s="219" t="s">
        <v>59</v>
      </c>
      <c r="H20" s="90"/>
      <c r="I20" s="90"/>
      <c r="J20" s="90"/>
      <c r="K20" s="90"/>
      <c r="L20" s="90"/>
      <c r="M20" s="90"/>
      <c r="N20" s="90"/>
      <c r="O20" s="90"/>
      <c r="P20" s="90"/>
      <c r="Q20" s="90"/>
      <c r="R20" s="90"/>
      <c r="S20" s="90"/>
      <c r="T20" s="507" t="e">
        <f>COUNTIF(H21:S21,"E")/COUNTIF(H20:S20,"P")</f>
        <v>#DIV/0!</v>
      </c>
      <c r="U20" s="586"/>
      <c r="V20" s="341"/>
      <c r="W20" s="585"/>
      <c r="X20" s="342"/>
      <c r="Y20" s="577"/>
      <c r="Z20" s="585"/>
      <c r="AA20" s="1"/>
    </row>
    <row r="21" spans="2:27" ht="82.5" customHeight="1">
      <c r="B21" s="607"/>
      <c r="C21" s="607"/>
      <c r="D21" s="607"/>
      <c r="E21" s="607"/>
      <c r="F21" s="607"/>
      <c r="G21" s="220" t="s">
        <v>61</v>
      </c>
      <c r="H21" s="90"/>
      <c r="I21" s="90"/>
      <c r="J21" s="90"/>
      <c r="K21" s="90"/>
      <c r="L21" s="90"/>
      <c r="M21" s="90"/>
      <c r="N21" s="90"/>
      <c r="O21" s="90"/>
      <c r="P21" s="90"/>
      <c r="Q21" s="90"/>
      <c r="R21" s="90"/>
      <c r="S21" s="90"/>
      <c r="T21" s="593"/>
      <c r="U21" s="592"/>
      <c r="V21" s="604"/>
      <c r="W21" s="595"/>
      <c r="X21" s="604"/>
      <c r="Y21" s="594"/>
      <c r="Z21" s="595"/>
      <c r="AA21" s="1"/>
    </row>
    <row r="22" spans="2:27" ht="89.25" customHeight="1">
      <c r="B22" s="459">
        <v>2</v>
      </c>
      <c r="C22" s="446"/>
      <c r="D22" s="445"/>
      <c r="E22" s="445"/>
      <c r="F22" s="444"/>
      <c r="G22" s="219" t="s">
        <v>59</v>
      </c>
      <c r="H22" s="90"/>
      <c r="I22" s="90"/>
      <c r="J22" s="90"/>
      <c r="K22" s="90"/>
      <c r="L22" s="90"/>
      <c r="M22" s="90"/>
      <c r="N22" s="90"/>
      <c r="O22" s="90"/>
      <c r="P22" s="90"/>
      <c r="Q22" s="90"/>
      <c r="R22" s="90"/>
      <c r="S22" s="90"/>
      <c r="T22" s="507" t="e">
        <f t="shared" ref="T22" si="0">COUNTIF(H23:S23,"E")/COUNTIF(H22:S22,"P")</f>
        <v>#DIV/0!</v>
      </c>
      <c r="U22" s="586"/>
      <c r="V22" s="341"/>
      <c r="W22" s="585"/>
      <c r="X22" s="342"/>
      <c r="Y22" s="577"/>
      <c r="Z22" s="585"/>
      <c r="AA22" s="1"/>
    </row>
    <row r="23" spans="2:27" ht="82.5" customHeight="1">
      <c r="B23" s="607"/>
      <c r="C23" s="607"/>
      <c r="D23" s="607"/>
      <c r="E23" s="607"/>
      <c r="F23" s="607"/>
      <c r="G23" s="220" t="s">
        <v>61</v>
      </c>
      <c r="H23" s="90"/>
      <c r="I23" s="90"/>
      <c r="J23" s="90"/>
      <c r="K23" s="90"/>
      <c r="L23" s="90"/>
      <c r="M23" s="90"/>
      <c r="N23" s="90"/>
      <c r="O23" s="90"/>
      <c r="P23" s="90"/>
      <c r="Q23" s="90"/>
      <c r="R23" s="90"/>
      <c r="S23" s="90"/>
      <c r="T23" s="593"/>
      <c r="U23" s="592"/>
      <c r="V23" s="604"/>
      <c r="W23" s="595"/>
      <c r="X23" s="604"/>
      <c r="Y23" s="594"/>
      <c r="Z23" s="595"/>
      <c r="AA23" s="1"/>
    </row>
    <row r="24" spans="2:27" ht="89.25" customHeight="1">
      <c r="B24" s="459">
        <v>3</v>
      </c>
      <c r="C24" s="446"/>
      <c r="D24" s="445"/>
      <c r="E24" s="446"/>
      <c r="F24" s="444"/>
      <c r="G24" s="219" t="s">
        <v>59</v>
      </c>
      <c r="H24" s="90"/>
      <c r="I24" s="90"/>
      <c r="J24" s="90"/>
      <c r="K24" s="90"/>
      <c r="L24" s="90"/>
      <c r="M24" s="90"/>
      <c r="N24" s="90"/>
      <c r="O24" s="90"/>
      <c r="P24" s="90"/>
      <c r="Q24" s="90"/>
      <c r="R24" s="90"/>
      <c r="S24" s="90"/>
      <c r="T24" s="507" t="e">
        <f t="shared" ref="T24" si="1">COUNTIF(H25:S25,"E")/COUNTIF(H24:S24,"P")</f>
        <v>#DIV/0!</v>
      </c>
      <c r="U24" s="586"/>
      <c r="V24" s="341"/>
      <c r="W24" s="585"/>
      <c r="X24" s="342"/>
      <c r="Y24" s="577"/>
      <c r="Z24" s="585"/>
      <c r="AA24" s="1"/>
    </row>
    <row r="25" spans="2:27" ht="82.5" customHeight="1">
      <c r="B25" s="607"/>
      <c r="C25" s="607"/>
      <c r="D25" s="607"/>
      <c r="E25" s="607"/>
      <c r="F25" s="607"/>
      <c r="G25" s="220" t="s">
        <v>61</v>
      </c>
      <c r="H25" s="90"/>
      <c r="I25" s="90"/>
      <c r="J25" s="90"/>
      <c r="K25" s="90"/>
      <c r="L25" s="90"/>
      <c r="M25" s="90"/>
      <c r="N25" s="90"/>
      <c r="O25" s="90"/>
      <c r="P25" s="90"/>
      <c r="Q25" s="90"/>
      <c r="R25" s="90"/>
      <c r="S25" s="90"/>
      <c r="T25" s="593"/>
      <c r="U25" s="592"/>
      <c r="V25" s="604"/>
      <c r="W25" s="595"/>
      <c r="X25" s="604"/>
      <c r="Y25" s="594"/>
      <c r="Z25" s="595"/>
      <c r="AA25" s="1"/>
    </row>
    <row r="26" spans="2:27" ht="89.25" customHeight="1">
      <c r="B26" s="459">
        <v>4</v>
      </c>
      <c r="C26" s="446"/>
      <c r="D26" s="445"/>
      <c r="E26" s="446"/>
      <c r="F26" s="444"/>
      <c r="G26" s="219" t="s">
        <v>59</v>
      </c>
      <c r="H26" s="90"/>
      <c r="I26" s="90"/>
      <c r="J26" s="90"/>
      <c r="K26" s="90"/>
      <c r="L26" s="90"/>
      <c r="M26" s="90"/>
      <c r="N26" s="90"/>
      <c r="O26" s="90"/>
      <c r="P26" s="90"/>
      <c r="Q26" s="90"/>
      <c r="R26" s="90"/>
      <c r="S26" s="90"/>
      <c r="T26" s="507" t="e">
        <f t="shared" ref="T26" si="2">COUNTIF(H27:S27,"E")/COUNTIF(H26:S26,"P")</f>
        <v>#DIV/0!</v>
      </c>
      <c r="U26" s="586"/>
      <c r="V26" s="341"/>
      <c r="W26" s="585"/>
      <c r="X26" s="342"/>
      <c r="Y26" s="577"/>
      <c r="Z26" s="585"/>
      <c r="AA26" s="1"/>
    </row>
    <row r="27" spans="2:27" ht="82.5" customHeight="1">
      <c r="B27" s="607"/>
      <c r="C27" s="607"/>
      <c r="D27" s="607"/>
      <c r="E27" s="607"/>
      <c r="F27" s="607"/>
      <c r="G27" s="220" t="s">
        <v>61</v>
      </c>
      <c r="H27" s="90"/>
      <c r="I27" s="90"/>
      <c r="J27" s="90"/>
      <c r="K27" s="90"/>
      <c r="L27" s="90"/>
      <c r="M27" s="90"/>
      <c r="N27" s="90"/>
      <c r="O27" s="90"/>
      <c r="P27" s="90"/>
      <c r="Q27" s="90"/>
      <c r="R27" s="90"/>
      <c r="S27" s="90"/>
      <c r="T27" s="593"/>
      <c r="U27" s="592"/>
      <c r="V27" s="604"/>
      <c r="W27" s="595"/>
      <c r="X27" s="604"/>
      <c r="Y27" s="594"/>
      <c r="Z27" s="595"/>
      <c r="AA27" s="1"/>
    </row>
    <row r="28" spans="2:27" ht="18.75" customHeight="1">
      <c r="B28" s="527" t="s">
        <v>214</v>
      </c>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9"/>
      <c r="AA28" s="1"/>
    </row>
    <row r="29" spans="2:27" ht="82.5" customHeight="1">
      <c r="B29" s="521">
        <v>5</v>
      </c>
      <c r="C29" s="446"/>
      <c r="D29" s="445"/>
      <c r="E29" s="445"/>
      <c r="F29" s="444"/>
      <c r="G29" s="219" t="s">
        <v>59</v>
      </c>
      <c r="H29" s="90"/>
      <c r="I29" s="90"/>
      <c r="J29" s="90"/>
      <c r="K29" s="90"/>
      <c r="L29" s="90"/>
      <c r="M29" s="90"/>
      <c r="N29" s="90"/>
      <c r="O29" s="90"/>
      <c r="P29" s="90"/>
      <c r="Q29" s="90"/>
      <c r="R29" s="90"/>
      <c r="S29" s="90"/>
      <c r="T29" s="507" t="e">
        <f t="shared" ref="T29" si="3">COUNTIF(H30:S30,"E")/COUNTIF(H29:S29,"P")</f>
        <v>#DIV/0!</v>
      </c>
      <c r="U29" s="586"/>
      <c r="V29" s="341"/>
      <c r="W29" s="585"/>
      <c r="X29" s="342"/>
      <c r="Y29" s="577"/>
      <c r="Z29" s="585"/>
      <c r="AA29" s="1"/>
    </row>
    <row r="30" spans="2:27" ht="82.5" customHeight="1">
      <c r="B30" s="521"/>
      <c r="C30" s="607"/>
      <c r="D30" s="607"/>
      <c r="E30" s="607"/>
      <c r="F30" s="607"/>
      <c r="G30" s="220" t="s">
        <v>61</v>
      </c>
      <c r="H30" s="90"/>
      <c r="I30" s="90"/>
      <c r="J30" s="90"/>
      <c r="K30" s="90"/>
      <c r="L30" s="90"/>
      <c r="M30" s="90"/>
      <c r="N30" s="90"/>
      <c r="O30" s="90"/>
      <c r="P30" s="90"/>
      <c r="Q30" s="90"/>
      <c r="R30" s="90"/>
      <c r="S30" s="90"/>
      <c r="T30" s="593"/>
      <c r="U30" s="592"/>
      <c r="V30" s="604"/>
      <c r="W30" s="595"/>
      <c r="X30" s="604"/>
      <c r="Y30" s="594"/>
      <c r="Z30" s="595"/>
      <c r="AA30" s="1"/>
    </row>
    <row r="31" spans="2:27" ht="82.5" customHeight="1">
      <c r="B31" s="521">
        <v>6</v>
      </c>
      <c r="C31" s="446"/>
      <c r="D31" s="445"/>
      <c r="E31" s="445"/>
      <c r="F31" s="444"/>
      <c r="G31" s="219" t="s">
        <v>59</v>
      </c>
      <c r="H31" s="90"/>
      <c r="I31" s="90"/>
      <c r="J31" s="90"/>
      <c r="K31" s="90"/>
      <c r="L31" s="90"/>
      <c r="M31" s="90"/>
      <c r="N31" s="90"/>
      <c r="O31" s="90"/>
      <c r="P31" s="90"/>
      <c r="Q31" s="90"/>
      <c r="R31" s="90"/>
      <c r="S31" s="90"/>
      <c r="T31" s="507" t="e">
        <f t="shared" ref="T31" si="4">COUNTIF(H32:S32,"E")/COUNTIF(H31:S31,"P")</f>
        <v>#DIV/0!</v>
      </c>
      <c r="U31" s="586"/>
      <c r="V31" s="341"/>
      <c r="W31" s="585"/>
      <c r="X31" s="342"/>
      <c r="Y31" s="577"/>
      <c r="Z31" s="585"/>
      <c r="AA31" s="1"/>
    </row>
    <row r="32" spans="2:27" ht="82.5" customHeight="1">
      <c r="B32" s="522"/>
      <c r="C32" s="607"/>
      <c r="D32" s="607"/>
      <c r="E32" s="607"/>
      <c r="F32" s="607"/>
      <c r="G32" s="220" t="s">
        <v>61</v>
      </c>
      <c r="H32" s="90"/>
      <c r="I32" s="90"/>
      <c r="J32" s="90"/>
      <c r="K32" s="90"/>
      <c r="L32" s="90"/>
      <c r="M32" s="90"/>
      <c r="N32" s="90"/>
      <c r="O32" s="90"/>
      <c r="P32" s="90"/>
      <c r="Q32" s="90"/>
      <c r="R32" s="90"/>
      <c r="S32" s="90"/>
      <c r="T32" s="593"/>
      <c r="U32" s="592"/>
      <c r="V32" s="604"/>
      <c r="W32" s="595"/>
      <c r="X32" s="604"/>
      <c r="Y32" s="594"/>
      <c r="Z32" s="595"/>
      <c r="AA32" s="1"/>
    </row>
    <row r="33" spans="1:27" ht="89.25" customHeight="1">
      <c r="B33" s="459">
        <v>7</v>
      </c>
      <c r="C33" s="446"/>
      <c r="D33" s="445"/>
      <c r="E33" s="446"/>
      <c r="F33" s="444"/>
      <c r="G33" s="147" t="s">
        <v>59</v>
      </c>
      <c r="H33" s="87"/>
      <c r="I33" s="88"/>
      <c r="J33" s="88"/>
      <c r="K33" s="88"/>
      <c r="L33" s="88"/>
      <c r="M33" s="88"/>
      <c r="N33" s="88"/>
      <c r="O33" s="88"/>
      <c r="P33" s="88"/>
      <c r="Q33" s="88"/>
      <c r="R33" s="88"/>
      <c r="S33" s="89"/>
      <c r="T33" s="507" t="e">
        <f t="shared" ref="T33" si="5">COUNTIF(H34:S34,"E")/COUNTIF(H33:S33,"P")</f>
        <v>#DIV/0!</v>
      </c>
      <c r="U33" s="586"/>
      <c r="V33" s="341"/>
      <c r="W33" s="585"/>
      <c r="X33" s="342"/>
      <c r="Y33" s="577"/>
      <c r="Z33" s="585"/>
      <c r="AA33" s="1"/>
    </row>
    <row r="34" spans="1:27" ht="82.5" customHeight="1">
      <c r="B34" s="607"/>
      <c r="C34" s="607"/>
      <c r="D34" s="607"/>
      <c r="E34" s="447"/>
      <c r="F34" s="607"/>
      <c r="G34" s="221" t="s">
        <v>61</v>
      </c>
      <c r="H34" s="85"/>
      <c r="I34" s="91"/>
      <c r="J34" s="91"/>
      <c r="K34" s="91"/>
      <c r="L34" s="91"/>
      <c r="M34" s="91"/>
      <c r="N34" s="91"/>
      <c r="O34" s="91"/>
      <c r="P34" s="91"/>
      <c r="Q34" s="91"/>
      <c r="R34" s="91"/>
      <c r="S34" s="92"/>
      <c r="T34" s="593"/>
      <c r="U34" s="592"/>
      <c r="V34" s="604"/>
      <c r="W34" s="595"/>
      <c r="X34" s="604"/>
      <c r="Y34" s="594"/>
      <c r="Z34" s="595"/>
      <c r="AA34" s="1"/>
    </row>
    <row r="35" spans="1:27" ht="82.5" customHeight="1">
      <c r="B35" s="519">
        <v>8</v>
      </c>
      <c r="C35" s="446"/>
      <c r="D35" s="445"/>
      <c r="E35" s="446"/>
      <c r="F35" s="444"/>
      <c r="G35" s="219" t="s">
        <v>59</v>
      </c>
      <c r="H35" s="90"/>
      <c r="I35" s="90"/>
      <c r="J35" s="90"/>
      <c r="K35" s="90"/>
      <c r="L35" s="90"/>
      <c r="M35" s="90"/>
      <c r="N35" s="90"/>
      <c r="O35" s="90"/>
      <c r="P35" s="90"/>
      <c r="Q35" s="90"/>
      <c r="R35" s="90"/>
      <c r="S35" s="90"/>
      <c r="T35" s="507" t="e">
        <f t="shared" ref="T35" si="6">COUNTIF(H36:S36,"E")/COUNTIF(H35:S35,"P")</f>
        <v>#DIV/0!</v>
      </c>
      <c r="U35" s="586"/>
      <c r="V35" s="341"/>
      <c r="W35" s="585"/>
      <c r="X35" s="342"/>
      <c r="Y35" s="577"/>
      <c r="Z35" s="585"/>
      <c r="AA35" s="1"/>
    </row>
    <row r="36" spans="1:27" ht="82.5" customHeight="1">
      <c r="B36" s="520"/>
      <c r="C36" s="607"/>
      <c r="D36" s="607"/>
      <c r="E36" s="447"/>
      <c r="F36" s="607"/>
      <c r="G36" s="220" t="s">
        <v>61</v>
      </c>
      <c r="H36" s="90"/>
      <c r="I36" s="90"/>
      <c r="J36" s="90"/>
      <c r="K36" s="90"/>
      <c r="L36" s="90"/>
      <c r="M36" s="90"/>
      <c r="N36" s="90"/>
      <c r="O36" s="90"/>
      <c r="P36" s="90"/>
      <c r="Q36" s="90"/>
      <c r="R36" s="90"/>
      <c r="S36" s="90"/>
      <c r="T36" s="593"/>
      <c r="U36" s="592"/>
      <c r="V36" s="604"/>
      <c r="W36" s="595"/>
      <c r="X36" s="604"/>
      <c r="Y36" s="594"/>
      <c r="Z36" s="595"/>
      <c r="AA36" s="1"/>
    </row>
    <row r="37" spans="1:27" s="531" customFormat="1" ht="18.75" customHeight="1">
      <c r="A37" s="133"/>
      <c r="B37" s="530" t="s">
        <v>215</v>
      </c>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86"/>
    </row>
    <row r="38" spans="1:27" ht="72" customHeight="1">
      <c r="B38" s="523">
        <v>9</v>
      </c>
      <c r="C38" s="446"/>
      <c r="D38" s="445"/>
      <c r="E38" s="446"/>
      <c r="F38" s="444"/>
      <c r="G38" s="219" t="s">
        <v>59</v>
      </c>
      <c r="H38" s="90"/>
      <c r="I38" s="90"/>
      <c r="J38" s="90" t="s">
        <v>59</v>
      </c>
      <c r="K38" s="90"/>
      <c r="L38" s="90"/>
      <c r="M38" s="90"/>
      <c r="N38" s="90"/>
      <c r="O38" s="90"/>
      <c r="P38" s="90"/>
      <c r="Q38" s="90"/>
      <c r="R38" s="90"/>
      <c r="S38" s="90"/>
      <c r="T38" s="507">
        <f t="shared" ref="T38" si="7">COUNTIF(H39:S39,"E")/COUNTIF(H38:S38,"P")</f>
        <v>0</v>
      </c>
      <c r="U38" s="586"/>
      <c r="V38" s="341"/>
      <c r="W38" s="585"/>
      <c r="X38" s="342"/>
      <c r="Y38" s="577"/>
      <c r="Z38" s="585"/>
      <c r="AA38" s="1"/>
    </row>
    <row r="39" spans="1:27" ht="85.5" customHeight="1">
      <c r="B39" s="523"/>
      <c r="C39" s="607"/>
      <c r="D39" s="607"/>
      <c r="E39" s="447"/>
      <c r="F39" s="607"/>
      <c r="G39" s="220" t="s">
        <v>61</v>
      </c>
      <c r="H39" s="93"/>
      <c r="I39" s="93"/>
      <c r="J39" s="93"/>
      <c r="K39" s="93"/>
      <c r="L39" s="93"/>
      <c r="M39" s="93"/>
      <c r="N39" s="93"/>
      <c r="O39" s="93"/>
      <c r="P39" s="93"/>
      <c r="Q39" s="93"/>
      <c r="R39" s="93"/>
      <c r="S39" s="93"/>
      <c r="T39" s="593"/>
      <c r="U39" s="592"/>
      <c r="V39" s="604"/>
      <c r="W39" s="595"/>
      <c r="X39" s="604"/>
      <c r="Y39" s="594"/>
      <c r="Z39" s="595"/>
      <c r="AA39" s="1"/>
    </row>
    <row r="40" spans="1:27" ht="85.5" customHeight="1">
      <c r="B40" s="523">
        <v>10</v>
      </c>
      <c r="C40" s="446"/>
      <c r="D40" s="445"/>
      <c r="E40" s="446"/>
      <c r="F40" s="444"/>
      <c r="G40" s="219" t="s">
        <v>59</v>
      </c>
      <c r="H40" s="90"/>
      <c r="I40" s="90"/>
      <c r="J40" s="90"/>
      <c r="K40" s="90"/>
      <c r="L40" s="90"/>
      <c r="M40" s="90"/>
      <c r="N40" s="90"/>
      <c r="O40" s="90"/>
      <c r="P40" s="90"/>
      <c r="Q40" s="90"/>
      <c r="R40" s="90"/>
      <c r="S40" s="90"/>
      <c r="T40" s="507" t="e">
        <f t="shared" ref="T40" si="8">COUNTIF(H41:S41,"E")/COUNTIF(H40:S40,"P")</f>
        <v>#DIV/0!</v>
      </c>
      <c r="U40" s="586"/>
      <c r="V40" s="341"/>
      <c r="W40" s="585"/>
      <c r="X40" s="342"/>
      <c r="Y40" s="577"/>
      <c r="Z40" s="585"/>
      <c r="AA40" s="1"/>
    </row>
    <row r="41" spans="1:27" ht="85.5" customHeight="1">
      <c r="B41" s="518"/>
      <c r="C41" s="607"/>
      <c r="D41" s="607"/>
      <c r="E41" s="447"/>
      <c r="F41" s="607"/>
      <c r="G41" s="220" t="s">
        <v>61</v>
      </c>
      <c r="H41" s="90"/>
      <c r="I41" s="90"/>
      <c r="J41" s="90"/>
      <c r="K41" s="90"/>
      <c r="L41" s="90"/>
      <c r="M41" s="90"/>
      <c r="N41" s="90"/>
      <c r="O41" s="90"/>
      <c r="P41" s="90"/>
      <c r="Q41" s="90"/>
      <c r="R41" s="90"/>
      <c r="S41" s="90"/>
      <c r="T41" s="593"/>
      <c r="U41" s="592"/>
      <c r="V41" s="604"/>
      <c r="W41" s="595"/>
      <c r="X41" s="604"/>
      <c r="Y41" s="594"/>
      <c r="Z41" s="595"/>
      <c r="AA41" s="1"/>
    </row>
    <row r="42" spans="1:27" ht="85.5" customHeight="1">
      <c r="B42" s="517">
        <v>11</v>
      </c>
      <c r="C42" s="446"/>
      <c r="D42" s="445"/>
      <c r="E42" s="446"/>
      <c r="F42" s="444"/>
      <c r="G42" s="219" t="s">
        <v>59</v>
      </c>
      <c r="H42" s="90"/>
      <c r="I42" s="90"/>
      <c r="J42" s="90"/>
      <c r="K42" s="90"/>
      <c r="L42" s="90"/>
      <c r="M42" s="90"/>
      <c r="N42" s="90"/>
      <c r="O42" s="90"/>
      <c r="P42" s="90"/>
      <c r="Q42" s="90"/>
      <c r="R42" s="90"/>
      <c r="S42" s="90"/>
      <c r="T42" s="507" t="e">
        <f t="shared" ref="T42" si="9">COUNTIF(H43:S43,"E")/COUNTIF(H42:S42,"P")</f>
        <v>#DIV/0!</v>
      </c>
      <c r="U42" s="586"/>
      <c r="V42" s="341"/>
      <c r="W42" s="585"/>
      <c r="X42" s="342"/>
      <c r="Y42" s="577"/>
      <c r="Z42" s="585"/>
      <c r="AA42" s="1"/>
    </row>
    <row r="43" spans="1:27" ht="85.5" customHeight="1">
      <c r="B43" s="518"/>
      <c r="C43" s="607"/>
      <c r="D43" s="607"/>
      <c r="E43" s="447"/>
      <c r="F43" s="607"/>
      <c r="G43" s="220" t="s">
        <v>61</v>
      </c>
      <c r="H43" s="90"/>
      <c r="I43" s="90"/>
      <c r="J43" s="90"/>
      <c r="K43" s="90"/>
      <c r="L43" s="90"/>
      <c r="M43" s="90"/>
      <c r="N43" s="90"/>
      <c r="O43" s="90"/>
      <c r="P43" s="90"/>
      <c r="Q43" s="90"/>
      <c r="R43" s="90"/>
      <c r="S43" s="90"/>
      <c r="T43" s="593"/>
      <c r="U43" s="592"/>
      <c r="V43" s="604"/>
      <c r="W43" s="595"/>
      <c r="X43" s="604"/>
      <c r="Y43" s="594"/>
      <c r="Z43" s="595"/>
      <c r="AA43" s="1"/>
    </row>
    <row r="44" spans="1:27" ht="18">
      <c r="B44" s="532" t="s">
        <v>216</v>
      </c>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1"/>
    </row>
    <row r="45" spans="1:27" ht="85.5" customHeight="1">
      <c r="B45" s="517">
        <v>12</v>
      </c>
      <c r="C45" s="446"/>
      <c r="D45" s="445"/>
      <c r="E45" s="446"/>
      <c r="F45" s="444"/>
      <c r="G45" s="219" t="s">
        <v>59</v>
      </c>
      <c r="H45" s="90"/>
      <c r="I45" s="90"/>
      <c r="J45" s="90"/>
      <c r="K45" s="90"/>
      <c r="L45" s="90"/>
      <c r="M45" s="90"/>
      <c r="N45" s="90"/>
      <c r="O45" s="90"/>
      <c r="P45" s="90"/>
      <c r="Q45" s="90"/>
      <c r="R45" s="90"/>
      <c r="S45" s="90"/>
      <c r="T45" s="507" t="e">
        <f t="shared" ref="T45" si="10">COUNTIF(H46:S46,"E")/COUNTIF(H45:S45,"P")</f>
        <v>#DIV/0!</v>
      </c>
      <c r="U45" s="586"/>
      <c r="V45" s="341"/>
      <c r="W45" s="585"/>
      <c r="X45" s="342"/>
      <c r="Y45" s="577"/>
      <c r="Z45" s="585"/>
      <c r="AA45" s="1"/>
    </row>
    <row r="46" spans="1:27" ht="85.5" customHeight="1">
      <c r="B46" s="518"/>
      <c r="C46" s="607"/>
      <c r="D46" s="607"/>
      <c r="E46" s="447"/>
      <c r="F46" s="607"/>
      <c r="G46" s="220" t="s">
        <v>61</v>
      </c>
      <c r="H46" s="90"/>
      <c r="I46" s="90"/>
      <c r="J46" s="90"/>
      <c r="K46" s="90"/>
      <c r="L46" s="90"/>
      <c r="M46" s="90"/>
      <c r="N46" s="90"/>
      <c r="O46" s="90"/>
      <c r="P46" s="90"/>
      <c r="Q46" s="90"/>
      <c r="R46" s="90"/>
      <c r="S46" s="90"/>
      <c r="T46" s="593"/>
      <c r="U46" s="592"/>
      <c r="V46" s="604"/>
      <c r="W46" s="595"/>
      <c r="X46" s="604"/>
      <c r="Y46" s="594"/>
      <c r="Z46" s="595"/>
      <c r="AA46" s="1"/>
    </row>
    <row r="47" spans="1:27" ht="85.5" customHeight="1">
      <c r="B47" s="517">
        <v>13</v>
      </c>
      <c r="C47" s="446"/>
      <c r="D47" s="445"/>
      <c r="E47" s="446"/>
      <c r="F47" s="444"/>
      <c r="G47" s="219" t="s">
        <v>59</v>
      </c>
      <c r="H47" s="90"/>
      <c r="I47" s="90"/>
      <c r="J47" s="90"/>
      <c r="K47" s="90"/>
      <c r="L47" s="90"/>
      <c r="M47" s="90"/>
      <c r="N47" s="90"/>
      <c r="O47" s="90"/>
      <c r="P47" s="90"/>
      <c r="Q47" s="90"/>
      <c r="R47" s="90"/>
      <c r="S47" s="90"/>
      <c r="T47" s="507" t="e">
        <f t="shared" ref="T47" si="11">COUNTIF(H48:S48,"E")/COUNTIF(H47:S47,"P")</f>
        <v>#DIV/0!</v>
      </c>
      <c r="U47" s="586"/>
      <c r="V47" s="341"/>
      <c r="W47" s="585"/>
      <c r="X47" s="342"/>
      <c r="Y47" s="577"/>
      <c r="Z47" s="585"/>
      <c r="AA47" s="1"/>
    </row>
    <row r="48" spans="1:27" ht="85.5" customHeight="1">
      <c r="B48" s="518"/>
      <c r="C48" s="607"/>
      <c r="D48" s="607"/>
      <c r="E48" s="447"/>
      <c r="F48" s="607"/>
      <c r="G48" s="220" t="s">
        <v>61</v>
      </c>
      <c r="H48" s="90"/>
      <c r="I48" s="90"/>
      <c r="J48" s="90"/>
      <c r="K48" s="90"/>
      <c r="L48" s="90"/>
      <c r="M48" s="90"/>
      <c r="N48" s="90"/>
      <c r="O48" s="90"/>
      <c r="P48" s="90"/>
      <c r="Q48" s="90"/>
      <c r="R48" s="90"/>
      <c r="S48" s="90"/>
      <c r="T48" s="593"/>
      <c r="U48" s="592"/>
      <c r="V48" s="604"/>
      <c r="W48" s="595"/>
      <c r="X48" s="604"/>
      <c r="Y48" s="594"/>
      <c r="Z48" s="595"/>
      <c r="AA48" s="1"/>
    </row>
    <row r="49" spans="2:27" ht="18.75" customHeight="1">
      <c r="B49" s="533" t="s">
        <v>217</v>
      </c>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1"/>
    </row>
    <row r="50" spans="2:27" ht="38.25" customHeight="1">
      <c r="B50" s="517">
        <v>14</v>
      </c>
      <c r="C50" s="446"/>
      <c r="D50" s="445"/>
      <c r="E50" s="446"/>
      <c r="F50" s="444"/>
      <c r="G50" s="219" t="s">
        <v>59</v>
      </c>
      <c r="H50" s="90"/>
      <c r="I50" s="90"/>
      <c r="J50" s="90"/>
      <c r="K50" s="90"/>
      <c r="L50" s="90"/>
      <c r="M50" s="90"/>
      <c r="N50" s="90"/>
      <c r="O50" s="90"/>
      <c r="P50" s="90"/>
      <c r="Q50" s="90"/>
      <c r="R50" s="90"/>
      <c r="S50" s="90"/>
      <c r="T50" s="507" t="e">
        <f t="shared" ref="T50" si="12">COUNTIF(H51:S51,"E")/COUNTIF(H50:S50,"P")</f>
        <v>#DIV/0!</v>
      </c>
      <c r="U50" s="586"/>
      <c r="V50" s="341"/>
      <c r="W50" s="585"/>
      <c r="X50" s="342"/>
      <c r="Y50" s="577"/>
      <c r="Z50" s="585"/>
      <c r="AA50" s="1"/>
    </row>
    <row r="51" spans="2:27" ht="38.25" customHeight="1">
      <c r="B51" s="518"/>
      <c r="C51" s="607"/>
      <c r="D51" s="607"/>
      <c r="E51" s="447"/>
      <c r="F51" s="607"/>
      <c r="G51" s="220" t="s">
        <v>61</v>
      </c>
      <c r="H51" s="90"/>
      <c r="I51" s="90"/>
      <c r="J51" s="90"/>
      <c r="K51" s="90"/>
      <c r="L51" s="90"/>
      <c r="M51" s="90"/>
      <c r="N51" s="90"/>
      <c r="O51" s="90"/>
      <c r="P51" s="90"/>
      <c r="Q51" s="90"/>
      <c r="R51" s="90"/>
      <c r="S51" s="90"/>
      <c r="T51" s="593"/>
      <c r="U51" s="592"/>
      <c r="V51" s="604"/>
      <c r="W51" s="595"/>
      <c r="X51" s="604"/>
      <c r="Y51" s="594"/>
      <c r="Z51" s="595"/>
      <c r="AA51" s="1"/>
    </row>
    <row r="52" spans="2:27" ht="43.5" customHeight="1">
      <c r="B52" s="388" t="s">
        <v>68</v>
      </c>
      <c r="C52" s="584"/>
      <c r="D52" s="584"/>
      <c r="E52" s="584"/>
      <c r="F52" s="584"/>
      <c r="G52" s="584"/>
      <c r="H52" s="600"/>
      <c r="I52" s="600"/>
      <c r="J52" s="600"/>
      <c r="K52" s="600"/>
      <c r="L52" s="600"/>
      <c r="M52" s="600"/>
      <c r="N52" s="600"/>
      <c r="O52" s="600"/>
      <c r="P52" s="600"/>
      <c r="Q52" s="600"/>
      <c r="R52" s="600"/>
      <c r="S52" s="600"/>
      <c r="T52" s="584"/>
      <c r="U52" s="584"/>
      <c r="V52" s="584"/>
      <c r="W52" s="584"/>
      <c r="X52" s="584"/>
      <c r="Y52" s="584"/>
      <c r="Z52" s="586"/>
      <c r="AA52" s="1"/>
    </row>
    <row r="53" spans="2:27" ht="21" customHeight="1">
      <c r="B53" s="395" t="s">
        <v>69</v>
      </c>
      <c r="C53" s="498" t="s">
        <v>70</v>
      </c>
      <c r="D53" s="460" t="s">
        <v>71</v>
      </c>
      <c r="E53" s="460" t="s">
        <v>72</v>
      </c>
      <c r="F53" s="499" t="s">
        <v>73</v>
      </c>
      <c r="G53" s="588"/>
      <c r="H53" s="588"/>
      <c r="I53" s="588"/>
      <c r="J53" s="588"/>
      <c r="K53" s="588"/>
      <c r="L53" s="588"/>
      <c r="M53" s="588"/>
      <c r="N53" s="588"/>
      <c r="O53" s="588"/>
      <c r="P53" s="588"/>
      <c r="Q53" s="618"/>
      <c r="R53" s="500" t="s">
        <v>74</v>
      </c>
      <c r="S53" s="394" t="s">
        <v>75</v>
      </c>
      <c r="T53" s="534"/>
      <c r="U53" s="534"/>
      <c r="V53" s="534"/>
      <c r="W53" s="534"/>
      <c r="X53" s="534"/>
      <c r="Y53" s="534"/>
      <c r="Z53" s="534"/>
      <c r="AA53" s="98"/>
    </row>
    <row r="54" spans="2:27" ht="15.75" customHeight="1">
      <c r="B54" s="607"/>
      <c r="C54" s="591"/>
      <c r="D54" s="638"/>
      <c r="E54" s="638"/>
      <c r="F54" s="194" t="s">
        <v>47</v>
      </c>
      <c r="G54" s="195" t="s">
        <v>48</v>
      </c>
      <c r="H54" s="195" t="s">
        <v>49</v>
      </c>
      <c r="I54" s="195" t="s">
        <v>50</v>
      </c>
      <c r="J54" s="195" t="s">
        <v>51</v>
      </c>
      <c r="K54" s="195" t="s">
        <v>52</v>
      </c>
      <c r="L54" s="195" t="s">
        <v>53</v>
      </c>
      <c r="M54" s="195" t="s">
        <v>54</v>
      </c>
      <c r="N54" s="195" t="s">
        <v>55</v>
      </c>
      <c r="O54" s="195" t="s">
        <v>56</v>
      </c>
      <c r="P54" s="195" t="s">
        <v>57</v>
      </c>
      <c r="Q54" s="196" t="s">
        <v>58</v>
      </c>
      <c r="R54" s="638"/>
      <c r="S54" s="589"/>
      <c r="T54" s="534"/>
      <c r="U54" s="534"/>
      <c r="V54" s="534"/>
      <c r="W54" s="534"/>
      <c r="X54" s="534"/>
      <c r="Y54" s="534"/>
      <c r="Z54" s="534"/>
      <c r="AA54" s="98"/>
    </row>
    <row r="55" spans="2:27" ht="76.5" customHeight="1">
      <c r="B55" s="509" t="s">
        <v>218</v>
      </c>
      <c r="C55" s="222" t="s">
        <v>219</v>
      </c>
      <c r="D55" s="223" t="s">
        <v>220</v>
      </c>
      <c r="E55" s="224" t="s">
        <v>221</v>
      </c>
      <c r="F55" s="12"/>
      <c r="G55" s="12"/>
      <c r="H55" s="12"/>
      <c r="I55" s="12"/>
      <c r="J55" s="12"/>
      <c r="K55" s="12"/>
      <c r="L55" s="13"/>
      <c r="M55" s="13"/>
      <c r="N55" s="13"/>
      <c r="O55" s="13"/>
      <c r="P55" s="13"/>
      <c r="Q55" s="13"/>
      <c r="R55" s="188">
        <f t="shared" ref="R55" si="13">SUM(F55:Q55)</f>
        <v>0</v>
      </c>
      <c r="S55" s="229" t="e">
        <f>MIN(F58:Q58)/100</f>
        <v>#DIV/0!</v>
      </c>
      <c r="T55" s="534"/>
      <c r="U55" s="534"/>
      <c r="V55" s="534"/>
      <c r="W55" s="534"/>
      <c r="X55" s="534"/>
      <c r="Y55" s="534"/>
      <c r="Z55" s="534"/>
      <c r="AA55" s="98"/>
    </row>
    <row r="56" spans="2:27" ht="49.5" customHeight="1">
      <c r="B56" s="510"/>
      <c r="C56" s="225" t="s">
        <v>186</v>
      </c>
      <c r="D56" s="223" t="s">
        <v>82</v>
      </c>
      <c r="E56" s="224" t="s">
        <v>83</v>
      </c>
      <c r="F56" s="128"/>
      <c r="G56" s="128"/>
      <c r="H56" s="128"/>
      <c r="I56" s="128"/>
      <c r="J56" s="128"/>
      <c r="K56" s="128"/>
      <c r="L56" s="128"/>
      <c r="M56" s="128"/>
      <c r="N56" s="128"/>
      <c r="O56" s="128"/>
      <c r="P56" s="128"/>
      <c r="Q56" s="128"/>
      <c r="R56" s="190">
        <f t="shared" ref="R56" si="14">SUM(F56:Q56)</f>
        <v>0</v>
      </c>
      <c r="S56" s="230" t="e">
        <f>MAX(F58:Q58)/100</f>
        <v>#DIV/0!</v>
      </c>
      <c r="T56" s="534"/>
      <c r="U56" s="534"/>
      <c r="V56" s="534"/>
      <c r="W56" s="534"/>
      <c r="X56" s="534"/>
      <c r="Y56" s="534"/>
      <c r="Z56" s="534"/>
      <c r="AA56" s="98"/>
    </row>
    <row r="57" spans="2:27" ht="30" customHeight="1">
      <c r="B57" s="510"/>
      <c r="C57" s="222" t="s">
        <v>222</v>
      </c>
      <c r="D57" s="226" t="s">
        <v>85</v>
      </c>
      <c r="E57" s="224" t="s">
        <v>168</v>
      </c>
      <c r="F57" s="21"/>
      <c r="G57" s="21"/>
      <c r="H57" s="21"/>
      <c r="I57" s="21"/>
      <c r="J57" s="21"/>
      <c r="K57" s="21"/>
      <c r="L57" s="21"/>
      <c r="M57" s="21"/>
      <c r="N57" s="21"/>
      <c r="O57" s="21"/>
      <c r="P57" s="21"/>
      <c r="Q57" s="21"/>
      <c r="R57" s="231" t="e">
        <f>AVERAGE(F57:Q57)</f>
        <v>#DIV/0!</v>
      </c>
      <c r="S57" s="232"/>
      <c r="T57" s="534"/>
      <c r="U57" s="534"/>
      <c r="V57" s="534"/>
      <c r="W57" s="534"/>
      <c r="X57" s="534"/>
      <c r="Y57" s="534"/>
      <c r="Z57" s="534"/>
      <c r="AA57" s="98"/>
    </row>
    <row r="58" spans="2:27" ht="39.75" customHeight="1">
      <c r="B58" s="510"/>
      <c r="C58" s="391" t="s">
        <v>223</v>
      </c>
      <c r="D58" s="596"/>
      <c r="E58" s="597"/>
      <c r="F58" s="227" t="e">
        <f t="shared" ref="F58:Q58" si="15">F55/F56</f>
        <v>#DIV/0!</v>
      </c>
      <c r="G58" s="185" t="e">
        <f t="shared" si="15"/>
        <v>#DIV/0!</v>
      </c>
      <c r="H58" s="185" t="e">
        <f t="shared" si="15"/>
        <v>#DIV/0!</v>
      </c>
      <c r="I58" s="185" t="e">
        <f t="shared" si="15"/>
        <v>#DIV/0!</v>
      </c>
      <c r="J58" s="185" t="e">
        <f t="shared" si="15"/>
        <v>#DIV/0!</v>
      </c>
      <c r="K58" s="185" t="e">
        <f t="shared" si="15"/>
        <v>#DIV/0!</v>
      </c>
      <c r="L58" s="185" t="e">
        <f t="shared" si="15"/>
        <v>#DIV/0!</v>
      </c>
      <c r="M58" s="185" t="e">
        <f t="shared" si="15"/>
        <v>#DIV/0!</v>
      </c>
      <c r="N58" s="185" t="e">
        <f t="shared" si="15"/>
        <v>#DIV/0!</v>
      </c>
      <c r="O58" s="185" t="e">
        <f t="shared" si="15"/>
        <v>#DIV/0!</v>
      </c>
      <c r="P58" s="185" t="e">
        <f t="shared" si="15"/>
        <v>#DIV/0!</v>
      </c>
      <c r="Q58" s="185" t="e">
        <f t="shared" si="15"/>
        <v>#DIV/0!</v>
      </c>
      <c r="R58" s="186" t="e">
        <f>AVERAGEIF(F58:Q58,"&gt;0",F58:Q58)</f>
        <v>#DIV/0!</v>
      </c>
      <c r="S58" s="228" t="e">
        <f>AVERAGE(S55,S56)</f>
        <v>#DIV/0!</v>
      </c>
      <c r="T58" s="534"/>
      <c r="U58" s="534"/>
      <c r="V58" s="534"/>
      <c r="W58" s="534"/>
      <c r="X58" s="534"/>
      <c r="Y58" s="534"/>
      <c r="Z58" s="534"/>
      <c r="AA58" s="98"/>
    </row>
    <row r="59" spans="2:27" ht="76.5" customHeight="1">
      <c r="B59" s="510"/>
      <c r="C59" s="233" t="s">
        <v>224</v>
      </c>
      <c r="D59" s="234" t="s">
        <v>220</v>
      </c>
      <c r="E59" s="235" t="s">
        <v>221</v>
      </c>
      <c r="F59" s="96"/>
      <c r="G59" s="96"/>
      <c r="H59" s="96"/>
      <c r="I59" s="96"/>
      <c r="J59" s="96"/>
      <c r="K59" s="96"/>
      <c r="L59" s="96"/>
      <c r="M59" s="96"/>
      <c r="N59" s="95"/>
      <c r="O59" s="95"/>
      <c r="P59" s="95"/>
      <c r="Q59" s="95"/>
      <c r="R59" s="242">
        <f t="shared" ref="R59:R60" si="16">SUM(F59:Q59)</f>
        <v>0</v>
      </c>
      <c r="S59" s="243" t="e">
        <f>MIN(F62:Q62)/100</f>
        <v>#DIV/0!</v>
      </c>
      <c r="T59" s="534"/>
      <c r="U59" s="534"/>
      <c r="V59" s="534"/>
      <c r="W59" s="534"/>
      <c r="X59" s="534"/>
      <c r="Y59" s="534"/>
      <c r="Z59" s="534"/>
      <c r="AA59" s="98"/>
    </row>
    <row r="60" spans="2:27" ht="49.5" customHeight="1">
      <c r="B60" s="510"/>
      <c r="C60" s="179" t="s">
        <v>186</v>
      </c>
      <c r="D60" s="234" t="s">
        <v>82</v>
      </c>
      <c r="E60" s="236" t="s">
        <v>83</v>
      </c>
      <c r="F60" s="12"/>
      <c r="G60" s="12"/>
      <c r="H60" s="12"/>
      <c r="I60" s="12"/>
      <c r="J60" s="12"/>
      <c r="K60" s="12"/>
      <c r="L60" s="12"/>
      <c r="M60" s="12"/>
      <c r="N60" s="12"/>
      <c r="O60" s="12"/>
      <c r="P60" s="12"/>
      <c r="Q60" s="12"/>
      <c r="R60" s="160">
        <f t="shared" si="16"/>
        <v>0</v>
      </c>
      <c r="S60" s="244" t="e">
        <f>MAX(F62:Q62)/100</f>
        <v>#DIV/0!</v>
      </c>
      <c r="T60" s="534"/>
      <c r="U60" s="534"/>
      <c r="V60" s="534"/>
      <c r="W60" s="534"/>
      <c r="X60" s="534"/>
      <c r="Y60" s="534"/>
      <c r="Z60" s="534"/>
      <c r="AA60" s="98"/>
    </row>
    <row r="61" spans="2:27" ht="30" customHeight="1">
      <c r="B61" s="510"/>
      <c r="C61" s="180" t="s">
        <v>222</v>
      </c>
      <c r="D61" s="237" t="s">
        <v>85</v>
      </c>
      <c r="E61" s="236" t="s">
        <v>168</v>
      </c>
      <c r="F61" s="21"/>
      <c r="G61" s="21"/>
      <c r="H61" s="21"/>
      <c r="I61" s="21"/>
      <c r="J61" s="21"/>
      <c r="K61" s="21"/>
      <c r="L61" s="21"/>
      <c r="M61" s="21"/>
      <c r="N61" s="21"/>
      <c r="O61" s="21"/>
      <c r="P61" s="21"/>
      <c r="Q61" s="21"/>
      <c r="R61" s="245" t="e">
        <f>AVERAGE(F61:Q61)</f>
        <v>#DIV/0!</v>
      </c>
      <c r="S61" s="246"/>
      <c r="T61" s="534"/>
      <c r="U61" s="534"/>
      <c r="V61" s="534"/>
      <c r="W61" s="534"/>
      <c r="X61" s="534"/>
      <c r="Y61" s="534"/>
      <c r="Z61" s="534"/>
      <c r="AA61" s="98"/>
    </row>
    <row r="62" spans="2:27" ht="39.75" customHeight="1">
      <c r="B62" s="511"/>
      <c r="C62" s="499" t="s">
        <v>223</v>
      </c>
      <c r="D62" s="588"/>
      <c r="E62" s="618"/>
      <c r="F62" s="238" t="e">
        <f t="shared" ref="F62:M62" si="17">F67/F60</f>
        <v>#DIV/0!</v>
      </c>
      <c r="G62" s="239" t="e">
        <f t="shared" si="17"/>
        <v>#DIV/0!</v>
      </c>
      <c r="H62" s="239" t="e">
        <f t="shared" si="17"/>
        <v>#DIV/0!</v>
      </c>
      <c r="I62" s="239" t="e">
        <f t="shared" si="17"/>
        <v>#DIV/0!</v>
      </c>
      <c r="J62" s="239" t="e">
        <f t="shared" si="17"/>
        <v>#DIV/0!</v>
      </c>
      <c r="K62" s="239" t="e">
        <f t="shared" si="17"/>
        <v>#DIV/0!</v>
      </c>
      <c r="L62" s="239" t="e">
        <f t="shared" si="17"/>
        <v>#DIV/0!</v>
      </c>
      <c r="M62" s="239" t="e">
        <f t="shared" si="17"/>
        <v>#DIV/0!</v>
      </c>
      <c r="N62" s="239" t="e">
        <f t="shared" ref="N62:Q62" si="18">N59/N60</f>
        <v>#DIV/0!</v>
      </c>
      <c r="O62" s="239" t="e">
        <f t="shared" si="18"/>
        <v>#DIV/0!</v>
      </c>
      <c r="P62" s="239" t="e">
        <f t="shared" si="18"/>
        <v>#DIV/0!</v>
      </c>
      <c r="Q62" s="240" t="e">
        <f t="shared" si="18"/>
        <v>#DIV/0!</v>
      </c>
      <c r="R62" s="157" t="e">
        <f>AVERAGEIF(F62:Q62,"&gt;0",F62:Q62)</f>
        <v>#DIV/0!</v>
      </c>
      <c r="S62" s="241" t="e">
        <f>AVERAGE(S59,S60)</f>
        <v>#DIV/0!</v>
      </c>
      <c r="T62" s="534"/>
      <c r="U62" s="534"/>
      <c r="V62" s="534"/>
      <c r="W62" s="534"/>
      <c r="X62" s="534"/>
      <c r="Y62" s="534"/>
      <c r="Z62" s="534"/>
      <c r="AA62" s="98"/>
    </row>
    <row r="63" spans="2:27" ht="90" customHeight="1">
      <c r="B63" s="535" t="s">
        <v>225</v>
      </c>
      <c r="C63" s="154" t="s">
        <v>219</v>
      </c>
      <c r="D63" s="223" t="s">
        <v>220</v>
      </c>
      <c r="E63" s="256" t="s">
        <v>221</v>
      </c>
      <c r="F63" s="96"/>
      <c r="G63" s="96"/>
      <c r="H63" s="96"/>
      <c r="I63" s="96"/>
      <c r="J63" s="96"/>
      <c r="K63" s="96"/>
      <c r="L63" s="96"/>
      <c r="M63" s="96"/>
      <c r="N63" s="96"/>
      <c r="O63" s="96"/>
      <c r="P63" s="96"/>
      <c r="Q63" s="96"/>
      <c r="R63" s="247">
        <f>SUM(F63:Q63)</f>
        <v>0</v>
      </c>
      <c r="S63" s="248" t="e">
        <f>MIN(F66:Q66)/100</f>
        <v>#REF!</v>
      </c>
      <c r="T63" s="534"/>
      <c r="U63" s="534"/>
      <c r="V63" s="534"/>
      <c r="W63" s="534"/>
      <c r="X63" s="534"/>
      <c r="Y63" s="534"/>
      <c r="Z63" s="534"/>
      <c r="AA63" s="98"/>
    </row>
    <row r="64" spans="2:27" ht="49.5" customHeight="1">
      <c r="B64" s="536"/>
      <c r="C64" s="153" t="s">
        <v>186</v>
      </c>
      <c r="D64" s="223" t="s">
        <v>82</v>
      </c>
      <c r="E64" s="224" t="s">
        <v>83</v>
      </c>
      <c r="F64" s="95"/>
      <c r="G64" s="95"/>
      <c r="H64" s="95"/>
      <c r="I64" s="95"/>
      <c r="J64" s="95"/>
      <c r="K64" s="95"/>
      <c r="L64" s="95"/>
      <c r="M64" s="95"/>
      <c r="N64" s="44"/>
      <c r="O64" s="44"/>
      <c r="P64" s="44"/>
      <c r="Q64" s="44"/>
      <c r="R64" s="249">
        <f t="shared" ref="R64" si="19">SUM(F64:Q64)</f>
        <v>0</v>
      </c>
      <c r="S64" s="250" t="e">
        <f>MAX(F66:Q66)/100</f>
        <v>#REF!</v>
      </c>
      <c r="T64" s="534"/>
      <c r="U64" s="534"/>
      <c r="V64" s="534"/>
      <c r="W64" s="534"/>
      <c r="X64" s="534"/>
      <c r="Y64" s="534"/>
      <c r="Z64" s="534"/>
      <c r="AA64" s="98"/>
    </row>
    <row r="65" spans="2:27" ht="30" customHeight="1">
      <c r="B65" s="536"/>
      <c r="C65" s="154" t="s">
        <v>222</v>
      </c>
      <c r="D65" s="226" t="s">
        <v>85</v>
      </c>
      <c r="E65" s="224" t="s">
        <v>168</v>
      </c>
      <c r="F65" s="21"/>
      <c r="G65" s="21"/>
      <c r="H65" s="21"/>
      <c r="I65" s="21"/>
      <c r="J65" s="21"/>
      <c r="K65" s="21"/>
      <c r="L65" s="21"/>
      <c r="M65" s="21"/>
      <c r="N65" s="21"/>
      <c r="O65" s="21"/>
      <c r="P65" s="21"/>
      <c r="Q65" s="21"/>
      <c r="R65" s="251" t="e">
        <f>AVERAGE(F65:Q65)</f>
        <v>#DIV/0!</v>
      </c>
      <c r="S65" s="252"/>
      <c r="T65" s="534"/>
      <c r="U65" s="534"/>
      <c r="V65" s="534"/>
      <c r="W65" s="534"/>
      <c r="X65" s="534"/>
      <c r="Y65" s="534"/>
      <c r="Z65" s="534"/>
      <c r="AA65" s="98"/>
    </row>
    <row r="66" spans="2:27" ht="39.75" customHeight="1">
      <c r="B66" s="536"/>
      <c r="C66" s="515" t="s">
        <v>223</v>
      </c>
      <c r="D66" s="655"/>
      <c r="E66" s="656"/>
      <c r="F66" s="254" t="e">
        <f>#REF!/F64</f>
        <v>#REF!</v>
      </c>
      <c r="G66" s="255" t="e">
        <f>G63/G64</f>
        <v>#DIV/0!</v>
      </c>
      <c r="H66" s="255" t="e">
        <f t="shared" ref="H66:Q66" si="20">H63/H64</f>
        <v>#DIV/0!</v>
      </c>
      <c r="I66" s="255" t="e">
        <f t="shared" si="20"/>
        <v>#DIV/0!</v>
      </c>
      <c r="J66" s="255" t="e">
        <f t="shared" si="20"/>
        <v>#DIV/0!</v>
      </c>
      <c r="K66" s="255" t="e">
        <f t="shared" si="20"/>
        <v>#DIV/0!</v>
      </c>
      <c r="L66" s="255" t="e">
        <f t="shared" si="20"/>
        <v>#DIV/0!</v>
      </c>
      <c r="M66" s="255" t="e">
        <f t="shared" si="20"/>
        <v>#DIV/0!</v>
      </c>
      <c r="N66" s="255" t="e">
        <f t="shared" si="20"/>
        <v>#DIV/0!</v>
      </c>
      <c r="O66" s="255" t="e">
        <f t="shared" si="20"/>
        <v>#DIV/0!</v>
      </c>
      <c r="P66" s="255" t="e">
        <f t="shared" si="20"/>
        <v>#DIV/0!</v>
      </c>
      <c r="Q66" s="255" t="e">
        <f t="shared" si="20"/>
        <v>#DIV/0!</v>
      </c>
      <c r="R66" s="253" t="e">
        <f>AVERAGEIF(F66:Q66,"&gt;0",F66:Q66)</f>
        <v>#DIV/0!</v>
      </c>
      <c r="S66" s="228" t="e">
        <f>AVERAGE(S63,S64)</f>
        <v>#REF!</v>
      </c>
      <c r="T66" s="534"/>
      <c r="U66" s="534"/>
      <c r="V66" s="534"/>
      <c r="W66" s="534"/>
      <c r="X66" s="534"/>
      <c r="Y66" s="534"/>
      <c r="Z66" s="534"/>
      <c r="AA66" s="98"/>
    </row>
    <row r="67" spans="2:27" ht="90" customHeight="1">
      <c r="B67" s="536"/>
      <c r="C67" s="233" t="s">
        <v>224</v>
      </c>
      <c r="D67" s="234" t="s">
        <v>220</v>
      </c>
      <c r="E67" s="235" t="s">
        <v>221</v>
      </c>
      <c r="F67" s="95"/>
      <c r="G67" s="95"/>
      <c r="H67" s="95"/>
      <c r="I67" s="95"/>
      <c r="J67" s="95"/>
      <c r="K67" s="95"/>
      <c r="L67" s="95"/>
      <c r="M67" s="95"/>
      <c r="N67" s="94"/>
      <c r="O67" s="94"/>
      <c r="P67" s="94"/>
      <c r="Q67" s="94"/>
      <c r="R67" s="162">
        <f>SUM(F67:Q67)</f>
        <v>0</v>
      </c>
      <c r="S67" s="163" t="e">
        <f>MIN(F70:Q70)/100</f>
        <v>#DIV/0!</v>
      </c>
      <c r="T67" s="534"/>
      <c r="U67" s="534"/>
      <c r="V67" s="534"/>
      <c r="W67" s="534"/>
      <c r="X67" s="534"/>
      <c r="Y67" s="534"/>
      <c r="Z67" s="534"/>
      <c r="AA67" s="1"/>
    </row>
    <row r="68" spans="2:27" ht="49.5" customHeight="1">
      <c r="B68" s="536"/>
      <c r="C68" s="179" t="s">
        <v>186</v>
      </c>
      <c r="D68" s="234" t="s">
        <v>82</v>
      </c>
      <c r="E68" s="236" t="s">
        <v>83</v>
      </c>
      <c r="F68" s="95"/>
      <c r="G68" s="95"/>
      <c r="H68" s="95"/>
      <c r="I68" s="95"/>
      <c r="J68" s="95"/>
      <c r="K68" s="95"/>
      <c r="L68" s="95"/>
      <c r="M68" s="95"/>
      <c r="N68" s="95"/>
      <c r="O68" s="95"/>
      <c r="P68" s="95"/>
      <c r="Q68" s="95"/>
      <c r="R68" s="213">
        <f t="shared" ref="R68" si="21">SUM(F68:Q68)</f>
        <v>0</v>
      </c>
      <c r="S68" s="159" t="e">
        <f>MAX(F70:Q70)/100</f>
        <v>#DIV/0!</v>
      </c>
      <c r="T68" s="534"/>
      <c r="U68" s="534"/>
      <c r="V68" s="534"/>
      <c r="W68" s="534"/>
      <c r="X68" s="534"/>
      <c r="Y68" s="534"/>
      <c r="Z68" s="534"/>
      <c r="AA68" s="1"/>
    </row>
    <row r="69" spans="2:27" ht="30" customHeight="1">
      <c r="B69" s="536"/>
      <c r="C69" s="180" t="s">
        <v>222</v>
      </c>
      <c r="D69" s="237" t="s">
        <v>85</v>
      </c>
      <c r="E69" s="236" t="s">
        <v>168</v>
      </c>
      <c r="F69" s="21"/>
      <c r="G69" s="21"/>
      <c r="H69" s="21"/>
      <c r="I69" s="21"/>
      <c r="J69" s="21"/>
      <c r="K69" s="21"/>
      <c r="L69" s="21"/>
      <c r="M69" s="21"/>
      <c r="N69" s="21"/>
      <c r="O69" s="21"/>
      <c r="P69" s="21"/>
      <c r="Q69" s="21"/>
      <c r="R69" s="214" t="e">
        <f>AVERAGE(F69:Q69)</f>
        <v>#DIV/0!</v>
      </c>
      <c r="S69" s="161"/>
      <c r="T69" s="534"/>
      <c r="U69" s="534"/>
      <c r="V69" s="534"/>
      <c r="W69" s="534"/>
      <c r="X69" s="534"/>
      <c r="Y69" s="534"/>
      <c r="Z69" s="534"/>
      <c r="AA69" s="1"/>
    </row>
    <row r="70" spans="2:27" ht="39.75" customHeight="1">
      <c r="B70" s="537"/>
      <c r="C70" s="394" t="s">
        <v>223</v>
      </c>
      <c r="D70" s="584"/>
      <c r="E70" s="586"/>
      <c r="F70" s="210" t="e">
        <f>F67/F68</f>
        <v>#DIV/0!</v>
      </c>
      <c r="G70" s="210" t="e">
        <f t="shared" ref="G70:Q70" si="22">G67/G68</f>
        <v>#DIV/0!</v>
      </c>
      <c r="H70" s="210" t="e">
        <f t="shared" si="22"/>
        <v>#DIV/0!</v>
      </c>
      <c r="I70" s="210" t="e">
        <f t="shared" si="22"/>
        <v>#DIV/0!</v>
      </c>
      <c r="J70" s="210" t="e">
        <f t="shared" si="22"/>
        <v>#DIV/0!</v>
      </c>
      <c r="K70" s="210" t="e">
        <f t="shared" si="22"/>
        <v>#DIV/0!</v>
      </c>
      <c r="L70" s="210" t="e">
        <f t="shared" si="22"/>
        <v>#DIV/0!</v>
      </c>
      <c r="M70" s="210" t="e">
        <f t="shared" si="22"/>
        <v>#DIV/0!</v>
      </c>
      <c r="N70" s="210" t="e">
        <f t="shared" si="22"/>
        <v>#DIV/0!</v>
      </c>
      <c r="O70" s="210" t="e">
        <f t="shared" si="22"/>
        <v>#DIV/0!</v>
      </c>
      <c r="P70" s="210" t="e">
        <f t="shared" si="22"/>
        <v>#DIV/0!</v>
      </c>
      <c r="Q70" s="210" t="e">
        <f t="shared" si="22"/>
        <v>#DIV/0!</v>
      </c>
      <c r="R70" s="155" t="e">
        <f>AVERAGEIF(F70:Q70,"&gt;0",F70:Q70)</f>
        <v>#DIV/0!</v>
      </c>
      <c r="S70" s="158" t="e">
        <f>AVERAGE(S67,S68)</f>
        <v>#DIV/0!</v>
      </c>
      <c r="T70" s="534"/>
      <c r="U70" s="534"/>
      <c r="V70" s="534"/>
      <c r="W70" s="534"/>
      <c r="X70" s="534"/>
      <c r="Y70" s="534"/>
      <c r="Z70" s="534"/>
      <c r="AA70" s="1"/>
    </row>
    <row r="71" spans="2:27" ht="74.25" customHeight="1">
      <c r="B71" s="257" t="s">
        <v>88</v>
      </c>
      <c r="C71" s="516" t="s">
        <v>89</v>
      </c>
      <c r="D71" s="657"/>
      <c r="E71" s="658"/>
      <c r="F71" s="258" t="e">
        <f t="shared" ref="F71:Q71" si="23">(F58-F66)/F58</f>
        <v>#DIV/0!</v>
      </c>
      <c r="G71" s="258" t="e">
        <f t="shared" si="23"/>
        <v>#DIV/0!</v>
      </c>
      <c r="H71" s="258" t="e">
        <f t="shared" si="23"/>
        <v>#DIV/0!</v>
      </c>
      <c r="I71" s="258" t="e">
        <f t="shared" si="23"/>
        <v>#DIV/0!</v>
      </c>
      <c r="J71" s="258" t="e">
        <f t="shared" si="23"/>
        <v>#DIV/0!</v>
      </c>
      <c r="K71" s="258" t="e">
        <f t="shared" si="23"/>
        <v>#DIV/0!</v>
      </c>
      <c r="L71" s="258" t="e">
        <f t="shared" si="23"/>
        <v>#DIV/0!</v>
      </c>
      <c r="M71" s="258" t="e">
        <f t="shared" si="23"/>
        <v>#DIV/0!</v>
      </c>
      <c r="N71" s="258" t="e">
        <f t="shared" si="23"/>
        <v>#DIV/0!</v>
      </c>
      <c r="O71" s="258" t="e">
        <f t="shared" si="23"/>
        <v>#DIV/0!</v>
      </c>
      <c r="P71" s="258" t="e">
        <f t="shared" si="23"/>
        <v>#DIV/0!</v>
      </c>
      <c r="Q71" s="258" t="e">
        <f t="shared" si="23"/>
        <v>#DIV/0!</v>
      </c>
      <c r="R71" s="182" t="e">
        <f>AVERAGE(F71:Q71)</f>
        <v>#DIV/0!</v>
      </c>
      <c r="S71" s="38"/>
      <c r="T71" s="534"/>
      <c r="U71" s="534"/>
      <c r="V71" s="534"/>
      <c r="W71" s="534"/>
      <c r="X71" s="534"/>
      <c r="Y71" s="534"/>
      <c r="Z71" s="534"/>
      <c r="AA71" s="1"/>
    </row>
    <row r="72" spans="2:27" ht="15.75" customHeight="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43.5" customHeight="1">
      <c r="B73" s="409" t="s">
        <v>90</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618"/>
      <c r="AA73" s="1"/>
    </row>
    <row r="74" spans="2:27" ht="49.5" customHeight="1">
      <c r="B74" s="320" t="s">
        <v>91</v>
      </c>
      <c r="C74" s="596"/>
      <c r="D74" s="596"/>
      <c r="E74" s="596"/>
      <c r="F74" s="170" t="s">
        <v>92</v>
      </c>
      <c r="G74" s="84"/>
      <c r="H74" s="170" t="s">
        <v>93</v>
      </c>
      <c r="I74" s="84"/>
      <c r="J74" s="170" t="s">
        <v>94</v>
      </c>
      <c r="K74" s="121" t="s">
        <v>95</v>
      </c>
      <c r="L74" s="168"/>
      <c r="M74" s="168"/>
      <c r="N74" s="168"/>
      <c r="O74" s="168"/>
      <c r="P74" s="168"/>
      <c r="Q74" s="168"/>
      <c r="R74" s="168"/>
      <c r="S74" s="168"/>
      <c r="T74" s="168"/>
      <c r="U74" s="168"/>
      <c r="V74" s="168"/>
      <c r="W74" s="168"/>
      <c r="X74" s="168"/>
      <c r="Y74" s="168"/>
      <c r="Z74" s="169"/>
      <c r="AA74" s="1"/>
    </row>
    <row r="75" spans="2:27" ht="30" customHeight="1">
      <c r="B75" s="318" t="s">
        <v>96</v>
      </c>
      <c r="C75" s="619"/>
      <c r="D75" s="172" t="s">
        <v>180</v>
      </c>
      <c r="E75" s="433" t="s">
        <v>98</v>
      </c>
      <c r="F75" s="410"/>
      <c r="G75" s="577"/>
      <c r="H75" s="577"/>
      <c r="I75" s="577"/>
      <c r="J75" s="577"/>
      <c r="K75" s="577"/>
      <c r="L75" s="577"/>
      <c r="M75" s="577"/>
      <c r="N75" s="577"/>
      <c r="O75" s="577"/>
      <c r="P75" s="577"/>
      <c r="Q75" s="577"/>
      <c r="R75" s="577"/>
      <c r="S75" s="577"/>
      <c r="T75" s="577"/>
      <c r="U75" s="577"/>
      <c r="V75" s="577"/>
      <c r="W75" s="577"/>
      <c r="X75" s="577"/>
      <c r="Y75" s="577"/>
      <c r="Z75" s="585"/>
      <c r="AA75" s="1"/>
    </row>
    <row r="76" spans="2:27" ht="30" customHeight="1">
      <c r="B76" s="316" t="s">
        <v>99</v>
      </c>
      <c r="C76" s="620"/>
      <c r="D76" s="173">
        <v>44651</v>
      </c>
      <c r="E76" s="621"/>
      <c r="F76" s="622"/>
      <c r="G76" s="611"/>
      <c r="H76" s="611"/>
      <c r="I76" s="611"/>
      <c r="J76" s="611"/>
      <c r="K76" s="611"/>
      <c r="L76" s="611"/>
      <c r="M76" s="611"/>
      <c r="N76" s="611"/>
      <c r="O76" s="611"/>
      <c r="P76" s="611"/>
      <c r="Q76" s="611"/>
      <c r="R76" s="611"/>
      <c r="S76" s="611"/>
      <c r="T76" s="611"/>
      <c r="U76" s="611"/>
      <c r="V76" s="611"/>
      <c r="W76" s="611"/>
      <c r="X76" s="611"/>
      <c r="Y76" s="611"/>
      <c r="Z76" s="623"/>
      <c r="AA76" s="1"/>
    </row>
    <row r="77" spans="2:27" ht="39.75" customHeight="1">
      <c r="B77" s="316" t="s">
        <v>100</v>
      </c>
      <c r="C77" s="620"/>
      <c r="D77" s="174" t="s">
        <v>226</v>
      </c>
      <c r="E77" s="621"/>
      <c r="F77" s="624"/>
      <c r="G77" s="625"/>
      <c r="H77" s="625"/>
      <c r="I77" s="625"/>
      <c r="J77" s="625"/>
      <c r="K77" s="625"/>
      <c r="L77" s="625"/>
      <c r="M77" s="625"/>
      <c r="N77" s="625"/>
      <c r="O77" s="625"/>
      <c r="P77" s="625"/>
      <c r="Q77" s="625"/>
      <c r="R77" s="625"/>
      <c r="S77" s="625"/>
      <c r="T77" s="625"/>
      <c r="U77" s="625"/>
      <c r="V77" s="625"/>
      <c r="W77" s="625"/>
      <c r="X77" s="625"/>
      <c r="Y77" s="625"/>
      <c r="Z77" s="626"/>
      <c r="AA77" s="1"/>
    </row>
    <row r="78" spans="2:27" ht="48" customHeight="1">
      <c r="B78" s="317" t="s">
        <v>102</v>
      </c>
      <c r="C78" s="579"/>
      <c r="D78" s="175" t="s">
        <v>227</v>
      </c>
      <c r="E78" s="171" t="s">
        <v>104</v>
      </c>
      <c r="F78" s="411"/>
      <c r="G78" s="627"/>
      <c r="H78" s="627"/>
      <c r="I78" s="627"/>
      <c r="J78" s="627"/>
      <c r="K78" s="627"/>
      <c r="L78" s="627"/>
      <c r="M78" s="627"/>
      <c r="N78" s="627"/>
      <c r="O78" s="627"/>
      <c r="P78" s="627"/>
      <c r="Q78" s="627"/>
      <c r="R78" s="627"/>
      <c r="S78" s="627"/>
      <c r="T78" s="627"/>
      <c r="U78" s="627"/>
      <c r="V78" s="627"/>
      <c r="W78" s="627"/>
      <c r="X78" s="627"/>
      <c r="Y78" s="627"/>
      <c r="Z78" s="628"/>
      <c r="AA78" s="1"/>
    </row>
    <row r="79" spans="2:27" ht="50.25" customHeight="1">
      <c r="B79" s="318" t="s">
        <v>96</v>
      </c>
      <c r="C79" s="619"/>
      <c r="D79" s="172" t="s">
        <v>105</v>
      </c>
      <c r="E79" s="433" t="s">
        <v>98</v>
      </c>
      <c r="F79" s="412"/>
      <c r="G79" s="425"/>
      <c r="H79" s="425"/>
      <c r="I79" s="425"/>
      <c r="J79" s="425"/>
      <c r="K79" s="425"/>
      <c r="L79" s="425"/>
      <c r="M79" s="425"/>
      <c r="N79" s="425"/>
      <c r="O79" s="425"/>
      <c r="P79" s="425"/>
      <c r="Q79" s="425"/>
      <c r="R79" s="425"/>
      <c r="S79" s="425"/>
      <c r="T79" s="425"/>
      <c r="U79" s="425"/>
      <c r="V79" s="425"/>
      <c r="W79" s="425"/>
      <c r="X79" s="425"/>
      <c r="Y79" s="425"/>
      <c r="Z79" s="426"/>
      <c r="AA79" s="1"/>
    </row>
    <row r="80" spans="2:27" ht="50.25" customHeight="1">
      <c r="B80" s="316" t="s">
        <v>99</v>
      </c>
      <c r="C80" s="620"/>
      <c r="D80" s="173">
        <v>44742</v>
      </c>
      <c r="E80" s="621"/>
      <c r="F80" s="427"/>
      <c r="G80" s="428"/>
      <c r="H80" s="428"/>
      <c r="I80" s="428"/>
      <c r="J80" s="428"/>
      <c r="K80" s="428"/>
      <c r="L80" s="428"/>
      <c r="M80" s="428"/>
      <c r="N80" s="428"/>
      <c r="O80" s="428"/>
      <c r="P80" s="428"/>
      <c r="Q80" s="428"/>
      <c r="R80" s="428"/>
      <c r="S80" s="428"/>
      <c r="T80" s="428"/>
      <c r="U80" s="428"/>
      <c r="V80" s="428"/>
      <c r="W80" s="428"/>
      <c r="X80" s="428"/>
      <c r="Y80" s="428"/>
      <c r="Z80" s="429"/>
      <c r="AA80" s="1"/>
    </row>
    <row r="81" spans="2:27" ht="50.25" customHeight="1">
      <c r="B81" s="316" t="s">
        <v>100</v>
      </c>
      <c r="C81" s="620"/>
      <c r="D81" s="174" t="s">
        <v>226</v>
      </c>
      <c r="E81" s="621"/>
      <c r="F81" s="430"/>
      <c r="G81" s="431"/>
      <c r="H81" s="431"/>
      <c r="I81" s="431"/>
      <c r="J81" s="431"/>
      <c r="K81" s="431"/>
      <c r="L81" s="431"/>
      <c r="M81" s="431"/>
      <c r="N81" s="431"/>
      <c r="O81" s="431"/>
      <c r="P81" s="431"/>
      <c r="Q81" s="431"/>
      <c r="R81" s="431"/>
      <c r="S81" s="431"/>
      <c r="T81" s="431"/>
      <c r="U81" s="431"/>
      <c r="V81" s="431"/>
      <c r="W81" s="431"/>
      <c r="X81" s="431"/>
      <c r="Y81" s="431"/>
      <c r="Z81" s="432"/>
      <c r="AA81" s="1"/>
    </row>
    <row r="82" spans="2:27" ht="38.25" customHeight="1">
      <c r="B82" s="317" t="s">
        <v>102</v>
      </c>
      <c r="C82" s="579"/>
      <c r="D82" s="175" t="s">
        <v>227</v>
      </c>
      <c r="E82" s="171" t="s">
        <v>104</v>
      </c>
      <c r="F82" s="407"/>
      <c r="G82" s="627"/>
      <c r="H82" s="627"/>
      <c r="I82" s="627"/>
      <c r="J82" s="627"/>
      <c r="K82" s="627"/>
      <c r="L82" s="627"/>
      <c r="M82" s="627"/>
      <c r="N82" s="627"/>
      <c r="O82" s="627"/>
      <c r="P82" s="627"/>
      <c r="Q82" s="627"/>
      <c r="R82" s="627"/>
      <c r="S82" s="627"/>
      <c r="T82" s="627"/>
      <c r="U82" s="627"/>
      <c r="V82" s="627"/>
      <c r="W82" s="627"/>
      <c r="X82" s="627"/>
      <c r="Y82" s="627"/>
      <c r="Z82" s="628"/>
      <c r="AA82" s="1"/>
    </row>
    <row r="83" spans="2:27" ht="30" customHeight="1">
      <c r="B83" s="318" t="s">
        <v>96</v>
      </c>
      <c r="C83" s="619"/>
      <c r="D83" s="172" t="s">
        <v>106</v>
      </c>
      <c r="E83" s="433" t="s">
        <v>98</v>
      </c>
      <c r="F83" s="408"/>
      <c r="G83" s="577"/>
      <c r="H83" s="577"/>
      <c r="I83" s="577"/>
      <c r="J83" s="577"/>
      <c r="K83" s="577"/>
      <c r="L83" s="577"/>
      <c r="M83" s="577"/>
      <c r="N83" s="577"/>
      <c r="O83" s="577"/>
      <c r="P83" s="577"/>
      <c r="Q83" s="577"/>
      <c r="R83" s="577"/>
      <c r="S83" s="577"/>
      <c r="T83" s="577"/>
      <c r="U83" s="577"/>
      <c r="V83" s="577"/>
      <c r="W83" s="577"/>
      <c r="X83" s="577"/>
      <c r="Y83" s="577"/>
      <c r="Z83" s="585"/>
      <c r="AA83" s="1"/>
    </row>
    <row r="84" spans="2:27" ht="30" customHeight="1">
      <c r="B84" s="316" t="s">
        <v>99</v>
      </c>
      <c r="C84" s="620"/>
      <c r="D84" s="174"/>
      <c r="E84" s="621"/>
      <c r="F84" s="622"/>
      <c r="G84" s="611"/>
      <c r="H84" s="611"/>
      <c r="I84" s="611"/>
      <c r="J84" s="611"/>
      <c r="K84" s="611"/>
      <c r="L84" s="611"/>
      <c r="M84" s="611"/>
      <c r="N84" s="611"/>
      <c r="O84" s="611"/>
      <c r="P84" s="611"/>
      <c r="Q84" s="611"/>
      <c r="R84" s="611"/>
      <c r="S84" s="611"/>
      <c r="T84" s="611"/>
      <c r="U84" s="611"/>
      <c r="V84" s="611"/>
      <c r="W84" s="611"/>
      <c r="X84" s="611"/>
      <c r="Y84" s="611"/>
      <c r="Z84" s="623"/>
      <c r="AA84" s="1"/>
    </row>
    <row r="85" spans="2:27" ht="30" customHeight="1">
      <c r="B85" s="316" t="s">
        <v>100</v>
      </c>
      <c r="C85" s="620"/>
      <c r="D85" s="174"/>
      <c r="E85" s="621"/>
      <c r="F85" s="624"/>
      <c r="G85" s="625"/>
      <c r="H85" s="625"/>
      <c r="I85" s="625"/>
      <c r="J85" s="625"/>
      <c r="K85" s="625"/>
      <c r="L85" s="625"/>
      <c r="M85" s="625"/>
      <c r="N85" s="625"/>
      <c r="O85" s="625"/>
      <c r="P85" s="625"/>
      <c r="Q85" s="625"/>
      <c r="R85" s="625"/>
      <c r="S85" s="625"/>
      <c r="T85" s="625"/>
      <c r="U85" s="625"/>
      <c r="V85" s="625"/>
      <c r="W85" s="625"/>
      <c r="X85" s="625"/>
      <c r="Y85" s="625"/>
      <c r="Z85" s="626"/>
      <c r="AA85" s="1"/>
    </row>
    <row r="86" spans="2:27" ht="30" customHeight="1">
      <c r="B86" s="317" t="s">
        <v>102</v>
      </c>
      <c r="C86" s="579"/>
      <c r="D86" s="175"/>
      <c r="E86" s="171" t="s">
        <v>104</v>
      </c>
      <c r="F86" s="407"/>
      <c r="G86" s="627"/>
      <c r="H86" s="627"/>
      <c r="I86" s="627"/>
      <c r="J86" s="627"/>
      <c r="K86" s="627"/>
      <c r="L86" s="627"/>
      <c r="M86" s="627"/>
      <c r="N86" s="627"/>
      <c r="O86" s="627"/>
      <c r="P86" s="627"/>
      <c r="Q86" s="627"/>
      <c r="R86" s="627"/>
      <c r="S86" s="627"/>
      <c r="T86" s="627"/>
      <c r="U86" s="627"/>
      <c r="V86" s="627"/>
      <c r="W86" s="627"/>
      <c r="X86" s="627"/>
      <c r="Y86" s="627"/>
      <c r="Z86" s="628"/>
      <c r="AA86" s="1"/>
    </row>
    <row r="87" spans="2:27" ht="30" customHeight="1">
      <c r="B87" s="318" t="s">
        <v>96</v>
      </c>
      <c r="C87" s="619"/>
      <c r="D87" s="172" t="s">
        <v>107</v>
      </c>
      <c r="E87" s="433" t="s">
        <v>98</v>
      </c>
      <c r="F87" s="408"/>
      <c r="G87" s="577"/>
      <c r="H87" s="577"/>
      <c r="I87" s="577"/>
      <c r="J87" s="577"/>
      <c r="K87" s="577"/>
      <c r="L87" s="577"/>
      <c r="M87" s="577"/>
      <c r="N87" s="577"/>
      <c r="O87" s="577"/>
      <c r="P87" s="577"/>
      <c r="Q87" s="577"/>
      <c r="R87" s="577"/>
      <c r="S87" s="577"/>
      <c r="T87" s="577"/>
      <c r="U87" s="577"/>
      <c r="V87" s="577"/>
      <c r="W87" s="577"/>
      <c r="X87" s="577"/>
      <c r="Y87" s="577"/>
      <c r="Z87" s="585"/>
      <c r="AA87" s="1"/>
    </row>
    <row r="88" spans="2:27" ht="30" customHeight="1">
      <c r="B88" s="316" t="s">
        <v>99</v>
      </c>
      <c r="C88" s="620"/>
      <c r="D88" s="174"/>
      <c r="E88" s="621"/>
      <c r="F88" s="622"/>
      <c r="G88" s="611"/>
      <c r="H88" s="611"/>
      <c r="I88" s="611"/>
      <c r="J88" s="611"/>
      <c r="K88" s="611"/>
      <c r="L88" s="611"/>
      <c r="M88" s="611"/>
      <c r="N88" s="611"/>
      <c r="O88" s="611"/>
      <c r="P88" s="611"/>
      <c r="Q88" s="611"/>
      <c r="R88" s="611"/>
      <c r="S88" s="611"/>
      <c r="T88" s="611"/>
      <c r="U88" s="611"/>
      <c r="V88" s="611"/>
      <c r="W88" s="611"/>
      <c r="X88" s="611"/>
      <c r="Y88" s="611"/>
      <c r="Z88" s="623"/>
      <c r="AA88" s="1"/>
    </row>
    <row r="89" spans="2:27" ht="30" customHeight="1">
      <c r="B89" s="316" t="s">
        <v>100</v>
      </c>
      <c r="C89" s="620"/>
      <c r="D89" s="174"/>
      <c r="E89" s="621"/>
      <c r="F89" s="624"/>
      <c r="G89" s="625"/>
      <c r="H89" s="625"/>
      <c r="I89" s="625"/>
      <c r="J89" s="625"/>
      <c r="K89" s="625"/>
      <c r="L89" s="625"/>
      <c r="M89" s="625"/>
      <c r="N89" s="625"/>
      <c r="O89" s="625"/>
      <c r="P89" s="625"/>
      <c r="Q89" s="625"/>
      <c r="R89" s="625"/>
      <c r="S89" s="625"/>
      <c r="T89" s="625"/>
      <c r="U89" s="625"/>
      <c r="V89" s="625"/>
      <c r="W89" s="625"/>
      <c r="X89" s="625"/>
      <c r="Y89" s="625"/>
      <c r="Z89" s="626"/>
      <c r="AA89" s="1"/>
    </row>
    <row r="90" spans="2:27" ht="30" customHeight="1">
      <c r="B90" s="317" t="s">
        <v>102</v>
      </c>
      <c r="C90" s="579"/>
      <c r="D90" s="175"/>
      <c r="E90" s="171" t="s">
        <v>104</v>
      </c>
      <c r="F90" s="407"/>
      <c r="G90" s="627"/>
      <c r="H90" s="627"/>
      <c r="I90" s="627"/>
      <c r="J90" s="627"/>
      <c r="K90" s="627"/>
      <c r="L90" s="627"/>
      <c r="M90" s="627"/>
      <c r="N90" s="627"/>
      <c r="O90" s="627"/>
      <c r="P90" s="627"/>
      <c r="Q90" s="627"/>
      <c r="R90" s="627"/>
      <c r="S90" s="627"/>
      <c r="T90" s="627"/>
      <c r="U90" s="627"/>
      <c r="V90" s="627"/>
      <c r="W90" s="627"/>
      <c r="X90" s="627"/>
      <c r="Y90" s="627"/>
      <c r="Z90" s="628"/>
      <c r="AA90" s="1"/>
    </row>
    <row r="91" spans="2:27" ht="53.25" customHeight="1">
      <c r="B91" s="434" t="s">
        <v>108</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1"/>
    </row>
    <row r="92" spans="2:27" ht="15.75" customHeight="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c r="B113" s="41" t="s">
        <v>199</v>
      </c>
      <c r="C113" s="41"/>
      <c r="D113" s="41"/>
      <c r="E113" s="41"/>
      <c r="F113" s="41"/>
      <c r="G113" s="41"/>
      <c r="H113" s="41"/>
      <c r="I113" s="41"/>
      <c r="J113" s="41"/>
      <c r="K113" s="41"/>
      <c r="L113" s="41"/>
      <c r="M113" s="41"/>
      <c r="N113" s="41"/>
      <c r="O113" s="41"/>
      <c r="P113" s="41"/>
      <c r="Q113" s="41"/>
      <c r="R113" s="41"/>
      <c r="S113" s="41"/>
      <c r="T113" s="1"/>
      <c r="U113" s="1"/>
      <c r="V113" s="1"/>
      <c r="W113" s="1"/>
      <c r="X113" s="1"/>
      <c r="Y113" s="1"/>
      <c r="Z113" s="1"/>
      <c r="AA113" s="1"/>
    </row>
    <row r="114" spans="2:27" ht="15.7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75"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75"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5.75"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5.75" customHeight="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5.75" customHeight="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5.75" customHeight="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5.75" customHeight="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5.75" customHeight="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5.75" customHeight="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5.75" customHeight="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5.75" customHeight="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5.75" customHeight="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5.75" customHeight="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5.75" customHeight="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5.75" customHeight="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5.75" customHeight="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5.75" customHeight="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5.75" customHeight="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5.75" customHeight="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5.75" customHeight="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5.75" customHeight="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5.75" customHeight="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ht="15.75" customHeight="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2:27" ht="15.75" customHeight="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2:27" ht="15.75" customHeight="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2:27" ht="15.75" customHeight="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2:27" ht="15.75" customHeight="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2:27" ht="15.75" customHeight="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2:27" ht="15.75" customHeight="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2:27" ht="15.75" customHeight="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2:27" ht="15.75" customHeight="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2:27" ht="15.75" customHeight="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sheetData>
  <mergeCells count="215">
    <mergeCell ref="AA37:XFD37"/>
    <mergeCell ref="B44:Z44"/>
    <mergeCell ref="B49:Z49"/>
    <mergeCell ref="V29:W30"/>
    <mergeCell ref="T53:Z71"/>
    <mergeCell ref="X35:Z36"/>
    <mergeCell ref="X38:Z39"/>
    <mergeCell ref="X40:Z41"/>
    <mergeCell ref="X42:Z43"/>
    <mergeCell ref="X45:Z46"/>
    <mergeCell ref="X47:Z48"/>
    <mergeCell ref="X50:Z51"/>
    <mergeCell ref="C70:E70"/>
    <mergeCell ref="B63:B70"/>
    <mergeCell ref="D47:D48"/>
    <mergeCell ref="E47:E48"/>
    <mergeCell ref="F47:F48"/>
    <mergeCell ref="B50:B51"/>
    <mergeCell ref="C50:C51"/>
    <mergeCell ref="D50:D51"/>
    <mergeCell ref="E50:E51"/>
    <mergeCell ref="F50:F51"/>
    <mergeCell ref="C53:C54"/>
    <mergeCell ref="D53:D54"/>
    <mergeCell ref="F45:F46"/>
    <mergeCell ref="B45:B46"/>
    <mergeCell ref="B19:Z19"/>
    <mergeCell ref="B28:Z28"/>
    <mergeCell ref="X29:Z30"/>
    <mergeCell ref="X31:Z32"/>
    <mergeCell ref="B37:Y37"/>
    <mergeCell ref="T47:U48"/>
    <mergeCell ref="T50:U51"/>
    <mergeCell ref="V31:W32"/>
    <mergeCell ref="V35:W36"/>
    <mergeCell ref="V38:W39"/>
    <mergeCell ref="V40:W41"/>
    <mergeCell ref="V42:W43"/>
    <mergeCell ref="V45:W46"/>
    <mergeCell ref="V47:W48"/>
    <mergeCell ref="V50:W51"/>
    <mergeCell ref="T29:U30"/>
    <mergeCell ref="T31:U32"/>
    <mergeCell ref="T35:U36"/>
    <mergeCell ref="T38:U39"/>
    <mergeCell ref="T40:U41"/>
    <mergeCell ref="T42:U43"/>
    <mergeCell ref="T45:U46"/>
    <mergeCell ref="C40:C41"/>
    <mergeCell ref="D40:D41"/>
    <mergeCell ref="E40:E41"/>
    <mergeCell ref="F40:F41"/>
    <mergeCell ref="B40:B41"/>
    <mergeCell ref="B38:B39"/>
    <mergeCell ref="C42:C43"/>
    <mergeCell ref="D42:D43"/>
    <mergeCell ref="E42:E43"/>
    <mergeCell ref="F42:F43"/>
    <mergeCell ref="B42:B43"/>
    <mergeCell ref="E31:E32"/>
    <mergeCell ref="F31:F32"/>
    <mergeCell ref="B29:B30"/>
    <mergeCell ref="B31:B32"/>
    <mergeCell ref="B33:B34"/>
    <mergeCell ref="C33:C34"/>
    <mergeCell ref="D33:D34"/>
    <mergeCell ref="E33:E34"/>
    <mergeCell ref="F38:F39"/>
    <mergeCell ref="E87:E89"/>
    <mergeCell ref="B89:C89"/>
    <mergeCell ref="B90:C90"/>
    <mergeCell ref="C29:C30"/>
    <mergeCell ref="D29:D30"/>
    <mergeCell ref="E29:E30"/>
    <mergeCell ref="C38:C39"/>
    <mergeCell ref="D38:D39"/>
    <mergeCell ref="E38:E39"/>
    <mergeCell ref="C45:C46"/>
    <mergeCell ref="D45:D46"/>
    <mergeCell ref="E45:E46"/>
    <mergeCell ref="B47:B48"/>
    <mergeCell ref="C47:C48"/>
    <mergeCell ref="B52:Z52"/>
    <mergeCell ref="F33:F34"/>
    <mergeCell ref="C35:C36"/>
    <mergeCell ref="B35:B36"/>
    <mergeCell ref="D35:D36"/>
    <mergeCell ref="E35:E36"/>
    <mergeCell ref="F35:F36"/>
    <mergeCell ref="F29:F30"/>
    <mergeCell ref="C31:C32"/>
    <mergeCell ref="D31:D32"/>
    <mergeCell ref="F53:Q53"/>
    <mergeCell ref="R53:R54"/>
    <mergeCell ref="S53:S54"/>
    <mergeCell ref="C62:E62"/>
    <mergeCell ref="B55:B62"/>
    <mergeCell ref="B53:B54"/>
    <mergeCell ref="E83:E85"/>
    <mergeCell ref="R11:T11"/>
    <mergeCell ref="D12:I12"/>
    <mergeCell ref="K12:L12"/>
    <mergeCell ref="B11:C13"/>
    <mergeCell ref="D13:I13"/>
    <mergeCell ref="K13:L13"/>
    <mergeCell ref="K11:L11"/>
    <mergeCell ref="M11:N11"/>
    <mergeCell ref="O11:Q11"/>
    <mergeCell ref="E53:E54"/>
    <mergeCell ref="C58:E58"/>
    <mergeCell ref="C66:E66"/>
    <mergeCell ref="C71:E71"/>
    <mergeCell ref="O14:R14"/>
    <mergeCell ref="D26:D27"/>
    <mergeCell ref="E22:E23"/>
    <mergeCell ref="F22:F23"/>
    <mergeCell ref="T33:U34"/>
    <mergeCell ref="V33:W34"/>
    <mergeCell ref="X33:Z34"/>
    <mergeCell ref="V24:W25"/>
    <mergeCell ref="X24:Z25"/>
    <mergeCell ref="T26:U27"/>
    <mergeCell ref="V26:W27"/>
    <mergeCell ref="X26:Z27"/>
    <mergeCell ref="T17:U18"/>
    <mergeCell ref="V17:W18"/>
    <mergeCell ref="T20:U21"/>
    <mergeCell ref="V20:W21"/>
    <mergeCell ref="X20:Z21"/>
    <mergeCell ref="V22:W23"/>
    <mergeCell ref="C24:C25"/>
    <mergeCell ref="D24:D25"/>
    <mergeCell ref="C26:C27"/>
    <mergeCell ref="E24:E25"/>
    <mergeCell ref="F24:F25"/>
    <mergeCell ref="E26:E27"/>
    <mergeCell ref="F26:F27"/>
    <mergeCell ref="S14:Z14"/>
    <mergeCell ref="B16:Z16"/>
    <mergeCell ref="C17:C18"/>
    <mergeCell ref="D17:D18"/>
    <mergeCell ref="E17:E18"/>
    <mergeCell ref="F17:F18"/>
    <mergeCell ref="B91:Z91"/>
    <mergeCell ref="B73:Z73"/>
    <mergeCell ref="F75:Z77"/>
    <mergeCell ref="F78:Z78"/>
    <mergeCell ref="F79:Z81"/>
    <mergeCell ref="F82:Z82"/>
    <mergeCell ref="F83:Z85"/>
    <mergeCell ref="B80:C80"/>
    <mergeCell ref="B81:C81"/>
    <mergeCell ref="B82:C82"/>
    <mergeCell ref="E75:E77"/>
    <mergeCell ref="B76:C76"/>
    <mergeCell ref="B77:C77"/>
    <mergeCell ref="B74:E74"/>
    <mergeCell ref="B75:C75"/>
    <mergeCell ref="F86:Z86"/>
    <mergeCell ref="F87:Z89"/>
    <mergeCell ref="B88:C88"/>
    <mergeCell ref="F90:Z90"/>
    <mergeCell ref="B83:C83"/>
    <mergeCell ref="B84:C84"/>
    <mergeCell ref="B85:C85"/>
    <mergeCell ref="B86:C86"/>
    <mergeCell ref="B87:C87"/>
    <mergeCell ref="B78:C78"/>
    <mergeCell ref="B79:C79"/>
    <mergeCell ref="E79:E81"/>
    <mergeCell ref="G17:S17"/>
    <mergeCell ref="X17:Z18"/>
    <mergeCell ref="B14:C14"/>
    <mergeCell ref="D14:N14"/>
    <mergeCell ref="M13:N13"/>
    <mergeCell ref="O13:T13"/>
    <mergeCell ref="U13:Z13"/>
    <mergeCell ref="X22:Z23"/>
    <mergeCell ref="T22:U23"/>
    <mergeCell ref="T24:U25"/>
    <mergeCell ref="B17:B18"/>
    <mergeCell ref="B20:B21"/>
    <mergeCell ref="C20:C21"/>
    <mergeCell ref="D20:D21"/>
    <mergeCell ref="E20:E21"/>
    <mergeCell ref="F20:F21"/>
    <mergeCell ref="B22:B23"/>
    <mergeCell ref="B26:B27"/>
    <mergeCell ref="C22:C23"/>
    <mergeCell ref="D22:D23"/>
    <mergeCell ref="B24:B25"/>
    <mergeCell ref="V4:W4"/>
    <mergeCell ref="X4:Z4"/>
    <mergeCell ref="V5:W5"/>
    <mergeCell ref="X5:Z5"/>
    <mergeCell ref="B2:C5"/>
    <mergeCell ref="D2:U2"/>
    <mergeCell ref="V2:W2"/>
    <mergeCell ref="X2:Z2"/>
    <mergeCell ref="D3:U5"/>
    <mergeCell ref="V3:W3"/>
    <mergeCell ref="X3:Z3"/>
    <mergeCell ref="B7:C7"/>
    <mergeCell ref="D7:E7"/>
    <mergeCell ref="F7:Z7"/>
    <mergeCell ref="B8:C8"/>
    <mergeCell ref="D8:Z8"/>
    <mergeCell ref="D10:Z10"/>
    <mergeCell ref="R12:Z12"/>
    <mergeCell ref="M12:N12"/>
    <mergeCell ref="O12:Q12"/>
    <mergeCell ref="B10:C10"/>
    <mergeCell ref="U11:W11"/>
    <mergeCell ref="Y11:Z11"/>
    <mergeCell ref="D11:I11"/>
  </mergeCells>
  <pageMargins left="0.7" right="0.7" top="0.75" bottom="0.75" header="0" footer="0"/>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2:AA980"/>
  <sheetViews>
    <sheetView showGridLines="0" zoomScale="40" zoomScaleNormal="40" workbookViewId="0">
      <selection activeCell="B10" sqref="B10:C10"/>
    </sheetView>
  </sheetViews>
  <sheetFormatPr defaultColWidth="14.42578125" defaultRowHeight="15"/>
  <cols>
    <col min="1" max="1" width="21.42578125" customWidth="1"/>
    <col min="2" max="2" width="9.42578125" customWidth="1"/>
    <col min="3" max="3" width="62.5703125" customWidth="1"/>
    <col min="4" max="4" width="33.28515625" customWidth="1"/>
    <col min="5" max="5" width="35.5703125" customWidth="1"/>
    <col min="6" max="21" width="23.7109375" customWidth="1"/>
    <col min="22" max="22" width="15.42578125" customWidth="1"/>
    <col min="23" max="23" width="17.5703125" customWidth="1"/>
    <col min="24" max="24" width="16.7109375" customWidth="1"/>
    <col min="25" max="25" width="19.7109375" customWidth="1"/>
    <col min="26" max="26" width="10.7109375" customWidth="1"/>
  </cols>
  <sheetData>
    <row r="2" spans="2:27" ht="34.5" customHeight="1">
      <c r="B2" s="505"/>
      <c r="C2" s="646"/>
      <c r="D2" s="506" t="s">
        <v>134</v>
      </c>
      <c r="E2" s="630"/>
      <c r="F2" s="630"/>
      <c r="G2" s="630"/>
      <c r="H2" s="630"/>
      <c r="I2" s="630"/>
      <c r="J2" s="630"/>
      <c r="K2" s="630"/>
      <c r="L2" s="630"/>
      <c r="M2" s="630"/>
      <c r="N2" s="630"/>
      <c r="O2" s="630"/>
      <c r="P2" s="630"/>
      <c r="Q2" s="630"/>
      <c r="R2" s="630"/>
      <c r="S2" s="630"/>
      <c r="T2" s="630"/>
      <c r="U2" s="631"/>
      <c r="V2" s="366" t="s">
        <v>2</v>
      </c>
      <c r="W2" s="569"/>
      <c r="X2" s="369" t="s">
        <v>3</v>
      </c>
      <c r="Y2" s="570"/>
      <c r="Z2" s="570"/>
      <c r="AA2" s="1"/>
    </row>
    <row r="3" spans="2:27" ht="34.5" customHeight="1">
      <c r="B3" s="647"/>
      <c r="C3" s="623"/>
      <c r="D3" s="370" t="s">
        <v>228</v>
      </c>
      <c r="E3" s="659"/>
      <c r="F3" s="659"/>
      <c r="G3" s="659"/>
      <c r="H3" s="659"/>
      <c r="I3" s="659"/>
      <c r="J3" s="659"/>
      <c r="K3" s="659"/>
      <c r="L3" s="659"/>
      <c r="M3" s="659"/>
      <c r="N3" s="659"/>
      <c r="O3" s="659"/>
      <c r="P3" s="659"/>
      <c r="Q3" s="659"/>
      <c r="R3" s="659"/>
      <c r="S3" s="659"/>
      <c r="T3" s="659"/>
      <c r="U3" s="660"/>
      <c r="V3" s="366" t="s">
        <v>5</v>
      </c>
      <c r="W3" s="569"/>
      <c r="X3" s="369">
        <v>1</v>
      </c>
      <c r="Y3" s="570"/>
      <c r="Z3" s="570"/>
      <c r="AA3" s="1"/>
    </row>
    <row r="4" spans="2:27" ht="34.5" customHeight="1">
      <c r="B4" s="647"/>
      <c r="C4" s="623"/>
      <c r="D4" s="661"/>
      <c r="E4" s="662"/>
      <c r="F4" s="662"/>
      <c r="G4" s="662"/>
      <c r="H4" s="662"/>
      <c r="I4" s="662"/>
      <c r="J4" s="662"/>
      <c r="K4" s="662"/>
      <c r="L4" s="662"/>
      <c r="M4" s="662"/>
      <c r="N4" s="662"/>
      <c r="O4" s="662"/>
      <c r="P4" s="662"/>
      <c r="Q4" s="662"/>
      <c r="R4" s="662"/>
      <c r="S4" s="662"/>
      <c r="T4" s="662"/>
      <c r="U4" s="660"/>
      <c r="V4" s="366" t="s">
        <v>6</v>
      </c>
      <c r="W4" s="569"/>
      <c r="X4" s="369" t="s">
        <v>7</v>
      </c>
      <c r="Y4" s="570"/>
      <c r="Z4" s="570"/>
      <c r="AA4" s="1"/>
    </row>
    <row r="5" spans="2:27" ht="34.5" customHeight="1">
      <c r="B5" s="650"/>
      <c r="C5" s="651"/>
      <c r="D5" s="663"/>
      <c r="E5" s="664"/>
      <c r="F5" s="664"/>
      <c r="G5" s="664"/>
      <c r="H5" s="664"/>
      <c r="I5" s="664"/>
      <c r="J5" s="664"/>
      <c r="K5" s="664"/>
      <c r="L5" s="664"/>
      <c r="M5" s="664"/>
      <c r="N5" s="664"/>
      <c r="O5" s="664"/>
      <c r="P5" s="664"/>
      <c r="Q5" s="664"/>
      <c r="R5" s="664"/>
      <c r="S5" s="664"/>
      <c r="T5" s="664"/>
      <c r="U5" s="665"/>
      <c r="V5" s="366" t="s">
        <v>8</v>
      </c>
      <c r="W5" s="569"/>
      <c r="X5" s="367" t="s">
        <v>229</v>
      </c>
      <c r="Y5" s="570"/>
      <c r="Z5" s="570"/>
      <c r="AA5" s="1"/>
    </row>
    <row r="6" spans="2:27" ht="8.25" customHeight="1" thickBot="1">
      <c r="B6" s="42"/>
      <c r="C6" s="42"/>
      <c r="D6" s="42"/>
      <c r="E6" s="42"/>
      <c r="F6" s="42"/>
      <c r="G6" s="42"/>
      <c r="H6" s="42"/>
      <c r="I6" s="42"/>
      <c r="J6" s="42"/>
      <c r="K6" s="42"/>
      <c r="L6" s="42"/>
      <c r="M6" s="42"/>
      <c r="N6" s="42"/>
      <c r="O6" s="42"/>
      <c r="P6" s="42"/>
      <c r="Q6" s="42"/>
      <c r="R6" s="42"/>
      <c r="S6" s="42"/>
      <c r="T6" s="42"/>
      <c r="U6" s="42"/>
      <c r="V6" s="42"/>
      <c r="W6" s="42"/>
      <c r="X6" s="42"/>
      <c r="Y6" s="42"/>
      <c r="Z6" s="42"/>
      <c r="AA6" s="1"/>
    </row>
    <row r="7" spans="2:27" ht="39.75" customHeight="1" thickBot="1">
      <c r="B7" s="358" t="s">
        <v>12</v>
      </c>
      <c r="C7" s="579"/>
      <c r="D7" s="359"/>
      <c r="E7" s="580"/>
      <c r="F7" s="478"/>
      <c r="G7" s="588"/>
      <c r="H7" s="588"/>
      <c r="I7" s="588"/>
      <c r="J7" s="588"/>
      <c r="K7" s="588"/>
      <c r="L7" s="588"/>
      <c r="M7" s="588"/>
      <c r="N7" s="588"/>
      <c r="O7" s="588"/>
      <c r="P7" s="588"/>
      <c r="Q7" s="588"/>
      <c r="R7" s="588"/>
      <c r="S7" s="588"/>
      <c r="T7" s="588"/>
      <c r="U7" s="588"/>
      <c r="V7" s="588"/>
      <c r="W7" s="588"/>
      <c r="X7" s="588"/>
      <c r="Y7" s="588"/>
      <c r="Z7" s="618"/>
      <c r="AA7" s="1"/>
    </row>
    <row r="8" spans="2:27" ht="39.75" customHeight="1" thickBot="1">
      <c r="B8" s="358" t="s">
        <v>13</v>
      </c>
      <c r="C8" s="579"/>
      <c r="D8" s="327" t="s">
        <v>137</v>
      </c>
      <c r="E8" s="580"/>
      <c r="F8" s="580"/>
      <c r="G8" s="580"/>
      <c r="H8" s="580"/>
      <c r="I8" s="580"/>
      <c r="J8" s="580"/>
      <c r="K8" s="580"/>
      <c r="L8" s="580"/>
      <c r="M8" s="580"/>
      <c r="N8" s="580"/>
      <c r="O8" s="580"/>
      <c r="P8" s="580"/>
      <c r="Q8" s="580"/>
      <c r="R8" s="580"/>
      <c r="S8" s="580"/>
      <c r="T8" s="580"/>
      <c r="U8" s="580"/>
      <c r="V8" s="580"/>
      <c r="W8" s="580"/>
      <c r="X8" s="580"/>
      <c r="Y8" s="580"/>
      <c r="Z8" s="583"/>
      <c r="AA8" s="1"/>
    </row>
    <row r="9" spans="2:27" ht="21" thickBot="1">
      <c r="B9" s="42"/>
      <c r="C9" s="42"/>
      <c r="D9" s="42"/>
      <c r="E9" s="42"/>
      <c r="F9" s="42"/>
      <c r="G9" s="42"/>
      <c r="H9" s="42"/>
      <c r="I9" s="42"/>
      <c r="J9" s="42"/>
      <c r="K9" s="42"/>
      <c r="L9" s="42"/>
      <c r="M9" s="42"/>
      <c r="N9" s="42"/>
      <c r="O9" s="42"/>
      <c r="P9" s="42"/>
      <c r="Q9" s="42"/>
      <c r="R9" s="42"/>
      <c r="S9" s="42"/>
      <c r="T9" s="42"/>
      <c r="U9" s="42"/>
      <c r="V9" s="42"/>
      <c r="W9" s="42"/>
      <c r="X9" s="42"/>
      <c r="Y9" s="42"/>
      <c r="Z9" s="42"/>
      <c r="AA9" s="1"/>
    </row>
    <row r="10" spans="2:27" ht="60.75" customHeight="1" thickBot="1">
      <c r="B10" s="484" t="s">
        <v>14</v>
      </c>
      <c r="C10" s="633"/>
      <c r="D10" s="329" t="s">
        <v>230</v>
      </c>
      <c r="E10" s="577"/>
      <c r="F10" s="577"/>
      <c r="G10" s="577"/>
      <c r="H10" s="577"/>
      <c r="I10" s="577"/>
      <c r="J10" s="577"/>
      <c r="K10" s="577"/>
      <c r="L10" s="577"/>
      <c r="M10" s="577"/>
      <c r="N10" s="577"/>
      <c r="O10" s="577"/>
      <c r="P10" s="577"/>
      <c r="Q10" s="577"/>
      <c r="R10" s="577"/>
      <c r="S10" s="577"/>
      <c r="T10" s="577"/>
      <c r="U10" s="577"/>
      <c r="V10" s="577"/>
      <c r="W10" s="577"/>
      <c r="X10" s="577"/>
      <c r="Y10" s="577"/>
      <c r="Z10" s="585"/>
      <c r="AA10" s="1"/>
    </row>
    <row r="11" spans="2:27" ht="104.25" customHeight="1" thickBot="1">
      <c r="B11" s="480" t="s">
        <v>15</v>
      </c>
      <c r="C11" s="634"/>
      <c r="D11" s="330" t="s">
        <v>231</v>
      </c>
      <c r="E11" s="580"/>
      <c r="F11" s="580"/>
      <c r="G11" s="580"/>
      <c r="H11" s="580"/>
      <c r="I11" s="580"/>
      <c r="J11" s="136" t="s">
        <v>17</v>
      </c>
      <c r="K11" s="333" t="s">
        <v>232</v>
      </c>
      <c r="L11" s="485"/>
      <c r="M11" s="331" t="s">
        <v>19</v>
      </c>
      <c r="N11" s="479"/>
      <c r="O11" s="514" t="s">
        <v>233</v>
      </c>
      <c r="P11" s="580"/>
      <c r="Q11" s="580"/>
      <c r="R11" s="336" t="s">
        <v>21</v>
      </c>
      <c r="S11" s="588"/>
      <c r="T11" s="587"/>
      <c r="U11" s="486" t="s">
        <v>206</v>
      </c>
      <c r="V11" s="580"/>
      <c r="W11" s="635"/>
      <c r="X11" s="139" t="s">
        <v>23</v>
      </c>
      <c r="Y11" s="490" t="e">
        <f>R41</f>
        <v>#DIV/0!</v>
      </c>
      <c r="Z11" s="583"/>
      <c r="AA11" s="1"/>
    </row>
    <row r="12" spans="2:27" ht="104.25" customHeight="1" thickBot="1">
      <c r="B12" s="538"/>
      <c r="C12" s="590"/>
      <c r="D12" s="330" t="s">
        <v>234</v>
      </c>
      <c r="E12" s="580"/>
      <c r="F12" s="580"/>
      <c r="G12" s="580"/>
      <c r="H12" s="580"/>
      <c r="I12" s="583"/>
      <c r="J12" s="136" t="s">
        <v>17</v>
      </c>
      <c r="K12" s="539"/>
      <c r="L12" s="540"/>
      <c r="M12" s="331" t="s">
        <v>19</v>
      </c>
      <c r="N12" s="479"/>
      <c r="O12" s="461"/>
      <c r="P12" s="541"/>
      <c r="Q12" s="542"/>
      <c r="R12" s="137"/>
      <c r="S12" s="138"/>
      <c r="T12" s="138"/>
      <c r="U12" s="101"/>
      <c r="V12" s="99"/>
      <c r="W12" s="99"/>
      <c r="X12" s="259"/>
      <c r="Y12" s="102"/>
      <c r="Z12" s="100"/>
      <c r="AA12" s="1"/>
    </row>
    <row r="13" spans="2:27" ht="87" customHeight="1" thickBot="1">
      <c r="B13" s="589"/>
      <c r="C13" s="590"/>
      <c r="D13" s="330" t="s">
        <v>235</v>
      </c>
      <c r="E13" s="580"/>
      <c r="F13" s="580"/>
      <c r="G13" s="580"/>
      <c r="H13" s="580"/>
      <c r="I13" s="583"/>
      <c r="J13" s="136" t="s">
        <v>17</v>
      </c>
      <c r="K13" s="333" t="s">
        <v>236</v>
      </c>
      <c r="L13" s="334"/>
      <c r="M13" s="331" t="s">
        <v>19</v>
      </c>
      <c r="N13" s="502"/>
      <c r="O13" s="340" t="s">
        <v>26</v>
      </c>
      <c r="P13" s="580"/>
      <c r="Q13" s="583"/>
      <c r="R13" s="332" t="s">
        <v>27</v>
      </c>
      <c r="S13" s="580"/>
      <c r="T13" s="580"/>
      <c r="U13" s="580"/>
      <c r="V13" s="580"/>
      <c r="W13" s="580"/>
      <c r="X13" s="580"/>
      <c r="Y13" s="580"/>
      <c r="Z13" s="583"/>
      <c r="AA13" s="1"/>
    </row>
    <row r="14" spans="2:27" ht="60.75" customHeight="1" thickBot="1">
      <c r="B14" s="543" t="s">
        <v>32</v>
      </c>
      <c r="C14" s="666"/>
      <c r="D14" s="544"/>
      <c r="E14" s="580"/>
      <c r="F14" s="580"/>
      <c r="G14" s="580"/>
      <c r="H14" s="580"/>
      <c r="I14" s="580"/>
      <c r="J14" s="580"/>
      <c r="K14" s="580"/>
      <c r="L14" s="580"/>
      <c r="M14" s="580"/>
      <c r="N14" s="580"/>
      <c r="O14" s="336" t="s">
        <v>34</v>
      </c>
      <c r="P14" s="588"/>
      <c r="Q14" s="588"/>
      <c r="R14" s="618"/>
      <c r="S14" s="450"/>
      <c r="T14" s="580"/>
      <c r="U14" s="580"/>
      <c r="V14" s="580"/>
      <c r="W14" s="580"/>
      <c r="X14" s="580"/>
      <c r="Y14" s="580"/>
      <c r="Z14" s="583"/>
      <c r="AA14" s="1"/>
    </row>
    <row r="15" spans="2:27" ht="7.5" customHeight="1" thickBot="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1"/>
    </row>
    <row r="16" spans="2:27" ht="39.75" customHeight="1" thickBot="1">
      <c r="B16" s="409" t="s">
        <v>36</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618"/>
      <c r="AA16" s="1"/>
    </row>
    <row r="17" spans="2:27" ht="47.25" customHeight="1" thickBot="1">
      <c r="B17" s="545" t="s">
        <v>37</v>
      </c>
      <c r="C17" s="372" t="s">
        <v>38</v>
      </c>
      <c r="D17" s="347" t="s">
        <v>39</v>
      </c>
      <c r="E17" s="347" t="s">
        <v>40</v>
      </c>
      <c r="F17" s="347" t="s">
        <v>41</v>
      </c>
      <c r="G17" s="362" t="s">
        <v>42</v>
      </c>
      <c r="H17" s="588"/>
      <c r="I17" s="588"/>
      <c r="J17" s="588"/>
      <c r="K17" s="588"/>
      <c r="L17" s="588"/>
      <c r="M17" s="588"/>
      <c r="N17" s="588"/>
      <c r="O17" s="588"/>
      <c r="P17" s="588"/>
      <c r="Q17" s="588"/>
      <c r="R17" s="588"/>
      <c r="S17" s="587"/>
      <c r="T17" s="363" t="s">
        <v>43</v>
      </c>
      <c r="U17" s="586"/>
      <c r="V17" s="364" t="s">
        <v>44</v>
      </c>
      <c r="W17" s="584"/>
      <c r="X17" s="365" t="s">
        <v>45</v>
      </c>
      <c r="Y17" s="584"/>
      <c r="Z17" s="586"/>
      <c r="AA17" s="1"/>
    </row>
    <row r="18" spans="2:27" ht="34.5" customHeight="1" thickBot="1">
      <c r="B18" s="667"/>
      <c r="C18" s="598"/>
      <c r="D18" s="598"/>
      <c r="E18" s="598"/>
      <c r="F18" s="598"/>
      <c r="G18" s="141" t="s">
        <v>46</v>
      </c>
      <c r="H18" s="142" t="s">
        <v>47</v>
      </c>
      <c r="I18" s="143" t="s">
        <v>48</v>
      </c>
      <c r="J18" s="143" t="s">
        <v>49</v>
      </c>
      <c r="K18" s="143" t="s">
        <v>50</v>
      </c>
      <c r="L18" s="143" t="s">
        <v>51</v>
      </c>
      <c r="M18" s="143" t="s">
        <v>52</v>
      </c>
      <c r="N18" s="143" t="s">
        <v>53</v>
      </c>
      <c r="O18" s="143" t="s">
        <v>54</v>
      </c>
      <c r="P18" s="143" t="s">
        <v>55</v>
      </c>
      <c r="Q18" s="143" t="s">
        <v>56</v>
      </c>
      <c r="R18" s="143" t="s">
        <v>57</v>
      </c>
      <c r="S18" s="144" t="s">
        <v>58</v>
      </c>
      <c r="T18" s="599"/>
      <c r="U18" s="592"/>
      <c r="V18" s="589"/>
      <c r="W18" s="600"/>
      <c r="X18" s="591"/>
      <c r="Y18" s="593"/>
      <c r="Z18" s="592"/>
      <c r="AA18" s="1"/>
    </row>
    <row r="19" spans="2:27" ht="89.25" customHeight="1">
      <c r="B19" s="459">
        <v>1</v>
      </c>
      <c r="C19" s="446" t="s">
        <v>237</v>
      </c>
      <c r="D19" s="445" t="s">
        <v>238</v>
      </c>
      <c r="E19" s="445"/>
      <c r="F19" s="444"/>
      <c r="G19" s="147" t="s">
        <v>59</v>
      </c>
      <c r="H19" s="2"/>
      <c r="I19" s="3"/>
      <c r="J19" s="3"/>
      <c r="K19" s="3"/>
      <c r="L19" s="3"/>
      <c r="M19" s="3"/>
      <c r="N19" s="3"/>
      <c r="O19" s="3"/>
      <c r="P19" s="3"/>
      <c r="Q19" s="3"/>
      <c r="R19" s="3"/>
      <c r="S19" s="4"/>
      <c r="T19" s="349" t="s">
        <v>239</v>
      </c>
      <c r="U19" s="586"/>
      <c r="V19" s="341"/>
      <c r="W19" s="585"/>
      <c r="X19" s="342"/>
      <c r="Y19" s="577"/>
      <c r="Z19" s="585"/>
      <c r="AA19" s="1"/>
    </row>
    <row r="20" spans="2:27" ht="82.5" customHeight="1" thickBot="1">
      <c r="B20" s="607"/>
      <c r="C20" s="607"/>
      <c r="D20" s="607"/>
      <c r="E20" s="607"/>
      <c r="F20" s="607"/>
      <c r="G20" s="148" t="s">
        <v>61</v>
      </c>
      <c r="H20" s="5"/>
      <c r="I20" s="6"/>
      <c r="J20" s="6"/>
      <c r="K20" s="6"/>
      <c r="L20" s="6"/>
      <c r="M20" s="6"/>
      <c r="N20" s="6"/>
      <c r="O20" s="6"/>
      <c r="P20" s="6"/>
      <c r="Q20" s="6"/>
      <c r="R20" s="6"/>
      <c r="S20" s="82"/>
      <c r="T20" s="599"/>
      <c r="U20" s="592"/>
      <c r="V20" s="604"/>
      <c r="W20" s="595"/>
      <c r="X20" s="604"/>
      <c r="Y20" s="594"/>
      <c r="Z20" s="595"/>
      <c r="AA20" s="1"/>
    </row>
    <row r="21" spans="2:27" ht="89.25" customHeight="1">
      <c r="B21" s="459">
        <v>2</v>
      </c>
      <c r="C21" s="446" t="s">
        <v>240</v>
      </c>
      <c r="D21" s="445" t="s">
        <v>238</v>
      </c>
      <c r="E21" s="445"/>
      <c r="F21" s="444"/>
      <c r="G21" s="147" t="s">
        <v>59</v>
      </c>
      <c r="H21" s="2"/>
      <c r="I21" s="3"/>
      <c r="J21" s="3"/>
      <c r="K21" s="3"/>
      <c r="L21" s="3"/>
      <c r="M21" s="3"/>
      <c r="N21" s="3"/>
      <c r="O21" s="3"/>
      <c r="P21" s="3"/>
      <c r="Q21" s="3"/>
      <c r="R21" s="3"/>
      <c r="S21" s="4"/>
      <c r="T21" s="349" t="s">
        <v>239</v>
      </c>
      <c r="U21" s="586"/>
      <c r="V21" s="341"/>
      <c r="W21" s="585"/>
      <c r="X21" s="342"/>
      <c r="Y21" s="577"/>
      <c r="Z21" s="585"/>
      <c r="AA21" s="1"/>
    </row>
    <row r="22" spans="2:27" ht="125.25" customHeight="1" thickBot="1">
      <c r="B22" s="607"/>
      <c r="C22" s="607"/>
      <c r="D22" s="607"/>
      <c r="E22" s="607"/>
      <c r="F22" s="607"/>
      <c r="G22" s="148" t="s">
        <v>61</v>
      </c>
      <c r="H22" s="5"/>
      <c r="I22" s="6"/>
      <c r="J22" s="6"/>
      <c r="K22" s="6"/>
      <c r="L22" s="6"/>
      <c r="M22" s="6"/>
      <c r="N22" s="6"/>
      <c r="O22" s="6"/>
      <c r="P22" s="6"/>
      <c r="Q22" s="6"/>
      <c r="R22" s="6"/>
      <c r="S22" s="82"/>
      <c r="T22" s="599"/>
      <c r="U22" s="592"/>
      <c r="V22" s="604"/>
      <c r="W22" s="595"/>
      <c r="X22" s="604"/>
      <c r="Y22" s="594"/>
      <c r="Z22" s="595"/>
      <c r="AA22" s="1"/>
    </row>
    <row r="23" spans="2:27" ht="89.25" customHeight="1">
      <c r="B23" s="459">
        <v>3</v>
      </c>
      <c r="C23" s="446" t="s">
        <v>241</v>
      </c>
      <c r="D23" s="445" t="s">
        <v>238</v>
      </c>
      <c r="E23" s="445"/>
      <c r="F23" s="444"/>
      <c r="G23" s="147" t="s">
        <v>59</v>
      </c>
      <c r="H23" s="2"/>
      <c r="I23" s="3"/>
      <c r="J23" s="3"/>
      <c r="K23" s="3"/>
      <c r="L23" s="3"/>
      <c r="M23" s="3"/>
      <c r="N23" s="3"/>
      <c r="O23" s="3"/>
      <c r="P23" s="3"/>
      <c r="Q23" s="3"/>
      <c r="R23" s="3"/>
      <c r="S23" s="4"/>
      <c r="T23" s="349" t="s">
        <v>239</v>
      </c>
      <c r="U23" s="586"/>
      <c r="V23" s="341"/>
      <c r="W23" s="585"/>
      <c r="X23" s="342"/>
      <c r="Y23" s="577"/>
      <c r="Z23" s="585"/>
      <c r="AA23" s="1"/>
    </row>
    <row r="24" spans="2:27" ht="82.5" customHeight="1" thickBot="1">
      <c r="B24" s="607"/>
      <c r="C24" s="607"/>
      <c r="D24" s="607"/>
      <c r="E24" s="607"/>
      <c r="F24" s="607"/>
      <c r="G24" s="148" t="s">
        <v>61</v>
      </c>
      <c r="H24" s="5"/>
      <c r="I24" s="6"/>
      <c r="J24" s="6"/>
      <c r="K24" s="6"/>
      <c r="L24" s="6"/>
      <c r="M24" s="6"/>
      <c r="N24" s="6"/>
      <c r="O24" s="6"/>
      <c r="P24" s="6"/>
      <c r="Q24" s="6"/>
      <c r="R24" s="6"/>
      <c r="S24" s="82"/>
      <c r="T24" s="599"/>
      <c r="U24" s="592"/>
      <c r="V24" s="604"/>
      <c r="W24" s="595"/>
      <c r="X24" s="604"/>
      <c r="Y24" s="594"/>
      <c r="Z24" s="595"/>
      <c r="AA24" s="1"/>
    </row>
    <row r="25" spans="2:27" ht="89.25" customHeight="1">
      <c r="B25" s="459">
        <v>4</v>
      </c>
      <c r="C25" s="446" t="s">
        <v>242</v>
      </c>
      <c r="D25" s="445" t="s">
        <v>238</v>
      </c>
      <c r="E25" s="445"/>
      <c r="F25" s="444"/>
      <c r="G25" s="147" t="s">
        <v>59</v>
      </c>
      <c r="H25" s="2"/>
      <c r="I25" s="3"/>
      <c r="J25" s="3"/>
      <c r="K25" s="3"/>
      <c r="L25" s="3"/>
      <c r="M25" s="3"/>
      <c r="N25" s="3"/>
      <c r="O25" s="3"/>
      <c r="P25" s="3"/>
      <c r="Q25" s="3"/>
      <c r="R25" s="3"/>
      <c r="S25" s="4"/>
      <c r="T25" s="349" t="s">
        <v>239</v>
      </c>
      <c r="U25" s="586"/>
      <c r="V25" s="341"/>
      <c r="W25" s="585"/>
      <c r="X25" s="342"/>
      <c r="Y25" s="577"/>
      <c r="Z25" s="585"/>
      <c r="AA25" s="1"/>
    </row>
    <row r="26" spans="2:27" ht="82.5" customHeight="1" thickBot="1">
      <c r="B26" s="607"/>
      <c r="C26" s="607"/>
      <c r="D26" s="607"/>
      <c r="E26" s="607"/>
      <c r="F26" s="607"/>
      <c r="G26" s="148" t="s">
        <v>61</v>
      </c>
      <c r="H26" s="5"/>
      <c r="I26" s="6"/>
      <c r="J26" s="6"/>
      <c r="K26" s="6"/>
      <c r="L26" s="6"/>
      <c r="M26" s="6"/>
      <c r="N26" s="6"/>
      <c r="O26" s="6"/>
      <c r="P26" s="6"/>
      <c r="Q26" s="6"/>
      <c r="R26" s="6"/>
      <c r="S26" s="82"/>
      <c r="T26" s="599"/>
      <c r="U26" s="592"/>
      <c r="V26" s="604"/>
      <c r="W26" s="595"/>
      <c r="X26" s="604"/>
      <c r="Y26" s="594"/>
      <c r="Z26" s="595"/>
      <c r="AA26" s="1"/>
    </row>
    <row r="27" spans="2:27" ht="89.25" customHeight="1">
      <c r="B27" s="459">
        <v>5</v>
      </c>
      <c r="C27" s="446" t="s">
        <v>243</v>
      </c>
      <c r="D27" s="445" t="s">
        <v>238</v>
      </c>
      <c r="E27" s="445"/>
      <c r="F27" s="444"/>
      <c r="G27" s="147" t="s">
        <v>59</v>
      </c>
      <c r="H27" s="2"/>
      <c r="I27" s="3"/>
      <c r="J27" s="3"/>
      <c r="K27" s="3"/>
      <c r="L27" s="3"/>
      <c r="M27" s="3"/>
      <c r="N27" s="3"/>
      <c r="O27" s="3"/>
      <c r="P27" s="3"/>
      <c r="Q27" s="3"/>
      <c r="R27" s="3"/>
      <c r="S27" s="4"/>
      <c r="T27" s="349" t="s">
        <v>239</v>
      </c>
      <c r="U27" s="586"/>
      <c r="V27" s="341"/>
      <c r="W27" s="585"/>
      <c r="X27" s="342"/>
      <c r="Y27" s="577"/>
      <c r="Z27" s="585"/>
      <c r="AA27" s="1"/>
    </row>
    <row r="28" spans="2:27" ht="82.5" customHeight="1" thickBot="1">
      <c r="B28" s="607"/>
      <c r="C28" s="607"/>
      <c r="D28" s="607"/>
      <c r="E28" s="607"/>
      <c r="F28" s="607"/>
      <c r="G28" s="148" t="s">
        <v>61</v>
      </c>
      <c r="H28" s="5"/>
      <c r="I28" s="6"/>
      <c r="J28" s="6"/>
      <c r="K28" s="6"/>
      <c r="L28" s="6"/>
      <c r="M28" s="6"/>
      <c r="N28" s="6"/>
      <c r="O28" s="6"/>
      <c r="P28" s="6"/>
      <c r="Q28" s="6"/>
      <c r="R28" s="6"/>
      <c r="S28" s="82"/>
      <c r="T28" s="599"/>
      <c r="U28" s="592"/>
      <c r="V28" s="604"/>
      <c r="W28" s="595"/>
      <c r="X28" s="604"/>
      <c r="Y28" s="594"/>
      <c r="Z28" s="595"/>
      <c r="AA28" s="1"/>
    </row>
    <row r="29" spans="2:27" ht="15.75" customHeight="1" thickBot="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43.5" customHeight="1" thickBot="1">
      <c r="B30" s="388" t="s">
        <v>68</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6"/>
      <c r="AA30" s="1"/>
    </row>
    <row r="31" spans="2:27" ht="29.25" customHeight="1" thickBot="1">
      <c r="B31" s="395" t="s">
        <v>69</v>
      </c>
      <c r="C31" s="498" t="s">
        <v>70</v>
      </c>
      <c r="D31" s="460" t="s">
        <v>71</v>
      </c>
      <c r="E31" s="460" t="s">
        <v>72</v>
      </c>
      <c r="F31" s="499" t="s">
        <v>73</v>
      </c>
      <c r="G31" s="588"/>
      <c r="H31" s="588"/>
      <c r="I31" s="588"/>
      <c r="J31" s="588"/>
      <c r="K31" s="588"/>
      <c r="L31" s="588"/>
      <c r="M31" s="588"/>
      <c r="N31" s="588"/>
      <c r="O31" s="588"/>
      <c r="P31" s="588"/>
      <c r="Q31" s="618"/>
      <c r="R31" s="500" t="s">
        <v>74</v>
      </c>
      <c r="S31" s="460" t="s">
        <v>75</v>
      </c>
      <c r="T31" s="448" t="s">
        <v>171</v>
      </c>
      <c r="U31" s="577"/>
      <c r="V31" s="577"/>
      <c r="W31" s="577"/>
      <c r="X31" s="577"/>
      <c r="Y31" s="577"/>
      <c r="Z31" s="585"/>
      <c r="AA31" s="1"/>
    </row>
    <row r="32" spans="2:27" ht="29.25" customHeight="1" thickBot="1">
      <c r="B32" s="607"/>
      <c r="C32" s="591"/>
      <c r="D32" s="638"/>
      <c r="E32" s="638"/>
      <c r="F32" s="194" t="s">
        <v>47</v>
      </c>
      <c r="G32" s="195" t="s">
        <v>48</v>
      </c>
      <c r="H32" s="195" t="s">
        <v>49</v>
      </c>
      <c r="I32" s="195" t="s">
        <v>50</v>
      </c>
      <c r="J32" s="195" t="s">
        <v>51</v>
      </c>
      <c r="K32" s="195" t="s">
        <v>52</v>
      </c>
      <c r="L32" s="195" t="s">
        <v>53</v>
      </c>
      <c r="M32" s="195" t="s">
        <v>54</v>
      </c>
      <c r="N32" s="195" t="s">
        <v>55</v>
      </c>
      <c r="O32" s="195" t="s">
        <v>56</v>
      </c>
      <c r="P32" s="195" t="s">
        <v>57</v>
      </c>
      <c r="Q32" s="196" t="s">
        <v>58</v>
      </c>
      <c r="R32" s="638"/>
      <c r="S32" s="598"/>
      <c r="T32" s="639"/>
      <c r="U32" s="611"/>
      <c r="V32" s="611"/>
      <c r="W32" s="611"/>
      <c r="X32" s="611"/>
      <c r="Y32" s="611"/>
      <c r="Z32" s="623"/>
      <c r="AA32" s="1"/>
    </row>
    <row r="33" spans="2:27" ht="76.5" customHeight="1">
      <c r="B33" s="546" t="s">
        <v>244</v>
      </c>
      <c r="C33" s="154" t="s">
        <v>245</v>
      </c>
      <c r="D33" s="10" t="s">
        <v>220</v>
      </c>
      <c r="E33" s="11" t="s">
        <v>221</v>
      </c>
      <c r="F33" s="12"/>
      <c r="G33" s="12"/>
      <c r="H33" s="12"/>
      <c r="I33" s="12"/>
      <c r="J33" s="12"/>
      <c r="K33" s="12"/>
      <c r="L33" s="13"/>
      <c r="M33" s="13"/>
      <c r="N33" s="13"/>
      <c r="O33" s="13"/>
      <c r="P33" s="13"/>
      <c r="Q33" s="13"/>
      <c r="R33" s="188">
        <f t="shared" ref="R33:R34" si="0">SUM(F33:Q33)</f>
        <v>0</v>
      </c>
      <c r="S33" s="260" t="e">
        <f>MIN(F36:Q36)/100</f>
        <v>#DIV/0!</v>
      </c>
      <c r="T33" s="639"/>
      <c r="U33" s="611"/>
      <c r="V33" s="611"/>
      <c r="W33" s="611"/>
      <c r="X33" s="611"/>
      <c r="Y33" s="611"/>
      <c r="Z33" s="623"/>
      <c r="AA33" s="1"/>
    </row>
    <row r="34" spans="2:27" ht="49.5" customHeight="1">
      <c r="B34" s="668"/>
      <c r="C34" s="153" t="s">
        <v>175</v>
      </c>
      <c r="D34" s="10" t="s">
        <v>246</v>
      </c>
      <c r="E34" s="11" t="s">
        <v>247</v>
      </c>
      <c r="F34" s="13"/>
      <c r="G34" s="13"/>
      <c r="H34" s="13"/>
      <c r="I34" s="13"/>
      <c r="J34" s="13"/>
      <c r="K34" s="13"/>
      <c r="L34" s="13"/>
      <c r="M34" s="13"/>
      <c r="N34" s="13"/>
      <c r="O34" s="13"/>
      <c r="P34" s="13"/>
      <c r="Q34" s="13"/>
      <c r="R34" s="190">
        <f t="shared" si="0"/>
        <v>0</v>
      </c>
      <c r="S34" s="189" t="e">
        <f>MAX(F36:Q36)/100</f>
        <v>#DIV/0!</v>
      </c>
      <c r="T34" s="639"/>
      <c r="U34" s="611"/>
      <c r="V34" s="611"/>
      <c r="W34" s="611"/>
      <c r="X34" s="611"/>
      <c r="Y34" s="611"/>
      <c r="Z34" s="623"/>
      <c r="AA34" s="1"/>
    </row>
    <row r="35" spans="2:27" ht="30" customHeight="1" thickBot="1">
      <c r="B35" s="668"/>
      <c r="C35" s="154" t="s">
        <v>222</v>
      </c>
      <c r="D35" s="20" t="s">
        <v>85</v>
      </c>
      <c r="E35" s="11" t="s">
        <v>168</v>
      </c>
      <c r="F35" s="21"/>
      <c r="G35" s="21"/>
      <c r="H35" s="21"/>
      <c r="I35" s="21"/>
      <c r="J35" s="21"/>
      <c r="K35" s="21"/>
      <c r="L35" s="21"/>
      <c r="M35" s="21"/>
      <c r="N35" s="21"/>
      <c r="O35" s="21"/>
      <c r="P35" s="21"/>
      <c r="Q35" s="21"/>
      <c r="R35" s="231" t="e">
        <f>AVERAGE(F35:Q35)</f>
        <v>#DIV/0!</v>
      </c>
      <c r="S35" s="261"/>
      <c r="T35" s="639"/>
      <c r="U35" s="611"/>
      <c r="V35" s="611"/>
      <c r="W35" s="611"/>
      <c r="X35" s="611"/>
      <c r="Y35" s="611"/>
      <c r="Z35" s="623"/>
      <c r="AA35" s="1"/>
    </row>
    <row r="36" spans="2:27" ht="39.75" customHeight="1" thickBot="1">
      <c r="B36" s="669"/>
      <c r="C36" s="391" t="s">
        <v>86</v>
      </c>
      <c r="D36" s="596"/>
      <c r="E36" s="597"/>
      <c r="F36" s="198" t="e">
        <f t="shared" ref="F36:Q36" si="1">F33/F34</f>
        <v>#DIV/0!</v>
      </c>
      <c r="G36" s="184" t="e">
        <f t="shared" si="1"/>
        <v>#DIV/0!</v>
      </c>
      <c r="H36" s="184" t="e">
        <f t="shared" si="1"/>
        <v>#DIV/0!</v>
      </c>
      <c r="I36" s="184" t="e">
        <f t="shared" si="1"/>
        <v>#DIV/0!</v>
      </c>
      <c r="J36" s="184" t="e">
        <f t="shared" si="1"/>
        <v>#DIV/0!</v>
      </c>
      <c r="K36" s="184" t="e">
        <f t="shared" si="1"/>
        <v>#DIV/0!</v>
      </c>
      <c r="L36" s="184" t="e">
        <f t="shared" si="1"/>
        <v>#DIV/0!</v>
      </c>
      <c r="M36" s="184" t="e">
        <f t="shared" si="1"/>
        <v>#DIV/0!</v>
      </c>
      <c r="N36" s="184" t="e">
        <f t="shared" si="1"/>
        <v>#DIV/0!</v>
      </c>
      <c r="O36" s="184" t="e">
        <f t="shared" si="1"/>
        <v>#DIV/0!</v>
      </c>
      <c r="P36" s="184" t="e">
        <f t="shared" si="1"/>
        <v>#DIV/0!</v>
      </c>
      <c r="Q36" s="199" t="e">
        <f t="shared" si="1"/>
        <v>#DIV/0!</v>
      </c>
      <c r="R36" s="186" t="e">
        <f>AVERAGEIF(F36:Q36,"&gt;0",F36:Q36)</f>
        <v>#DIV/0!</v>
      </c>
      <c r="S36" s="187" t="e">
        <f>AVERAGE(S33,S34)</f>
        <v>#DIV/0!</v>
      </c>
      <c r="T36" s="639"/>
      <c r="U36" s="611"/>
      <c r="V36" s="611"/>
      <c r="W36" s="611"/>
      <c r="X36" s="611"/>
      <c r="Y36" s="611"/>
      <c r="Z36" s="623"/>
      <c r="AA36" s="1"/>
    </row>
    <row r="37" spans="2:27" ht="90" customHeight="1">
      <c r="B37" s="547">
        <v>2022</v>
      </c>
      <c r="C37" s="180" t="s">
        <v>245</v>
      </c>
      <c r="D37" s="10" t="s">
        <v>220</v>
      </c>
      <c r="E37" s="11" t="s">
        <v>221</v>
      </c>
      <c r="F37" s="44"/>
      <c r="G37" s="45"/>
      <c r="H37" s="45"/>
      <c r="I37" s="45"/>
      <c r="J37" s="45"/>
      <c r="K37" s="45"/>
      <c r="L37" s="46"/>
      <c r="M37" s="46"/>
      <c r="N37" s="46"/>
      <c r="O37" s="46"/>
      <c r="P37" s="46"/>
      <c r="Q37" s="46"/>
      <c r="R37" s="156">
        <f t="shared" ref="R37:R38" si="2">SUM(F37:Q37)</f>
        <v>0</v>
      </c>
      <c r="S37" s="163" t="e">
        <f>MIN(F40:Q40)/100</f>
        <v>#DIV/0!</v>
      </c>
      <c r="T37" s="639"/>
      <c r="U37" s="611"/>
      <c r="V37" s="611"/>
      <c r="W37" s="611"/>
      <c r="X37" s="611"/>
      <c r="Y37" s="611"/>
      <c r="Z37" s="623"/>
      <c r="AA37" s="1"/>
    </row>
    <row r="38" spans="2:27" ht="49.5" customHeight="1">
      <c r="B38" s="589"/>
      <c r="C38" s="179" t="s">
        <v>175</v>
      </c>
      <c r="D38" s="10" t="s">
        <v>246</v>
      </c>
      <c r="E38" s="11" t="s">
        <v>247</v>
      </c>
      <c r="F38" s="44"/>
      <c r="G38" s="46"/>
      <c r="H38" s="46"/>
      <c r="I38" s="44"/>
      <c r="J38" s="44"/>
      <c r="K38" s="44"/>
      <c r="L38" s="46"/>
      <c r="M38" s="46"/>
      <c r="N38" s="46"/>
      <c r="O38" s="46"/>
      <c r="P38" s="46"/>
      <c r="Q38" s="46"/>
      <c r="R38" s="213">
        <f t="shared" si="2"/>
        <v>0</v>
      </c>
      <c r="S38" s="159" t="e">
        <f>MAX(F40:Q40)/100</f>
        <v>#DIV/0!</v>
      </c>
      <c r="T38" s="639"/>
      <c r="U38" s="611"/>
      <c r="V38" s="611"/>
      <c r="W38" s="611"/>
      <c r="X38" s="611"/>
      <c r="Y38" s="611"/>
      <c r="Z38" s="623"/>
      <c r="AA38" s="1"/>
    </row>
    <row r="39" spans="2:27" ht="30" customHeight="1" thickBot="1">
      <c r="B39" s="589"/>
      <c r="C39" s="180" t="s">
        <v>222</v>
      </c>
      <c r="D39" s="20" t="s">
        <v>85</v>
      </c>
      <c r="E39" s="11" t="s">
        <v>168</v>
      </c>
      <c r="F39" s="21"/>
      <c r="G39" s="21"/>
      <c r="H39" s="21"/>
      <c r="I39" s="21"/>
      <c r="J39" s="21"/>
      <c r="K39" s="21"/>
      <c r="L39" s="21"/>
      <c r="M39" s="21"/>
      <c r="N39" s="21"/>
      <c r="O39" s="21"/>
      <c r="P39" s="21"/>
      <c r="Q39" s="21"/>
      <c r="R39" s="214" t="e">
        <f>AVERAGE(F39:Q39)</f>
        <v>#DIV/0!</v>
      </c>
      <c r="S39" s="161"/>
      <c r="T39" s="639"/>
      <c r="U39" s="611"/>
      <c r="V39" s="611"/>
      <c r="W39" s="611"/>
      <c r="X39" s="611"/>
      <c r="Y39" s="611"/>
      <c r="Z39" s="623"/>
      <c r="AA39" s="1"/>
    </row>
    <row r="40" spans="2:27" ht="39.75" customHeight="1" thickBot="1">
      <c r="B40" s="589"/>
      <c r="C40" s="394" t="s">
        <v>86</v>
      </c>
      <c r="D40" s="584"/>
      <c r="E40" s="586"/>
      <c r="F40" s="210" t="e">
        <f t="shared" ref="F40:Q40" si="3">F37/F38</f>
        <v>#DIV/0!</v>
      </c>
      <c r="G40" s="211" t="e">
        <f t="shared" si="3"/>
        <v>#DIV/0!</v>
      </c>
      <c r="H40" s="211" t="e">
        <f t="shared" si="3"/>
        <v>#DIV/0!</v>
      </c>
      <c r="I40" s="211" t="e">
        <f t="shared" si="3"/>
        <v>#DIV/0!</v>
      </c>
      <c r="J40" s="211" t="e">
        <f t="shared" si="3"/>
        <v>#DIV/0!</v>
      </c>
      <c r="K40" s="211" t="e">
        <f t="shared" si="3"/>
        <v>#DIV/0!</v>
      </c>
      <c r="L40" s="211" t="e">
        <f t="shared" si="3"/>
        <v>#DIV/0!</v>
      </c>
      <c r="M40" s="211" t="e">
        <f t="shared" si="3"/>
        <v>#DIV/0!</v>
      </c>
      <c r="N40" s="211" t="e">
        <f t="shared" si="3"/>
        <v>#DIV/0!</v>
      </c>
      <c r="O40" s="211" t="e">
        <f t="shared" si="3"/>
        <v>#DIV/0!</v>
      </c>
      <c r="P40" s="211" t="e">
        <f t="shared" si="3"/>
        <v>#DIV/0!</v>
      </c>
      <c r="Q40" s="212" t="e">
        <f t="shared" si="3"/>
        <v>#DIV/0!</v>
      </c>
      <c r="R40" s="155" t="e">
        <f>AVERAGEIF(F40:Q40,"&gt;0",F40:Q40)</f>
        <v>#DIV/0!</v>
      </c>
      <c r="S40" s="158" t="e">
        <f>AVERAGE(S37,S38)</f>
        <v>#DIV/0!</v>
      </c>
      <c r="T40" s="604"/>
      <c r="U40" s="594"/>
      <c r="V40" s="594"/>
      <c r="W40" s="594"/>
      <c r="X40" s="594"/>
      <c r="Y40" s="594"/>
      <c r="Z40" s="595"/>
      <c r="AA40" s="1"/>
    </row>
    <row r="41" spans="2:27" ht="74.25" customHeight="1" thickBot="1">
      <c r="B41" s="262" t="s">
        <v>88</v>
      </c>
      <c r="C41" s="548" t="s">
        <v>89</v>
      </c>
      <c r="D41" s="596"/>
      <c r="E41" s="642"/>
      <c r="F41" s="264" t="e">
        <f t="shared" ref="F41:Q41" si="4">(F36-F40)/F36</f>
        <v>#DIV/0!</v>
      </c>
      <c r="G41" s="264" t="e">
        <f t="shared" si="4"/>
        <v>#DIV/0!</v>
      </c>
      <c r="H41" s="264" t="e">
        <f t="shared" si="4"/>
        <v>#DIV/0!</v>
      </c>
      <c r="I41" s="264" t="e">
        <f t="shared" si="4"/>
        <v>#DIV/0!</v>
      </c>
      <c r="J41" s="264" t="e">
        <f t="shared" si="4"/>
        <v>#DIV/0!</v>
      </c>
      <c r="K41" s="264" t="e">
        <f t="shared" si="4"/>
        <v>#DIV/0!</v>
      </c>
      <c r="L41" s="264" t="e">
        <f t="shared" si="4"/>
        <v>#DIV/0!</v>
      </c>
      <c r="M41" s="264" t="e">
        <f t="shared" si="4"/>
        <v>#DIV/0!</v>
      </c>
      <c r="N41" s="264" t="e">
        <f t="shared" si="4"/>
        <v>#DIV/0!</v>
      </c>
      <c r="O41" s="264" t="e">
        <f t="shared" si="4"/>
        <v>#DIV/0!</v>
      </c>
      <c r="P41" s="264" t="e">
        <f t="shared" si="4"/>
        <v>#DIV/0!</v>
      </c>
      <c r="Q41" s="264" t="e">
        <f t="shared" si="4"/>
        <v>#DIV/0!</v>
      </c>
      <c r="R41" s="265" t="e">
        <f>AVERAGE(F41:Q41)</f>
        <v>#DIV/0!</v>
      </c>
      <c r="S41" s="38"/>
      <c r="T41" s="48"/>
      <c r="U41" s="48"/>
      <c r="V41" s="48"/>
      <c r="W41" s="48"/>
      <c r="X41" s="48"/>
      <c r="Y41" s="48"/>
      <c r="Z41" s="48"/>
      <c r="AA41" s="1"/>
    </row>
    <row r="42" spans="2:27" ht="15.75" customHeight="1" thickBot="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43.5" customHeight="1" thickBot="1">
      <c r="B43" s="409" t="s">
        <v>90</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618"/>
      <c r="AA43" s="1"/>
    </row>
    <row r="44" spans="2:27" ht="49.5" customHeight="1" thickBot="1">
      <c r="B44" s="320" t="s">
        <v>91</v>
      </c>
      <c r="C44" s="596"/>
      <c r="D44" s="596"/>
      <c r="E44" s="596"/>
      <c r="F44" s="170" t="s">
        <v>92</v>
      </c>
      <c r="G44" s="84"/>
      <c r="H44" s="170" t="s">
        <v>93</v>
      </c>
      <c r="I44" s="84"/>
      <c r="J44" s="170" t="s">
        <v>94</v>
      </c>
      <c r="K44" s="121" t="s">
        <v>95</v>
      </c>
      <c r="L44" s="168"/>
      <c r="M44" s="168"/>
      <c r="N44" s="168"/>
      <c r="O44" s="168"/>
      <c r="P44" s="168"/>
      <c r="Q44" s="168"/>
      <c r="R44" s="168"/>
      <c r="S44" s="168"/>
      <c r="T44" s="168"/>
      <c r="U44" s="168"/>
      <c r="V44" s="168"/>
      <c r="W44" s="168"/>
      <c r="X44" s="168"/>
      <c r="Y44" s="168"/>
      <c r="Z44" s="169"/>
      <c r="AA44" s="1"/>
    </row>
    <row r="45" spans="2:27" ht="30" customHeight="1">
      <c r="B45" s="318" t="s">
        <v>96</v>
      </c>
      <c r="C45" s="619"/>
      <c r="D45" s="266" t="s">
        <v>180</v>
      </c>
      <c r="E45" s="433" t="s">
        <v>98</v>
      </c>
      <c r="F45" s="410"/>
      <c r="G45" s="577"/>
      <c r="H45" s="577"/>
      <c r="I45" s="577"/>
      <c r="J45" s="577"/>
      <c r="K45" s="577"/>
      <c r="L45" s="577"/>
      <c r="M45" s="577"/>
      <c r="N45" s="577"/>
      <c r="O45" s="577"/>
      <c r="P45" s="577"/>
      <c r="Q45" s="577"/>
      <c r="R45" s="577"/>
      <c r="S45" s="577"/>
      <c r="T45" s="577"/>
      <c r="U45" s="577"/>
      <c r="V45" s="577"/>
      <c r="W45" s="577"/>
      <c r="X45" s="577"/>
      <c r="Y45" s="577"/>
      <c r="Z45" s="585"/>
      <c r="AA45" s="1"/>
    </row>
    <row r="46" spans="2:27" ht="30" customHeight="1">
      <c r="B46" s="316" t="s">
        <v>99</v>
      </c>
      <c r="C46" s="620"/>
      <c r="D46" s="267"/>
      <c r="E46" s="621"/>
      <c r="F46" s="622"/>
      <c r="G46" s="611"/>
      <c r="H46" s="611"/>
      <c r="I46" s="611"/>
      <c r="J46" s="611"/>
      <c r="K46" s="611"/>
      <c r="L46" s="611"/>
      <c r="M46" s="611"/>
      <c r="N46" s="611"/>
      <c r="O46" s="611"/>
      <c r="P46" s="611"/>
      <c r="Q46" s="611"/>
      <c r="R46" s="611"/>
      <c r="S46" s="611"/>
      <c r="T46" s="611"/>
      <c r="U46" s="611"/>
      <c r="V46" s="611"/>
      <c r="W46" s="611"/>
      <c r="X46" s="611"/>
      <c r="Y46" s="611"/>
      <c r="Z46" s="623"/>
      <c r="AA46" s="1"/>
    </row>
    <row r="47" spans="2:27" ht="39.75" customHeight="1" thickBot="1">
      <c r="B47" s="316" t="s">
        <v>100</v>
      </c>
      <c r="C47" s="620"/>
      <c r="D47" s="268"/>
      <c r="E47" s="621"/>
      <c r="F47" s="624"/>
      <c r="G47" s="625"/>
      <c r="H47" s="625"/>
      <c r="I47" s="625"/>
      <c r="J47" s="625"/>
      <c r="K47" s="625"/>
      <c r="L47" s="625"/>
      <c r="M47" s="625"/>
      <c r="N47" s="625"/>
      <c r="O47" s="625"/>
      <c r="P47" s="625"/>
      <c r="Q47" s="625"/>
      <c r="R47" s="625"/>
      <c r="S47" s="625"/>
      <c r="T47" s="625"/>
      <c r="U47" s="625"/>
      <c r="V47" s="625"/>
      <c r="W47" s="625"/>
      <c r="X47" s="625"/>
      <c r="Y47" s="625"/>
      <c r="Z47" s="626"/>
      <c r="AA47" s="1"/>
    </row>
    <row r="48" spans="2:27" ht="48" customHeight="1" thickBot="1">
      <c r="B48" s="317" t="s">
        <v>102</v>
      </c>
      <c r="C48" s="579"/>
      <c r="D48" s="269"/>
      <c r="E48" s="171" t="s">
        <v>104</v>
      </c>
      <c r="F48" s="411"/>
      <c r="G48" s="627"/>
      <c r="H48" s="627"/>
      <c r="I48" s="627"/>
      <c r="J48" s="627"/>
      <c r="K48" s="627"/>
      <c r="L48" s="627"/>
      <c r="M48" s="627"/>
      <c r="N48" s="627"/>
      <c r="O48" s="627"/>
      <c r="P48" s="627"/>
      <c r="Q48" s="627"/>
      <c r="R48" s="627"/>
      <c r="S48" s="627"/>
      <c r="T48" s="627"/>
      <c r="U48" s="627"/>
      <c r="V48" s="627"/>
      <c r="W48" s="627"/>
      <c r="X48" s="627"/>
      <c r="Y48" s="627"/>
      <c r="Z48" s="628"/>
      <c r="AA48" s="1"/>
    </row>
    <row r="49" spans="2:27" ht="30" customHeight="1">
      <c r="B49" s="318" t="s">
        <v>96</v>
      </c>
      <c r="C49" s="619"/>
      <c r="D49" s="266" t="s">
        <v>105</v>
      </c>
      <c r="E49" s="433" t="s">
        <v>98</v>
      </c>
      <c r="F49" s="408"/>
      <c r="G49" s="577"/>
      <c r="H49" s="577"/>
      <c r="I49" s="577"/>
      <c r="J49" s="577"/>
      <c r="K49" s="577"/>
      <c r="L49" s="577"/>
      <c r="M49" s="577"/>
      <c r="N49" s="577"/>
      <c r="O49" s="577"/>
      <c r="P49" s="577"/>
      <c r="Q49" s="577"/>
      <c r="R49" s="577"/>
      <c r="S49" s="577"/>
      <c r="T49" s="577"/>
      <c r="U49" s="577"/>
      <c r="V49" s="577"/>
      <c r="W49" s="577"/>
      <c r="X49" s="577"/>
      <c r="Y49" s="577"/>
      <c r="Z49" s="585"/>
      <c r="AA49" s="1"/>
    </row>
    <row r="50" spans="2:27" ht="30" customHeight="1">
      <c r="B50" s="316" t="s">
        <v>99</v>
      </c>
      <c r="C50" s="620"/>
      <c r="D50" s="268"/>
      <c r="E50" s="621"/>
      <c r="F50" s="622"/>
      <c r="G50" s="611"/>
      <c r="H50" s="611"/>
      <c r="I50" s="611"/>
      <c r="J50" s="611"/>
      <c r="K50" s="611"/>
      <c r="L50" s="611"/>
      <c r="M50" s="611"/>
      <c r="N50" s="611"/>
      <c r="O50" s="611"/>
      <c r="P50" s="611"/>
      <c r="Q50" s="611"/>
      <c r="R50" s="611"/>
      <c r="S50" s="611"/>
      <c r="T50" s="611"/>
      <c r="U50" s="611"/>
      <c r="V50" s="611"/>
      <c r="W50" s="611"/>
      <c r="X50" s="611"/>
      <c r="Y50" s="611"/>
      <c r="Z50" s="623"/>
      <c r="AA50" s="1"/>
    </row>
    <row r="51" spans="2:27" ht="30" customHeight="1" thickBot="1">
      <c r="B51" s="316" t="s">
        <v>100</v>
      </c>
      <c r="C51" s="620"/>
      <c r="D51" s="268"/>
      <c r="E51" s="621"/>
      <c r="F51" s="624"/>
      <c r="G51" s="625"/>
      <c r="H51" s="625"/>
      <c r="I51" s="625"/>
      <c r="J51" s="625"/>
      <c r="K51" s="625"/>
      <c r="L51" s="625"/>
      <c r="M51" s="625"/>
      <c r="N51" s="625"/>
      <c r="O51" s="625"/>
      <c r="P51" s="625"/>
      <c r="Q51" s="625"/>
      <c r="R51" s="625"/>
      <c r="S51" s="625"/>
      <c r="T51" s="625"/>
      <c r="U51" s="625"/>
      <c r="V51" s="625"/>
      <c r="W51" s="625"/>
      <c r="X51" s="625"/>
      <c r="Y51" s="625"/>
      <c r="Z51" s="626"/>
      <c r="AA51" s="1"/>
    </row>
    <row r="52" spans="2:27" ht="30" customHeight="1" thickBot="1">
      <c r="B52" s="317" t="s">
        <v>102</v>
      </c>
      <c r="C52" s="579"/>
      <c r="D52" s="269"/>
      <c r="E52" s="171" t="s">
        <v>104</v>
      </c>
      <c r="F52" s="407"/>
      <c r="G52" s="627"/>
      <c r="H52" s="627"/>
      <c r="I52" s="627"/>
      <c r="J52" s="627"/>
      <c r="K52" s="627"/>
      <c r="L52" s="627"/>
      <c r="M52" s="627"/>
      <c r="N52" s="627"/>
      <c r="O52" s="627"/>
      <c r="P52" s="627"/>
      <c r="Q52" s="627"/>
      <c r="R52" s="627"/>
      <c r="S52" s="627"/>
      <c r="T52" s="627"/>
      <c r="U52" s="627"/>
      <c r="V52" s="627"/>
      <c r="W52" s="627"/>
      <c r="X52" s="627"/>
      <c r="Y52" s="627"/>
      <c r="Z52" s="628"/>
      <c r="AA52" s="1"/>
    </row>
    <row r="53" spans="2:27" ht="30" customHeight="1">
      <c r="B53" s="318" t="s">
        <v>96</v>
      </c>
      <c r="C53" s="619"/>
      <c r="D53" s="266" t="s">
        <v>106</v>
      </c>
      <c r="E53" s="433" t="s">
        <v>98</v>
      </c>
      <c r="F53" s="408"/>
      <c r="G53" s="577"/>
      <c r="H53" s="577"/>
      <c r="I53" s="577"/>
      <c r="J53" s="577"/>
      <c r="K53" s="577"/>
      <c r="L53" s="577"/>
      <c r="M53" s="577"/>
      <c r="N53" s="577"/>
      <c r="O53" s="577"/>
      <c r="P53" s="577"/>
      <c r="Q53" s="577"/>
      <c r="R53" s="577"/>
      <c r="S53" s="577"/>
      <c r="T53" s="577"/>
      <c r="U53" s="577"/>
      <c r="V53" s="577"/>
      <c r="W53" s="577"/>
      <c r="X53" s="577"/>
      <c r="Y53" s="577"/>
      <c r="Z53" s="585"/>
      <c r="AA53" s="1"/>
    </row>
    <row r="54" spans="2:27" ht="30" customHeight="1">
      <c r="B54" s="316" t="s">
        <v>99</v>
      </c>
      <c r="C54" s="620"/>
      <c r="D54" s="268"/>
      <c r="E54" s="621"/>
      <c r="F54" s="622"/>
      <c r="G54" s="611"/>
      <c r="H54" s="611"/>
      <c r="I54" s="611"/>
      <c r="J54" s="611"/>
      <c r="K54" s="611"/>
      <c r="L54" s="611"/>
      <c r="M54" s="611"/>
      <c r="N54" s="611"/>
      <c r="O54" s="611"/>
      <c r="P54" s="611"/>
      <c r="Q54" s="611"/>
      <c r="R54" s="611"/>
      <c r="S54" s="611"/>
      <c r="T54" s="611"/>
      <c r="U54" s="611"/>
      <c r="V54" s="611"/>
      <c r="W54" s="611"/>
      <c r="X54" s="611"/>
      <c r="Y54" s="611"/>
      <c r="Z54" s="623"/>
      <c r="AA54" s="1"/>
    </row>
    <row r="55" spans="2:27" ht="30" customHeight="1" thickBot="1">
      <c r="B55" s="316" t="s">
        <v>100</v>
      </c>
      <c r="C55" s="620"/>
      <c r="D55" s="268"/>
      <c r="E55" s="621"/>
      <c r="F55" s="624"/>
      <c r="G55" s="625"/>
      <c r="H55" s="625"/>
      <c r="I55" s="625"/>
      <c r="J55" s="625"/>
      <c r="K55" s="625"/>
      <c r="L55" s="625"/>
      <c r="M55" s="625"/>
      <c r="N55" s="625"/>
      <c r="O55" s="625"/>
      <c r="P55" s="625"/>
      <c r="Q55" s="625"/>
      <c r="R55" s="625"/>
      <c r="S55" s="625"/>
      <c r="T55" s="625"/>
      <c r="U55" s="625"/>
      <c r="V55" s="625"/>
      <c r="W55" s="625"/>
      <c r="X55" s="625"/>
      <c r="Y55" s="625"/>
      <c r="Z55" s="626"/>
      <c r="AA55" s="1"/>
    </row>
    <row r="56" spans="2:27" ht="30" customHeight="1" thickBot="1">
      <c r="B56" s="317" t="s">
        <v>102</v>
      </c>
      <c r="C56" s="579"/>
      <c r="D56" s="269"/>
      <c r="E56" s="171" t="s">
        <v>104</v>
      </c>
      <c r="F56" s="407"/>
      <c r="G56" s="627"/>
      <c r="H56" s="627"/>
      <c r="I56" s="627"/>
      <c r="J56" s="627"/>
      <c r="K56" s="627"/>
      <c r="L56" s="627"/>
      <c r="M56" s="627"/>
      <c r="N56" s="627"/>
      <c r="O56" s="627"/>
      <c r="P56" s="627"/>
      <c r="Q56" s="627"/>
      <c r="R56" s="627"/>
      <c r="S56" s="627"/>
      <c r="T56" s="627"/>
      <c r="U56" s="627"/>
      <c r="V56" s="627"/>
      <c r="W56" s="627"/>
      <c r="X56" s="627"/>
      <c r="Y56" s="627"/>
      <c r="Z56" s="628"/>
      <c r="AA56" s="1"/>
    </row>
    <row r="57" spans="2:27" ht="30" customHeight="1">
      <c r="B57" s="318" t="s">
        <v>96</v>
      </c>
      <c r="C57" s="619"/>
      <c r="D57" s="266" t="s">
        <v>107</v>
      </c>
      <c r="E57" s="433" t="s">
        <v>98</v>
      </c>
      <c r="F57" s="408"/>
      <c r="G57" s="577"/>
      <c r="H57" s="577"/>
      <c r="I57" s="577"/>
      <c r="J57" s="577"/>
      <c r="K57" s="577"/>
      <c r="L57" s="577"/>
      <c r="M57" s="577"/>
      <c r="N57" s="577"/>
      <c r="O57" s="577"/>
      <c r="P57" s="577"/>
      <c r="Q57" s="577"/>
      <c r="R57" s="577"/>
      <c r="S57" s="577"/>
      <c r="T57" s="577"/>
      <c r="U57" s="577"/>
      <c r="V57" s="577"/>
      <c r="W57" s="577"/>
      <c r="X57" s="577"/>
      <c r="Y57" s="577"/>
      <c r="Z57" s="585"/>
      <c r="AA57" s="1"/>
    </row>
    <row r="58" spans="2:27" ht="30" customHeight="1">
      <c r="B58" s="316" t="s">
        <v>99</v>
      </c>
      <c r="C58" s="620"/>
      <c r="D58" s="268"/>
      <c r="E58" s="621"/>
      <c r="F58" s="622"/>
      <c r="G58" s="611"/>
      <c r="H58" s="611"/>
      <c r="I58" s="611"/>
      <c r="J58" s="611"/>
      <c r="K58" s="611"/>
      <c r="L58" s="611"/>
      <c r="M58" s="611"/>
      <c r="N58" s="611"/>
      <c r="O58" s="611"/>
      <c r="P58" s="611"/>
      <c r="Q58" s="611"/>
      <c r="R58" s="611"/>
      <c r="S58" s="611"/>
      <c r="T58" s="611"/>
      <c r="U58" s="611"/>
      <c r="V58" s="611"/>
      <c r="W58" s="611"/>
      <c r="X58" s="611"/>
      <c r="Y58" s="611"/>
      <c r="Z58" s="623"/>
      <c r="AA58" s="1"/>
    </row>
    <row r="59" spans="2:27" ht="30" customHeight="1" thickBot="1">
      <c r="B59" s="316" t="s">
        <v>100</v>
      </c>
      <c r="C59" s="620"/>
      <c r="D59" s="268"/>
      <c r="E59" s="621"/>
      <c r="F59" s="624"/>
      <c r="G59" s="625"/>
      <c r="H59" s="625"/>
      <c r="I59" s="625"/>
      <c r="J59" s="625"/>
      <c r="K59" s="625"/>
      <c r="L59" s="625"/>
      <c r="M59" s="625"/>
      <c r="N59" s="625"/>
      <c r="O59" s="625"/>
      <c r="P59" s="625"/>
      <c r="Q59" s="625"/>
      <c r="R59" s="625"/>
      <c r="S59" s="625"/>
      <c r="T59" s="625"/>
      <c r="U59" s="625"/>
      <c r="V59" s="625"/>
      <c r="W59" s="625"/>
      <c r="X59" s="625"/>
      <c r="Y59" s="625"/>
      <c r="Z59" s="626"/>
      <c r="AA59" s="1"/>
    </row>
    <row r="60" spans="2:27" ht="30" customHeight="1" thickBot="1">
      <c r="B60" s="317" t="s">
        <v>102</v>
      </c>
      <c r="C60" s="579"/>
      <c r="D60" s="269"/>
      <c r="E60" s="171" t="s">
        <v>104</v>
      </c>
      <c r="F60" s="407"/>
      <c r="G60" s="627"/>
      <c r="H60" s="627"/>
      <c r="I60" s="627"/>
      <c r="J60" s="627"/>
      <c r="K60" s="627"/>
      <c r="L60" s="627"/>
      <c r="M60" s="627"/>
      <c r="N60" s="627"/>
      <c r="O60" s="627"/>
      <c r="P60" s="627"/>
      <c r="Q60" s="627"/>
      <c r="R60" s="627"/>
      <c r="S60" s="627"/>
      <c r="T60" s="627"/>
      <c r="U60" s="627"/>
      <c r="V60" s="627"/>
      <c r="W60" s="627"/>
      <c r="X60" s="627"/>
      <c r="Y60" s="627"/>
      <c r="Z60" s="628"/>
      <c r="AA60" s="1"/>
    </row>
    <row r="61" spans="2:27" ht="42" customHeight="1">
      <c r="B61" s="434" t="s">
        <v>108</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1"/>
    </row>
    <row r="62" spans="2:27" ht="15.75" customHeight="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5.75" customHeight="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5.75" customHeight="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5.75" customHeight="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5.75" customHeight="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5.75" customHeight="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5.75" customHeight="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5.75" customHeight="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5.75" customHeight="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5.75" customHeight="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5.75" customHeight="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5.75" customHeight="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5.75" customHeight="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5.75" customHeight="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5.75" customHeight="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5.75" customHeight="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5.75" customHeight="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5.75" customHeight="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5.75" customHeight="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5.75" customHeight="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5.75" customHeight="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5.75" customHeight="1">
      <c r="B83" s="41" t="s">
        <v>199</v>
      </c>
      <c r="C83" s="41"/>
      <c r="D83" s="41"/>
      <c r="E83" s="41"/>
      <c r="F83" s="41"/>
      <c r="G83" s="41"/>
      <c r="H83" s="41"/>
      <c r="I83" s="41"/>
      <c r="J83" s="41"/>
      <c r="K83" s="41"/>
      <c r="L83" s="41"/>
      <c r="M83" s="41"/>
      <c r="N83" s="41"/>
      <c r="O83" s="41"/>
      <c r="P83" s="41"/>
      <c r="Q83" s="41"/>
      <c r="R83" s="41"/>
      <c r="S83" s="41"/>
      <c r="T83" s="1"/>
      <c r="U83" s="1"/>
      <c r="V83" s="1"/>
      <c r="W83" s="1"/>
      <c r="X83" s="1"/>
      <c r="Y83" s="1"/>
      <c r="Z83" s="1"/>
      <c r="AA83" s="1"/>
    </row>
    <row r="84" spans="2:27" ht="15.75" customHeight="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5.75" customHeight="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5.75" customHeight="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5.75" customHeight="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5.75" customHeight="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5.75" customHeight="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5.75" customHeight="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5.75" customHeight="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5.75" customHeight="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75"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75"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sheetData>
  <mergeCells count="134">
    <mergeCell ref="B61:Z61"/>
    <mergeCell ref="B60:C60"/>
    <mergeCell ref="F60:Z60"/>
    <mergeCell ref="B56:C56"/>
    <mergeCell ref="F56:Z56"/>
    <mergeCell ref="B57:C57"/>
    <mergeCell ref="E57:E59"/>
    <mergeCell ref="F57:Z59"/>
    <mergeCell ref="B58:C58"/>
    <mergeCell ref="B59:C59"/>
    <mergeCell ref="B52:C52"/>
    <mergeCell ref="F52:Z52"/>
    <mergeCell ref="B53:C53"/>
    <mergeCell ref="E53:E55"/>
    <mergeCell ref="F53:Z55"/>
    <mergeCell ref="B54:C54"/>
    <mergeCell ref="B55:C55"/>
    <mergeCell ref="B48:C48"/>
    <mergeCell ref="F48:Z48"/>
    <mergeCell ref="B49:C49"/>
    <mergeCell ref="E49:E51"/>
    <mergeCell ref="F49:Z51"/>
    <mergeCell ref="B50:C50"/>
    <mergeCell ref="B51:C51"/>
    <mergeCell ref="B43:Z43"/>
    <mergeCell ref="B44:E44"/>
    <mergeCell ref="B45:C45"/>
    <mergeCell ref="E45:E47"/>
    <mergeCell ref="F45:Z47"/>
    <mergeCell ref="B46:C46"/>
    <mergeCell ref="B47:C47"/>
    <mergeCell ref="T31:Z40"/>
    <mergeCell ref="B33:B36"/>
    <mergeCell ref="C36:E36"/>
    <mergeCell ref="B37:B40"/>
    <mergeCell ref="C40:E40"/>
    <mergeCell ref="C41:E41"/>
    <mergeCell ref="V27:W28"/>
    <mergeCell ref="X27:Z28"/>
    <mergeCell ref="B30:Z30"/>
    <mergeCell ref="B31:B32"/>
    <mergeCell ref="C31:C32"/>
    <mergeCell ref="D31:D32"/>
    <mergeCell ref="E31:E32"/>
    <mergeCell ref="F31:Q31"/>
    <mergeCell ref="R31:R32"/>
    <mergeCell ref="S31:S32"/>
    <mergeCell ref="B27:B28"/>
    <mergeCell ref="C27:C28"/>
    <mergeCell ref="D27:D28"/>
    <mergeCell ref="E27:E28"/>
    <mergeCell ref="F27:F28"/>
    <mergeCell ref="T27:U28"/>
    <mergeCell ref="V23:W24"/>
    <mergeCell ref="X23:Z24"/>
    <mergeCell ref="B25:B26"/>
    <mergeCell ref="C25:C26"/>
    <mergeCell ref="D25:D26"/>
    <mergeCell ref="E25:E26"/>
    <mergeCell ref="F25:F26"/>
    <mergeCell ref="T25:U26"/>
    <mergeCell ref="V25:W26"/>
    <mergeCell ref="X25:Z26"/>
    <mergeCell ref="B23:B24"/>
    <mergeCell ref="C23:C24"/>
    <mergeCell ref="D23:D24"/>
    <mergeCell ref="E23:E24"/>
    <mergeCell ref="F23:F24"/>
    <mergeCell ref="T23:U24"/>
    <mergeCell ref="V19:W20"/>
    <mergeCell ref="X19:Z20"/>
    <mergeCell ref="B21:B22"/>
    <mergeCell ref="C21:C22"/>
    <mergeCell ref="D21:D22"/>
    <mergeCell ref="E21:E22"/>
    <mergeCell ref="F21:F22"/>
    <mergeCell ref="T21:U22"/>
    <mergeCell ref="V21:W22"/>
    <mergeCell ref="X21:Z22"/>
    <mergeCell ref="B19:B20"/>
    <mergeCell ref="C19:C20"/>
    <mergeCell ref="D19:D20"/>
    <mergeCell ref="E19:E20"/>
    <mergeCell ref="F19:F20"/>
    <mergeCell ref="T19:U20"/>
    <mergeCell ref="B14:C14"/>
    <mergeCell ref="D14:N14"/>
    <mergeCell ref="O14:R14"/>
    <mergeCell ref="S14:Z14"/>
    <mergeCell ref="B16:Z16"/>
    <mergeCell ref="B17:B18"/>
    <mergeCell ref="C17:C18"/>
    <mergeCell ref="D17:D18"/>
    <mergeCell ref="E17:E18"/>
    <mergeCell ref="F17:F18"/>
    <mergeCell ref="G17:S17"/>
    <mergeCell ref="T17:U18"/>
    <mergeCell ref="V17:W18"/>
    <mergeCell ref="X17:Z18"/>
    <mergeCell ref="U11:W11"/>
    <mergeCell ref="Y11:Z11"/>
    <mergeCell ref="D12:I12"/>
    <mergeCell ref="K13:L13"/>
    <mergeCell ref="M13:N13"/>
    <mergeCell ref="O13:Q13"/>
    <mergeCell ref="R13:Z13"/>
    <mergeCell ref="B8:C8"/>
    <mergeCell ref="D8:Z8"/>
    <mergeCell ref="B10:C10"/>
    <mergeCell ref="D10:Z10"/>
    <mergeCell ref="B11:C13"/>
    <mergeCell ref="D11:I11"/>
    <mergeCell ref="K11:L11"/>
    <mergeCell ref="M11:N11"/>
    <mergeCell ref="O11:Q11"/>
    <mergeCell ref="R11:T11"/>
    <mergeCell ref="K12:L12"/>
    <mergeCell ref="D13:I13"/>
    <mergeCell ref="M12:N12"/>
    <mergeCell ref="O12:Q12"/>
    <mergeCell ref="X5:Z5"/>
    <mergeCell ref="B7:C7"/>
    <mergeCell ref="D7:E7"/>
    <mergeCell ref="F7:Z7"/>
    <mergeCell ref="B2:C5"/>
    <mergeCell ref="D2:U2"/>
    <mergeCell ref="V2:W2"/>
    <mergeCell ref="X2:Z2"/>
    <mergeCell ref="D3:U5"/>
    <mergeCell ref="V3:W3"/>
    <mergeCell ref="X3:Z3"/>
    <mergeCell ref="V4:W4"/>
    <mergeCell ref="X4:Z4"/>
    <mergeCell ref="V5:W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B2:AA974"/>
  <sheetViews>
    <sheetView showGridLines="0" tabSelected="1" zoomScale="60" zoomScaleNormal="60" workbookViewId="0">
      <selection activeCell="B7" sqref="B7:C7"/>
    </sheetView>
  </sheetViews>
  <sheetFormatPr defaultColWidth="14.42578125" defaultRowHeight="15"/>
  <cols>
    <col min="2" max="2" width="9.42578125" customWidth="1"/>
    <col min="3" max="3" width="62.5703125" customWidth="1"/>
    <col min="4" max="4" width="33.28515625" customWidth="1"/>
    <col min="5" max="5" width="35.5703125" customWidth="1"/>
    <col min="6" max="21" width="23.7109375" customWidth="1"/>
    <col min="22" max="22" width="15.42578125" customWidth="1"/>
    <col min="23" max="23" width="17.5703125" customWidth="1"/>
    <col min="24" max="24" width="16.7109375" customWidth="1"/>
    <col min="25" max="25" width="19.7109375" customWidth="1"/>
    <col min="26" max="26" width="10.7109375" customWidth="1"/>
  </cols>
  <sheetData>
    <row r="2" spans="2:27" ht="34.5" customHeight="1">
      <c r="B2" s="505"/>
      <c r="C2" s="646"/>
      <c r="D2" s="506" t="s">
        <v>134</v>
      </c>
      <c r="E2" s="630"/>
      <c r="F2" s="630"/>
      <c r="G2" s="630"/>
      <c r="H2" s="630"/>
      <c r="I2" s="630"/>
      <c r="J2" s="630"/>
      <c r="K2" s="630"/>
      <c r="L2" s="630"/>
      <c r="M2" s="630"/>
      <c r="N2" s="630"/>
      <c r="O2" s="630"/>
      <c r="P2" s="630"/>
      <c r="Q2" s="630"/>
      <c r="R2" s="630"/>
      <c r="S2" s="630"/>
      <c r="T2" s="630"/>
      <c r="U2" s="670"/>
      <c r="V2" s="366" t="s">
        <v>2</v>
      </c>
      <c r="W2" s="569"/>
      <c r="X2" s="369" t="s">
        <v>3</v>
      </c>
      <c r="Y2" s="570"/>
      <c r="Z2" s="570"/>
      <c r="AA2" s="1"/>
    </row>
    <row r="3" spans="2:27" ht="34.5" customHeight="1">
      <c r="B3" s="647"/>
      <c r="C3" s="623"/>
      <c r="D3" s="370" t="s">
        <v>248</v>
      </c>
      <c r="E3" s="659"/>
      <c r="F3" s="659"/>
      <c r="G3" s="659"/>
      <c r="H3" s="659"/>
      <c r="I3" s="659"/>
      <c r="J3" s="659"/>
      <c r="K3" s="659"/>
      <c r="L3" s="659"/>
      <c r="M3" s="659"/>
      <c r="N3" s="659"/>
      <c r="O3" s="659"/>
      <c r="P3" s="659"/>
      <c r="Q3" s="659"/>
      <c r="R3" s="659"/>
      <c r="S3" s="659"/>
      <c r="T3" s="659"/>
      <c r="U3" s="671"/>
      <c r="V3" s="366" t="s">
        <v>5</v>
      </c>
      <c r="W3" s="569"/>
      <c r="X3" s="369">
        <v>1</v>
      </c>
      <c r="Y3" s="570"/>
      <c r="Z3" s="570"/>
      <c r="AA3" s="1"/>
    </row>
    <row r="4" spans="2:27" ht="34.5" customHeight="1">
      <c r="B4" s="647"/>
      <c r="C4" s="623"/>
      <c r="D4" s="661"/>
      <c r="E4" s="662"/>
      <c r="F4" s="662"/>
      <c r="G4" s="662"/>
      <c r="H4" s="662"/>
      <c r="I4" s="662"/>
      <c r="J4" s="662"/>
      <c r="K4" s="662"/>
      <c r="L4" s="662"/>
      <c r="M4" s="662"/>
      <c r="N4" s="662"/>
      <c r="O4" s="662"/>
      <c r="P4" s="662"/>
      <c r="Q4" s="662"/>
      <c r="R4" s="662"/>
      <c r="S4" s="662"/>
      <c r="T4" s="662"/>
      <c r="U4" s="671"/>
      <c r="V4" s="366" t="s">
        <v>6</v>
      </c>
      <c r="W4" s="569"/>
      <c r="X4" s="369" t="s">
        <v>7</v>
      </c>
      <c r="Y4" s="570"/>
      <c r="Z4" s="570"/>
      <c r="AA4" s="1"/>
    </row>
    <row r="5" spans="2:27" ht="34.5" customHeight="1">
      <c r="B5" s="650"/>
      <c r="C5" s="651"/>
      <c r="D5" s="663"/>
      <c r="E5" s="664"/>
      <c r="F5" s="664"/>
      <c r="G5" s="664"/>
      <c r="H5" s="664"/>
      <c r="I5" s="664"/>
      <c r="J5" s="664"/>
      <c r="K5" s="664"/>
      <c r="L5" s="664"/>
      <c r="M5" s="664"/>
      <c r="N5" s="664"/>
      <c r="O5" s="664"/>
      <c r="P5" s="664"/>
      <c r="Q5" s="664"/>
      <c r="R5" s="664"/>
      <c r="S5" s="664"/>
      <c r="T5" s="664"/>
      <c r="U5" s="672"/>
      <c r="V5" s="366" t="s">
        <v>8</v>
      </c>
      <c r="W5" s="569"/>
      <c r="X5" s="367" t="s">
        <v>249</v>
      </c>
      <c r="Y5" s="570"/>
      <c r="Z5" s="570"/>
      <c r="AA5" s="1"/>
    </row>
    <row r="6" spans="2:27" ht="8.25" customHeight="1" thickBot="1">
      <c r="B6" s="42"/>
      <c r="C6" s="42"/>
      <c r="D6" s="42"/>
      <c r="E6" s="42"/>
      <c r="F6" s="42"/>
      <c r="G6" s="42"/>
      <c r="H6" s="42"/>
      <c r="I6" s="42"/>
      <c r="J6" s="42"/>
      <c r="K6" s="42"/>
      <c r="L6" s="42"/>
      <c r="M6" s="42"/>
      <c r="N6" s="42"/>
      <c r="O6" s="42"/>
      <c r="P6" s="42"/>
      <c r="Q6" s="42"/>
      <c r="R6" s="42"/>
      <c r="S6" s="42"/>
      <c r="T6" s="42"/>
      <c r="U6" s="42"/>
      <c r="V6" s="42"/>
      <c r="W6" s="42"/>
      <c r="X6" s="42"/>
      <c r="Y6" s="42"/>
      <c r="Z6" s="42"/>
      <c r="AA6" s="1"/>
    </row>
    <row r="7" spans="2:27" ht="39.75" customHeight="1" thickBot="1">
      <c r="B7" s="358" t="s">
        <v>12</v>
      </c>
      <c r="C7" s="579"/>
      <c r="D7" s="359">
        <v>2022</v>
      </c>
      <c r="E7" s="580"/>
      <c r="F7" s="478"/>
      <c r="G7" s="588"/>
      <c r="H7" s="588"/>
      <c r="I7" s="588"/>
      <c r="J7" s="588"/>
      <c r="K7" s="588"/>
      <c r="L7" s="588"/>
      <c r="M7" s="588"/>
      <c r="N7" s="588"/>
      <c r="O7" s="588"/>
      <c r="P7" s="588"/>
      <c r="Q7" s="588"/>
      <c r="R7" s="588"/>
      <c r="S7" s="588"/>
      <c r="T7" s="588"/>
      <c r="U7" s="588"/>
      <c r="V7" s="588"/>
      <c r="W7" s="588"/>
      <c r="X7" s="588"/>
      <c r="Y7" s="588"/>
      <c r="Z7" s="618"/>
      <c r="AA7" s="1"/>
    </row>
    <row r="8" spans="2:27" ht="39.75" customHeight="1" thickBot="1">
      <c r="B8" s="358" t="s">
        <v>13</v>
      </c>
      <c r="C8" s="579"/>
      <c r="D8" s="327" t="s">
        <v>137</v>
      </c>
      <c r="E8" s="580"/>
      <c r="F8" s="580"/>
      <c r="G8" s="580"/>
      <c r="H8" s="580"/>
      <c r="I8" s="580"/>
      <c r="J8" s="580"/>
      <c r="K8" s="580"/>
      <c r="L8" s="580"/>
      <c r="M8" s="580"/>
      <c r="N8" s="580"/>
      <c r="O8" s="580"/>
      <c r="P8" s="580"/>
      <c r="Q8" s="580"/>
      <c r="R8" s="580"/>
      <c r="S8" s="580"/>
      <c r="T8" s="580"/>
      <c r="U8" s="580"/>
      <c r="V8" s="580"/>
      <c r="W8" s="580"/>
      <c r="X8" s="580"/>
      <c r="Y8" s="580"/>
      <c r="Z8" s="583"/>
      <c r="AA8" s="1"/>
    </row>
    <row r="9" spans="2:27" ht="21" thickBot="1">
      <c r="B9" s="42"/>
      <c r="C9" s="42"/>
      <c r="D9" s="42"/>
      <c r="E9" s="42"/>
      <c r="F9" s="42"/>
      <c r="G9" s="42"/>
      <c r="H9" s="42"/>
      <c r="I9" s="42"/>
      <c r="J9" s="42"/>
      <c r="K9" s="42"/>
      <c r="L9" s="42"/>
      <c r="M9" s="42"/>
      <c r="N9" s="42"/>
      <c r="O9" s="42"/>
      <c r="P9" s="42"/>
      <c r="Q9" s="42"/>
      <c r="R9" s="42"/>
      <c r="S9" s="42"/>
      <c r="T9" s="42"/>
      <c r="U9" s="42"/>
      <c r="V9" s="42"/>
      <c r="W9" s="42"/>
      <c r="X9" s="42"/>
      <c r="Y9" s="42"/>
      <c r="Z9" s="42"/>
      <c r="AA9" s="1"/>
    </row>
    <row r="10" spans="2:27" ht="60.75" customHeight="1" thickBot="1">
      <c r="B10" s="484" t="s">
        <v>14</v>
      </c>
      <c r="C10" s="633"/>
      <c r="D10" s="329" t="s">
        <v>250</v>
      </c>
      <c r="E10" s="577"/>
      <c r="F10" s="577"/>
      <c r="G10" s="577"/>
      <c r="H10" s="577"/>
      <c r="I10" s="577"/>
      <c r="J10" s="577"/>
      <c r="K10" s="577"/>
      <c r="L10" s="577"/>
      <c r="M10" s="577"/>
      <c r="N10" s="577"/>
      <c r="O10" s="577"/>
      <c r="P10" s="577"/>
      <c r="Q10" s="577"/>
      <c r="R10" s="577"/>
      <c r="S10" s="577"/>
      <c r="T10" s="577"/>
      <c r="U10" s="577"/>
      <c r="V10" s="577"/>
      <c r="W10" s="577"/>
      <c r="X10" s="577"/>
      <c r="Y10" s="577"/>
      <c r="Z10" s="585"/>
      <c r="AA10" s="1"/>
    </row>
    <row r="11" spans="2:27" ht="104.25" customHeight="1" thickBot="1">
      <c r="B11" s="480" t="s">
        <v>15</v>
      </c>
      <c r="C11" s="634"/>
      <c r="D11" s="329" t="s">
        <v>251</v>
      </c>
      <c r="E11" s="555"/>
      <c r="F11" s="555"/>
      <c r="G11" s="555"/>
      <c r="H11" s="555"/>
      <c r="I11" s="556"/>
      <c r="J11" s="136" t="s">
        <v>17</v>
      </c>
      <c r="K11" s="333" t="s">
        <v>252</v>
      </c>
      <c r="L11" s="485"/>
      <c r="M11" s="331" t="s">
        <v>19</v>
      </c>
      <c r="N11" s="479"/>
      <c r="O11" s="514" t="s">
        <v>233</v>
      </c>
      <c r="P11" s="580"/>
      <c r="Q11" s="580"/>
      <c r="R11" s="336" t="s">
        <v>21</v>
      </c>
      <c r="S11" s="588"/>
      <c r="T11" s="587"/>
      <c r="U11" s="486" t="s">
        <v>206</v>
      </c>
      <c r="V11" s="580"/>
      <c r="W11" s="635"/>
      <c r="X11" s="139" t="s">
        <v>23</v>
      </c>
      <c r="Y11" s="490" t="e">
        <f>R35</f>
        <v>#DIV/0!</v>
      </c>
      <c r="Z11" s="583"/>
      <c r="AA11" s="1"/>
    </row>
    <row r="12" spans="2:27" ht="87" customHeight="1" thickBot="1">
      <c r="B12" s="589"/>
      <c r="C12" s="590"/>
      <c r="D12" s="343"/>
      <c r="E12" s="557"/>
      <c r="F12" s="557"/>
      <c r="G12" s="557"/>
      <c r="H12" s="557"/>
      <c r="I12" s="558"/>
      <c r="J12" s="136" t="s">
        <v>17</v>
      </c>
      <c r="K12" s="333" t="s">
        <v>253</v>
      </c>
      <c r="L12" s="549"/>
      <c r="M12" s="331" t="s">
        <v>19</v>
      </c>
      <c r="N12" s="550"/>
      <c r="O12" s="340" t="s">
        <v>26</v>
      </c>
      <c r="P12" s="551"/>
      <c r="Q12" s="552"/>
      <c r="R12" s="332" t="s">
        <v>27</v>
      </c>
      <c r="S12" s="553"/>
      <c r="T12" s="553"/>
      <c r="U12" s="553"/>
      <c r="V12" s="553"/>
      <c r="W12" s="553"/>
      <c r="X12" s="553"/>
      <c r="Y12" s="553"/>
      <c r="Z12" s="554"/>
      <c r="AA12" s="1"/>
    </row>
    <row r="13" spans="2:27" ht="60.75" customHeight="1" thickBot="1">
      <c r="B13" s="361" t="s">
        <v>32</v>
      </c>
      <c r="C13" s="593"/>
      <c r="D13" s="330"/>
      <c r="E13" s="580"/>
      <c r="F13" s="580"/>
      <c r="G13" s="580"/>
      <c r="H13" s="580"/>
      <c r="I13" s="580"/>
      <c r="J13" s="580"/>
      <c r="K13" s="580"/>
      <c r="L13" s="580"/>
      <c r="M13" s="580"/>
      <c r="N13" s="580"/>
      <c r="O13" s="336" t="s">
        <v>34</v>
      </c>
      <c r="P13" s="588"/>
      <c r="Q13" s="588"/>
      <c r="R13" s="618"/>
      <c r="S13" s="450"/>
      <c r="T13" s="580"/>
      <c r="U13" s="580"/>
      <c r="V13" s="580"/>
      <c r="W13" s="580"/>
      <c r="X13" s="580"/>
      <c r="Y13" s="580"/>
      <c r="Z13" s="583"/>
      <c r="AA13" s="1"/>
    </row>
    <row r="14" spans="2:27" ht="7.5" customHeight="1" thickBot="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1"/>
    </row>
    <row r="15" spans="2:27" ht="39.75" customHeight="1" thickBot="1">
      <c r="B15" s="409" t="s">
        <v>36</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618"/>
      <c r="AA15" s="1"/>
    </row>
    <row r="16" spans="2:27" ht="47.25" customHeight="1" thickBot="1">
      <c r="B16" s="458" t="s">
        <v>37</v>
      </c>
      <c r="C16" s="372" t="s">
        <v>38</v>
      </c>
      <c r="D16" s="347" t="s">
        <v>39</v>
      </c>
      <c r="E16" s="347" t="s">
        <v>40</v>
      </c>
      <c r="F16" s="347" t="s">
        <v>41</v>
      </c>
      <c r="G16" s="362" t="s">
        <v>42</v>
      </c>
      <c r="H16" s="588"/>
      <c r="I16" s="588"/>
      <c r="J16" s="588"/>
      <c r="K16" s="588"/>
      <c r="L16" s="588"/>
      <c r="M16" s="588"/>
      <c r="N16" s="588"/>
      <c r="O16" s="588"/>
      <c r="P16" s="588"/>
      <c r="Q16" s="588"/>
      <c r="R16" s="588"/>
      <c r="S16" s="587"/>
      <c r="T16" s="363" t="s">
        <v>43</v>
      </c>
      <c r="U16" s="586"/>
      <c r="V16" s="364" t="s">
        <v>44</v>
      </c>
      <c r="W16" s="584"/>
      <c r="X16" s="365" t="s">
        <v>45</v>
      </c>
      <c r="Y16" s="584"/>
      <c r="Z16" s="586"/>
      <c r="AA16" s="1"/>
    </row>
    <row r="17" spans="2:27" ht="34.5" customHeight="1" thickBot="1">
      <c r="B17" s="609"/>
      <c r="C17" s="598"/>
      <c r="D17" s="598"/>
      <c r="E17" s="598"/>
      <c r="F17" s="598"/>
      <c r="G17" s="141" t="s">
        <v>46</v>
      </c>
      <c r="H17" s="142" t="s">
        <v>47</v>
      </c>
      <c r="I17" s="143" t="s">
        <v>48</v>
      </c>
      <c r="J17" s="143" t="s">
        <v>49</v>
      </c>
      <c r="K17" s="143" t="s">
        <v>50</v>
      </c>
      <c r="L17" s="143" t="s">
        <v>51</v>
      </c>
      <c r="M17" s="143" t="s">
        <v>52</v>
      </c>
      <c r="N17" s="143" t="s">
        <v>53</v>
      </c>
      <c r="O17" s="143" t="s">
        <v>54</v>
      </c>
      <c r="P17" s="143" t="s">
        <v>55</v>
      </c>
      <c r="Q17" s="143" t="s">
        <v>56</v>
      </c>
      <c r="R17" s="143" t="s">
        <v>57</v>
      </c>
      <c r="S17" s="144" t="s">
        <v>58</v>
      </c>
      <c r="T17" s="599"/>
      <c r="U17" s="592"/>
      <c r="V17" s="589"/>
      <c r="W17" s="600"/>
      <c r="X17" s="591"/>
      <c r="Y17" s="593"/>
      <c r="Z17" s="592"/>
      <c r="AA17" s="1"/>
    </row>
    <row r="18" spans="2:27" ht="89.25" customHeight="1">
      <c r="B18" s="459">
        <v>1</v>
      </c>
      <c r="C18" s="446" t="s">
        <v>254</v>
      </c>
      <c r="D18" s="445" t="s">
        <v>238</v>
      </c>
      <c r="E18" s="445"/>
      <c r="F18" s="444"/>
      <c r="G18" s="147" t="s">
        <v>59</v>
      </c>
      <c r="H18" s="2"/>
      <c r="I18" s="3"/>
      <c r="J18" s="3"/>
      <c r="K18" s="3"/>
      <c r="L18" s="3"/>
      <c r="M18" s="3"/>
      <c r="N18" s="3"/>
      <c r="O18" s="3"/>
      <c r="P18" s="3"/>
      <c r="Q18" s="3"/>
      <c r="R18" s="3"/>
      <c r="S18" s="4"/>
      <c r="T18" s="349" t="s">
        <v>239</v>
      </c>
      <c r="U18" s="586"/>
      <c r="V18" s="341"/>
      <c r="W18" s="585"/>
      <c r="X18" s="342"/>
      <c r="Y18" s="577"/>
      <c r="Z18" s="585"/>
      <c r="AA18" s="1"/>
    </row>
    <row r="19" spans="2:27" ht="82.5" customHeight="1" thickBot="1">
      <c r="B19" s="607"/>
      <c r="C19" s="607"/>
      <c r="D19" s="607"/>
      <c r="E19" s="607"/>
      <c r="F19" s="607"/>
      <c r="G19" s="221" t="s">
        <v>61</v>
      </c>
      <c r="H19" s="5"/>
      <c r="I19" s="6"/>
      <c r="J19" s="6"/>
      <c r="K19" s="6"/>
      <c r="L19" s="6"/>
      <c r="M19" s="6"/>
      <c r="N19" s="6"/>
      <c r="O19" s="6"/>
      <c r="P19" s="6"/>
      <c r="Q19" s="6"/>
      <c r="R19" s="6"/>
      <c r="S19" s="82"/>
      <c r="T19" s="599"/>
      <c r="U19" s="592"/>
      <c r="V19" s="604"/>
      <c r="W19" s="595"/>
      <c r="X19" s="604"/>
      <c r="Y19" s="594"/>
      <c r="Z19" s="595"/>
      <c r="AA19" s="1"/>
    </row>
    <row r="20" spans="2:27" ht="89.25" customHeight="1">
      <c r="B20" s="459">
        <v>2</v>
      </c>
      <c r="C20" s="446" t="s">
        <v>255</v>
      </c>
      <c r="D20" s="445" t="s">
        <v>238</v>
      </c>
      <c r="E20" s="445"/>
      <c r="F20" s="444"/>
      <c r="G20" s="147" t="s">
        <v>59</v>
      </c>
      <c r="H20" s="2"/>
      <c r="I20" s="3"/>
      <c r="J20" s="3"/>
      <c r="K20" s="3"/>
      <c r="L20" s="3"/>
      <c r="M20" s="3"/>
      <c r="N20" s="3"/>
      <c r="O20" s="3"/>
      <c r="P20" s="3"/>
      <c r="Q20" s="3"/>
      <c r="R20" s="3"/>
      <c r="S20" s="4"/>
      <c r="T20" s="349" t="s">
        <v>239</v>
      </c>
      <c r="U20" s="586"/>
      <c r="V20" s="341"/>
      <c r="W20" s="585"/>
      <c r="X20" s="342"/>
      <c r="Y20" s="577"/>
      <c r="Z20" s="585"/>
      <c r="AA20" s="1"/>
    </row>
    <row r="21" spans="2:27" ht="82.5" customHeight="1" thickBot="1">
      <c r="B21" s="607"/>
      <c r="C21" s="607"/>
      <c r="D21" s="607"/>
      <c r="E21" s="607"/>
      <c r="F21" s="607"/>
      <c r="G21" s="221" t="s">
        <v>61</v>
      </c>
      <c r="H21" s="5"/>
      <c r="I21" s="6"/>
      <c r="J21" s="6"/>
      <c r="K21" s="6"/>
      <c r="L21" s="6"/>
      <c r="M21" s="6"/>
      <c r="N21" s="6"/>
      <c r="O21" s="6"/>
      <c r="P21" s="6"/>
      <c r="Q21" s="6"/>
      <c r="R21" s="6"/>
      <c r="S21" s="82"/>
      <c r="T21" s="599"/>
      <c r="U21" s="592"/>
      <c r="V21" s="604"/>
      <c r="W21" s="595"/>
      <c r="X21" s="604"/>
      <c r="Y21" s="594"/>
      <c r="Z21" s="595"/>
      <c r="AA21" s="1"/>
    </row>
    <row r="22" spans="2:27" ht="89.25" customHeight="1">
      <c r="B22" s="459">
        <v>3</v>
      </c>
      <c r="C22" s="446" t="s">
        <v>256</v>
      </c>
      <c r="D22" s="445" t="s">
        <v>238</v>
      </c>
      <c r="E22" s="445"/>
      <c r="F22" s="444"/>
      <c r="G22" s="147" t="s">
        <v>59</v>
      </c>
      <c r="H22" s="2"/>
      <c r="I22" s="3"/>
      <c r="J22" s="3"/>
      <c r="K22" s="3"/>
      <c r="L22" s="3"/>
      <c r="M22" s="3"/>
      <c r="N22" s="3"/>
      <c r="O22" s="3"/>
      <c r="P22" s="3"/>
      <c r="Q22" s="3"/>
      <c r="R22" s="3"/>
      <c r="S22" s="4"/>
      <c r="T22" s="349" t="s">
        <v>239</v>
      </c>
      <c r="U22" s="586"/>
      <c r="V22" s="341"/>
      <c r="W22" s="585"/>
      <c r="X22" s="342"/>
      <c r="Y22" s="577"/>
      <c r="Z22" s="585"/>
      <c r="AA22" s="1"/>
    </row>
    <row r="23" spans="2:27" ht="82.5" customHeight="1" thickBot="1">
      <c r="B23" s="607"/>
      <c r="C23" s="607"/>
      <c r="D23" s="607"/>
      <c r="E23" s="607"/>
      <c r="F23" s="607"/>
      <c r="G23" s="221" t="s">
        <v>61</v>
      </c>
      <c r="H23" s="5"/>
      <c r="I23" s="6"/>
      <c r="J23" s="6"/>
      <c r="K23" s="6"/>
      <c r="L23" s="6"/>
      <c r="M23" s="6"/>
      <c r="N23" s="6"/>
      <c r="O23" s="6"/>
      <c r="P23" s="6"/>
      <c r="Q23" s="6"/>
      <c r="R23" s="6"/>
      <c r="S23" s="82"/>
      <c r="T23" s="599"/>
      <c r="U23" s="592"/>
      <c r="V23" s="604"/>
      <c r="W23" s="595"/>
      <c r="X23" s="604"/>
      <c r="Y23" s="594"/>
      <c r="Z23" s="595"/>
      <c r="AA23" s="1"/>
    </row>
    <row r="24" spans="2:27" ht="15.75" customHeight="1" thickBot="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43.5" customHeight="1" thickBot="1">
      <c r="B25" s="561" t="s">
        <v>68</v>
      </c>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4"/>
      <c r="AA25" s="1"/>
    </row>
    <row r="26" spans="2:27" ht="21" customHeight="1" thickBot="1">
      <c r="B26" s="395" t="s">
        <v>69</v>
      </c>
      <c r="C26" s="498" t="s">
        <v>70</v>
      </c>
      <c r="D26" s="460" t="s">
        <v>71</v>
      </c>
      <c r="E26" s="460" t="s">
        <v>72</v>
      </c>
      <c r="F26" s="499" t="s">
        <v>73</v>
      </c>
      <c r="G26" s="588"/>
      <c r="H26" s="588"/>
      <c r="I26" s="588"/>
      <c r="J26" s="588"/>
      <c r="K26" s="588"/>
      <c r="L26" s="588"/>
      <c r="M26" s="588"/>
      <c r="N26" s="588"/>
      <c r="O26" s="588"/>
      <c r="P26" s="588"/>
      <c r="Q26" s="618"/>
      <c r="R26" s="500" t="s">
        <v>74</v>
      </c>
      <c r="S26" s="460" t="s">
        <v>75</v>
      </c>
      <c r="T26" s="448" t="s">
        <v>171</v>
      </c>
      <c r="U26" s="577"/>
      <c r="V26" s="577"/>
      <c r="W26" s="577"/>
      <c r="X26" s="577"/>
      <c r="Y26" s="577"/>
      <c r="Z26" s="585"/>
      <c r="AA26" s="1"/>
    </row>
    <row r="27" spans="2:27" ht="15.75" customHeight="1" thickBot="1">
      <c r="B27" s="607"/>
      <c r="C27" s="591"/>
      <c r="D27" s="638"/>
      <c r="E27" s="638"/>
      <c r="F27" s="194" t="s">
        <v>47</v>
      </c>
      <c r="G27" s="195" t="s">
        <v>48</v>
      </c>
      <c r="H27" s="195" t="s">
        <v>49</v>
      </c>
      <c r="I27" s="195" t="s">
        <v>50</v>
      </c>
      <c r="J27" s="195" t="s">
        <v>51</v>
      </c>
      <c r="K27" s="195" t="s">
        <v>52</v>
      </c>
      <c r="L27" s="195" t="s">
        <v>53</v>
      </c>
      <c r="M27" s="195" t="s">
        <v>54</v>
      </c>
      <c r="N27" s="195" t="s">
        <v>55</v>
      </c>
      <c r="O27" s="195" t="s">
        <v>56</v>
      </c>
      <c r="P27" s="195" t="s">
        <v>57</v>
      </c>
      <c r="Q27" s="196" t="s">
        <v>58</v>
      </c>
      <c r="R27" s="638"/>
      <c r="S27" s="598"/>
      <c r="T27" s="639"/>
      <c r="U27" s="611"/>
      <c r="V27" s="611"/>
      <c r="W27" s="611"/>
      <c r="X27" s="611"/>
      <c r="Y27" s="611"/>
      <c r="Z27" s="623"/>
      <c r="AA27" s="1"/>
    </row>
    <row r="28" spans="2:27" ht="76.5" customHeight="1">
      <c r="B28" s="546"/>
      <c r="C28" s="154" t="s">
        <v>257</v>
      </c>
      <c r="D28" s="10" t="s">
        <v>258</v>
      </c>
      <c r="E28" s="11" t="s">
        <v>259</v>
      </c>
      <c r="F28" s="12">
        <v>0</v>
      </c>
      <c r="G28" s="12">
        <v>3</v>
      </c>
      <c r="H28" s="12">
        <v>2</v>
      </c>
      <c r="I28" s="12">
        <v>22</v>
      </c>
      <c r="J28" s="12">
        <v>0</v>
      </c>
      <c r="K28" s="12">
        <v>13</v>
      </c>
      <c r="L28" s="13">
        <v>0</v>
      </c>
      <c r="M28" s="13">
        <v>12</v>
      </c>
      <c r="N28" s="13">
        <v>20</v>
      </c>
      <c r="O28" s="13">
        <v>7</v>
      </c>
      <c r="P28" s="13">
        <v>0</v>
      </c>
      <c r="Q28" s="13">
        <v>21</v>
      </c>
      <c r="R28" s="188">
        <f t="shared" ref="R28:R29" si="0">SUM(F28:Q28)</f>
        <v>100</v>
      </c>
      <c r="S28" s="260">
        <f>MIN(F30:Q30)/100</f>
        <v>0</v>
      </c>
      <c r="T28" s="639"/>
      <c r="U28" s="611"/>
      <c r="V28" s="611"/>
      <c r="W28" s="611"/>
      <c r="X28" s="611"/>
      <c r="Y28" s="611"/>
      <c r="Z28" s="623"/>
      <c r="AA28" s="1"/>
    </row>
    <row r="29" spans="2:27" ht="49.5" customHeight="1">
      <c r="B29" s="668"/>
      <c r="C29" s="153" t="s">
        <v>175</v>
      </c>
      <c r="D29" s="10" t="s">
        <v>82</v>
      </c>
      <c r="E29" s="11" t="s">
        <v>83</v>
      </c>
      <c r="F29" s="13">
        <v>21</v>
      </c>
      <c r="G29" s="13">
        <v>50</v>
      </c>
      <c r="H29" s="13">
        <v>49</v>
      </c>
      <c r="I29" s="13">
        <v>49</v>
      </c>
      <c r="J29" s="13">
        <v>79</v>
      </c>
      <c r="K29" s="13">
        <v>79</v>
      </c>
      <c r="L29" s="13">
        <v>79</v>
      </c>
      <c r="M29" s="13">
        <v>79</v>
      </c>
      <c r="N29" s="13">
        <v>79</v>
      </c>
      <c r="O29" s="13">
        <v>79</v>
      </c>
      <c r="P29" s="13">
        <v>79</v>
      </c>
      <c r="Q29" s="13">
        <v>79</v>
      </c>
      <c r="R29" s="190">
        <f t="shared" si="0"/>
        <v>801</v>
      </c>
      <c r="S29" s="189">
        <f>MAX(F30:Q30)/100</f>
        <v>4.489795918367347E-3</v>
      </c>
      <c r="T29" s="639"/>
      <c r="U29" s="611"/>
      <c r="V29" s="611"/>
      <c r="W29" s="611"/>
      <c r="X29" s="611"/>
      <c r="Y29" s="611"/>
      <c r="Z29" s="623"/>
      <c r="AA29" s="1"/>
    </row>
    <row r="30" spans="2:27" ht="39.75" customHeight="1" thickBot="1">
      <c r="B30" s="669"/>
      <c r="C30" s="391" t="s">
        <v>86</v>
      </c>
      <c r="D30" s="596"/>
      <c r="E30" s="597"/>
      <c r="F30" s="198">
        <f t="shared" ref="F30:Q30" si="1">F28/F29</f>
        <v>0</v>
      </c>
      <c r="G30" s="184">
        <f t="shared" si="1"/>
        <v>0.06</v>
      </c>
      <c r="H30" s="184">
        <f t="shared" si="1"/>
        <v>4.0816326530612242E-2</v>
      </c>
      <c r="I30" s="184">
        <f t="shared" si="1"/>
        <v>0.44897959183673469</v>
      </c>
      <c r="J30" s="184">
        <f t="shared" si="1"/>
        <v>0</v>
      </c>
      <c r="K30" s="184">
        <f t="shared" si="1"/>
        <v>0.16455696202531644</v>
      </c>
      <c r="L30" s="184">
        <f t="shared" si="1"/>
        <v>0</v>
      </c>
      <c r="M30" s="184">
        <f t="shared" si="1"/>
        <v>0.15189873417721519</v>
      </c>
      <c r="N30" s="184">
        <f t="shared" si="1"/>
        <v>0.25316455696202533</v>
      </c>
      <c r="O30" s="184">
        <f t="shared" si="1"/>
        <v>8.8607594936708861E-2</v>
      </c>
      <c r="P30" s="184">
        <f t="shared" si="1"/>
        <v>0</v>
      </c>
      <c r="Q30" s="199">
        <f t="shared" si="1"/>
        <v>0.26582278481012656</v>
      </c>
      <c r="R30" s="186">
        <f>AVERAGEIF(F30:Q30,"&gt;0",F30:Q30)</f>
        <v>0.18423081890984244</v>
      </c>
      <c r="S30" s="187">
        <f>AVERAGE(S28,S29)</f>
        <v>2.2448979591836735E-3</v>
      </c>
      <c r="T30" s="639"/>
      <c r="U30" s="611"/>
      <c r="V30" s="611"/>
      <c r="W30" s="611"/>
      <c r="X30" s="611"/>
      <c r="Y30" s="611"/>
      <c r="Z30" s="623"/>
      <c r="AA30" s="1"/>
    </row>
    <row r="31" spans="2:27" ht="90" customHeight="1">
      <c r="B31" s="559">
        <v>2022</v>
      </c>
      <c r="C31" s="180" t="s">
        <v>257</v>
      </c>
      <c r="D31" s="10" t="s">
        <v>258</v>
      </c>
      <c r="E31" s="11" t="s">
        <v>259</v>
      </c>
      <c r="F31" s="28">
        <v>23</v>
      </c>
      <c r="G31" s="29">
        <v>88</v>
      </c>
      <c r="H31" s="29">
        <v>27</v>
      </c>
      <c r="I31" s="29">
        <v>1</v>
      </c>
      <c r="J31" s="45"/>
      <c r="K31" s="45"/>
      <c r="L31" s="46"/>
      <c r="M31" s="46"/>
      <c r="N31" s="46"/>
      <c r="O31" s="46"/>
      <c r="P31" s="46"/>
      <c r="Q31" s="46"/>
      <c r="R31" s="156">
        <f t="shared" ref="R31:R32" si="2">SUM(F31:Q31)</f>
        <v>139</v>
      </c>
      <c r="S31" s="163" t="e">
        <f>MIN(F34:Q34)/100</f>
        <v>#DIV/0!</v>
      </c>
      <c r="T31" s="639"/>
      <c r="U31" s="611"/>
      <c r="V31" s="611"/>
      <c r="W31" s="611"/>
      <c r="X31" s="611"/>
      <c r="Y31" s="611"/>
      <c r="Z31" s="623"/>
      <c r="AA31" s="1"/>
    </row>
    <row r="32" spans="2:27" ht="49.5" customHeight="1">
      <c r="B32" s="675"/>
      <c r="C32" s="179" t="s">
        <v>175</v>
      </c>
      <c r="D32" s="10" t="s">
        <v>82</v>
      </c>
      <c r="E32" s="11" t="s">
        <v>83</v>
      </c>
      <c r="F32" s="28">
        <v>199</v>
      </c>
      <c r="G32" s="28">
        <v>199</v>
      </c>
      <c r="H32" s="28">
        <v>199</v>
      </c>
      <c r="I32" s="28">
        <v>199</v>
      </c>
      <c r="J32" s="44"/>
      <c r="K32" s="44"/>
      <c r="L32" s="46"/>
      <c r="M32" s="46"/>
      <c r="N32" s="46"/>
      <c r="O32" s="46"/>
      <c r="P32" s="46"/>
      <c r="Q32" s="46"/>
      <c r="R32" s="213">
        <f t="shared" si="2"/>
        <v>796</v>
      </c>
      <c r="S32" s="159" t="e">
        <f>MAX(F34:Q34)/100</f>
        <v>#DIV/0!</v>
      </c>
      <c r="T32" s="639"/>
      <c r="U32" s="611"/>
      <c r="V32" s="611"/>
      <c r="W32" s="611"/>
      <c r="X32" s="611"/>
      <c r="Y32" s="611"/>
      <c r="Z32" s="623"/>
      <c r="AA32" s="1"/>
    </row>
    <row r="33" spans="2:27" ht="30" customHeight="1" thickBot="1">
      <c r="B33" s="675"/>
      <c r="C33" s="180" t="s">
        <v>222</v>
      </c>
      <c r="D33" s="20" t="s">
        <v>85</v>
      </c>
      <c r="E33" s="11" t="s">
        <v>168</v>
      </c>
      <c r="F33" s="21"/>
      <c r="G33" s="21"/>
      <c r="H33" s="21"/>
      <c r="I33" s="21"/>
      <c r="J33" s="21"/>
      <c r="K33" s="21"/>
      <c r="L33" s="21"/>
      <c r="M33" s="21"/>
      <c r="N33" s="21"/>
      <c r="O33" s="21"/>
      <c r="P33" s="21"/>
      <c r="Q33" s="21"/>
      <c r="R33" s="214" t="e">
        <f>AVERAGE(F33:Q33)</f>
        <v>#DIV/0!</v>
      </c>
      <c r="S33" s="161"/>
      <c r="T33" s="639"/>
      <c r="U33" s="611"/>
      <c r="V33" s="611"/>
      <c r="W33" s="611"/>
      <c r="X33" s="611"/>
      <c r="Y33" s="611"/>
      <c r="Z33" s="623"/>
      <c r="AA33" s="1"/>
    </row>
    <row r="34" spans="2:27" ht="39.75" customHeight="1" thickBot="1">
      <c r="B34" s="675"/>
      <c r="C34" s="394" t="s">
        <v>86</v>
      </c>
      <c r="D34" s="584"/>
      <c r="E34" s="586"/>
      <c r="F34" s="210">
        <f t="shared" ref="F34:Q34" si="3">F31/F32</f>
        <v>0.11557788944723618</v>
      </c>
      <c r="G34" s="211">
        <f t="shared" si="3"/>
        <v>0.44221105527638194</v>
      </c>
      <c r="H34" s="211">
        <f t="shared" si="3"/>
        <v>0.135678391959799</v>
      </c>
      <c r="I34" s="211">
        <f t="shared" si="3"/>
        <v>5.0251256281407036E-3</v>
      </c>
      <c r="J34" s="211" t="e">
        <f t="shared" si="3"/>
        <v>#DIV/0!</v>
      </c>
      <c r="K34" s="211" t="e">
        <f t="shared" si="3"/>
        <v>#DIV/0!</v>
      </c>
      <c r="L34" s="211" t="e">
        <f t="shared" si="3"/>
        <v>#DIV/0!</v>
      </c>
      <c r="M34" s="211" t="e">
        <f t="shared" si="3"/>
        <v>#DIV/0!</v>
      </c>
      <c r="N34" s="211" t="e">
        <f t="shared" si="3"/>
        <v>#DIV/0!</v>
      </c>
      <c r="O34" s="211" t="e">
        <f t="shared" si="3"/>
        <v>#DIV/0!</v>
      </c>
      <c r="P34" s="211" t="e">
        <f t="shared" si="3"/>
        <v>#DIV/0!</v>
      </c>
      <c r="Q34" s="212" t="e">
        <f t="shared" si="3"/>
        <v>#DIV/0!</v>
      </c>
      <c r="R34" s="155">
        <f>AVERAGEIF(F34:Q34,"&gt;0",F34:Q34)</f>
        <v>0.17462311557788948</v>
      </c>
      <c r="S34" s="158" t="e">
        <f>AVERAGE(S31,S32)</f>
        <v>#DIV/0!</v>
      </c>
      <c r="T34" s="604"/>
      <c r="U34" s="594"/>
      <c r="V34" s="594"/>
      <c r="W34" s="594"/>
      <c r="X34" s="594"/>
      <c r="Y34" s="594"/>
      <c r="Z34" s="595"/>
      <c r="AA34" s="1"/>
    </row>
    <row r="35" spans="2:27" ht="74.25" customHeight="1" thickBot="1">
      <c r="B35" s="262" t="s">
        <v>88</v>
      </c>
      <c r="C35" s="548" t="s">
        <v>89</v>
      </c>
      <c r="D35" s="596"/>
      <c r="E35" s="642"/>
      <c r="F35" s="264" t="e">
        <f t="shared" ref="F35:Q35" si="4">(F30-F34)/F30</f>
        <v>#DIV/0!</v>
      </c>
      <c r="G35" s="264">
        <f t="shared" si="4"/>
        <v>-6.3701842546063663</v>
      </c>
      <c r="H35" s="264">
        <f t="shared" si="4"/>
        <v>-2.3241206030150758</v>
      </c>
      <c r="I35" s="264">
        <f t="shared" si="4"/>
        <v>0.98880767473732289</v>
      </c>
      <c r="J35" s="264" t="e">
        <f t="shared" si="4"/>
        <v>#DIV/0!</v>
      </c>
      <c r="K35" s="264" t="e">
        <f t="shared" si="4"/>
        <v>#DIV/0!</v>
      </c>
      <c r="L35" s="264" t="e">
        <f t="shared" si="4"/>
        <v>#DIV/0!</v>
      </c>
      <c r="M35" s="264" t="e">
        <f t="shared" si="4"/>
        <v>#DIV/0!</v>
      </c>
      <c r="N35" s="264" t="e">
        <f t="shared" si="4"/>
        <v>#DIV/0!</v>
      </c>
      <c r="O35" s="264" t="e">
        <f t="shared" si="4"/>
        <v>#DIV/0!</v>
      </c>
      <c r="P35" s="264" t="e">
        <f t="shared" si="4"/>
        <v>#DIV/0!</v>
      </c>
      <c r="Q35" s="264" t="e">
        <f t="shared" si="4"/>
        <v>#DIV/0!</v>
      </c>
      <c r="R35" s="265" t="e">
        <f>AVERAGE(F35:Q35)</f>
        <v>#DIV/0!</v>
      </c>
      <c r="S35" s="38"/>
      <c r="T35" s="48"/>
      <c r="U35" s="48"/>
      <c r="V35" s="48"/>
      <c r="W35" s="48"/>
      <c r="X35" s="48"/>
      <c r="Y35" s="48"/>
      <c r="Z35" s="48"/>
      <c r="AA35" s="1"/>
    </row>
    <row r="36" spans="2:27" ht="15.75" customHeight="1" thickBot="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43.5" customHeight="1" thickBot="1">
      <c r="B37" s="560" t="s">
        <v>90</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2"/>
      <c r="AA37" s="1"/>
    </row>
    <row r="38" spans="2:27" ht="49.5" customHeight="1" thickBot="1">
      <c r="B38" s="320" t="s">
        <v>91</v>
      </c>
      <c r="C38" s="596"/>
      <c r="D38" s="596"/>
      <c r="E38" s="596"/>
      <c r="F38" s="170" t="s">
        <v>92</v>
      </c>
      <c r="G38" s="84"/>
      <c r="H38" s="170" t="s">
        <v>93</v>
      </c>
      <c r="I38" s="84" t="s">
        <v>260</v>
      </c>
      <c r="J38" s="170" t="s">
        <v>94</v>
      </c>
      <c r="K38" s="39"/>
      <c r="L38" s="168"/>
      <c r="M38" s="270"/>
      <c r="N38" s="270"/>
      <c r="O38" s="270"/>
      <c r="P38" s="270"/>
      <c r="Q38" s="270"/>
      <c r="R38" s="270"/>
      <c r="S38" s="270"/>
      <c r="T38" s="270"/>
      <c r="U38" s="270"/>
      <c r="V38" s="270"/>
      <c r="W38" s="270"/>
      <c r="X38" s="270"/>
      <c r="Y38" s="270"/>
      <c r="Z38" s="271"/>
      <c r="AA38" s="1"/>
    </row>
    <row r="39" spans="2:27" ht="30" customHeight="1">
      <c r="B39" s="318" t="s">
        <v>96</v>
      </c>
      <c r="C39" s="619"/>
      <c r="D39" s="172" t="s">
        <v>180</v>
      </c>
      <c r="E39" s="433" t="s">
        <v>98</v>
      </c>
      <c r="F39" s="410"/>
      <c r="G39" s="577"/>
      <c r="H39" s="577"/>
      <c r="I39" s="577"/>
      <c r="J39" s="577"/>
      <c r="K39" s="577"/>
      <c r="L39" s="577"/>
      <c r="M39" s="577"/>
      <c r="N39" s="577"/>
      <c r="O39" s="577"/>
      <c r="P39" s="577"/>
      <c r="Q39" s="577"/>
      <c r="R39" s="577"/>
      <c r="S39" s="577"/>
      <c r="T39" s="577"/>
      <c r="U39" s="577"/>
      <c r="V39" s="577"/>
      <c r="W39" s="577"/>
      <c r="X39" s="577"/>
      <c r="Y39" s="577"/>
      <c r="Z39" s="585"/>
      <c r="AA39" s="1"/>
    </row>
    <row r="40" spans="2:27" ht="30" customHeight="1">
      <c r="B40" s="316" t="s">
        <v>99</v>
      </c>
      <c r="C40" s="620"/>
      <c r="D40" s="173"/>
      <c r="E40" s="621"/>
      <c r="F40" s="622"/>
      <c r="G40" s="611"/>
      <c r="H40" s="611"/>
      <c r="I40" s="611"/>
      <c r="J40" s="611"/>
      <c r="K40" s="611"/>
      <c r="L40" s="611"/>
      <c r="M40" s="611"/>
      <c r="N40" s="611"/>
      <c r="O40" s="611"/>
      <c r="P40" s="611"/>
      <c r="Q40" s="611"/>
      <c r="R40" s="611"/>
      <c r="S40" s="611"/>
      <c r="T40" s="611"/>
      <c r="U40" s="611"/>
      <c r="V40" s="611"/>
      <c r="W40" s="611"/>
      <c r="X40" s="611"/>
      <c r="Y40" s="611"/>
      <c r="Z40" s="623"/>
      <c r="AA40" s="1"/>
    </row>
    <row r="41" spans="2:27" ht="39.75" customHeight="1" thickBot="1">
      <c r="B41" s="316" t="s">
        <v>100</v>
      </c>
      <c r="C41" s="620"/>
      <c r="D41" s="174"/>
      <c r="E41" s="621"/>
      <c r="F41" s="624"/>
      <c r="G41" s="625"/>
      <c r="H41" s="625"/>
      <c r="I41" s="625"/>
      <c r="J41" s="625"/>
      <c r="K41" s="625"/>
      <c r="L41" s="625"/>
      <c r="M41" s="625"/>
      <c r="N41" s="625"/>
      <c r="O41" s="625"/>
      <c r="P41" s="625"/>
      <c r="Q41" s="625"/>
      <c r="R41" s="625"/>
      <c r="S41" s="625"/>
      <c r="T41" s="625"/>
      <c r="U41" s="625"/>
      <c r="V41" s="625"/>
      <c r="W41" s="625"/>
      <c r="X41" s="625"/>
      <c r="Y41" s="625"/>
      <c r="Z41" s="626"/>
      <c r="AA41" s="1"/>
    </row>
    <row r="42" spans="2:27" ht="48" customHeight="1" thickBot="1">
      <c r="B42" s="317" t="s">
        <v>102</v>
      </c>
      <c r="C42" s="579"/>
      <c r="D42" s="175"/>
      <c r="E42" s="171" t="s">
        <v>104</v>
      </c>
      <c r="F42" s="411"/>
      <c r="G42" s="627"/>
      <c r="H42" s="627"/>
      <c r="I42" s="627"/>
      <c r="J42" s="627"/>
      <c r="K42" s="627"/>
      <c r="L42" s="627"/>
      <c r="M42" s="627"/>
      <c r="N42" s="627"/>
      <c r="O42" s="627"/>
      <c r="P42" s="627"/>
      <c r="Q42" s="627"/>
      <c r="R42" s="627"/>
      <c r="S42" s="627"/>
      <c r="T42" s="627"/>
      <c r="U42" s="627"/>
      <c r="V42" s="627"/>
      <c r="W42" s="627"/>
      <c r="X42" s="627"/>
      <c r="Y42" s="627"/>
      <c r="Z42" s="628"/>
      <c r="AA42" s="1"/>
    </row>
    <row r="43" spans="2:27" ht="30" customHeight="1">
      <c r="B43" s="318" t="s">
        <v>96</v>
      </c>
      <c r="C43" s="619"/>
      <c r="D43" s="172" t="s">
        <v>105</v>
      </c>
      <c r="E43" s="433" t="s">
        <v>98</v>
      </c>
      <c r="F43" s="408"/>
      <c r="G43" s="577"/>
      <c r="H43" s="577"/>
      <c r="I43" s="577"/>
      <c r="J43" s="577"/>
      <c r="K43" s="577"/>
      <c r="L43" s="577"/>
      <c r="M43" s="577"/>
      <c r="N43" s="577"/>
      <c r="O43" s="577"/>
      <c r="P43" s="577"/>
      <c r="Q43" s="577"/>
      <c r="R43" s="577"/>
      <c r="S43" s="577"/>
      <c r="T43" s="577"/>
      <c r="U43" s="577"/>
      <c r="V43" s="577"/>
      <c r="W43" s="577"/>
      <c r="X43" s="577"/>
      <c r="Y43" s="577"/>
      <c r="Z43" s="585"/>
      <c r="AA43" s="1"/>
    </row>
    <row r="44" spans="2:27" ht="30" customHeight="1">
      <c r="B44" s="316" t="s">
        <v>99</v>
      </c>
      <c r="C44" s="620"/>
      <c r="D44" s="174"/>
      <c r="E44" s="621"/>
      <c r="F44" s="622"/>
      <c r="G44" s="611"/>
      <c r="H44" s="611"/>
      <c r="I44" s="611"/>
      <c r="J44" s="611"/>
      <c r="K44" s="611"/>
      <c r="L44" s="611"/>
      <c r="M44" s="611"/>
      <c r="N44" s="611"/>
      <c r="O44" s="611"/>
      <c r="P44" s="611"/>
      <c r="Q44" s="611"/>
      <c r="R44" s="611"/>
      <c r="S44" s="611"/>
      <c r="T44" s="611"/>
      <c r="U44" s="611"/>
      <c r="V44" s="611"/>
      <c r="W44" s="611"/>
      <c r="X44" s="611"/>
      <c r="Y44" s="611"/>
      <c r="Z44" s="623"/>
      <c r="AA44" s="1"/>
    </row>
    <row r="45" spans="2:27" ht="30" customHeight="1" thickBot="1">
      <c r="B45" s="316" t="s">
        <v>100</v>
      </c>
      <c r="C45" s="620"/>
      <c r="D45" s="174"/>
      <c r="E45" s="621"/>
      <c r="F45" s="624"/>
      <c r="G45" s="625"/>
      <c r="H45" s="625"/>
      <c r="I45" s="625"/>
      <c r="J45" s="625"/>
      <c r="K45" s="625"/>
      <c r="L45" s="625"/>
      <c r="M45" s="625"/>
      <c r="N45" s="625"/>
      <c r="O45" s="625"/>
      <c r="P45" s="625"/>
      <c r="Q45" s="625"/>
      <c r="R45" s="625"/>
      <c r="S45" s="625"/>
      <c r="T45" s="625"/>
      <c r="U45" s="625"/>
      <c r="V45" s="625"/>
      <c r="W45" s="625"/>
      <c r="X45" s="625"/>
      <c r="Y45" s="625"/>
      <c r="Z45" s="626"/>
      <c r="AA45" s="1"/>
    </row>
    <row r="46" spans="2:27" ht="30" customHeight="1" thickBot="1">
      <c r="B46" s="317" t="s">
        <v>102</v>
      </c>
      <c r="C46" s="579"/>
      <c r="D46" s="175"/>
      <c r="E46" s="171" t="s">
        <v>104</v>
      </c>
      <c r="F46" s="407"/>
      <c r="G46" s="627"/>
      <c r="H46" s="627"/>
      <c r="I46" s="627"/>
      <c r="J46" s="627"/>
      <c r="K46" s="627"/>
      <c r="L46" s="627"/>
      <c r="M46" s="627"/>
      <c r="N46" s="627"/>
      <c r="O46" s="627"/>
      <c r="P46" s="627"/>
      <c r="Q46" s="627"/>
      <c r="R46" s="627"/>
      <c r="S46" s="627"/>
      <c r="T46" s="627"/>
      <c r="U46" s="627"/>
      <c r="V46" s="627"/>
      <c r="W46" s="627"/>
      <c r="X46" s="627"/>
      <c r="Y46" s="627"/>
      <c r="Z46" s="628"/>
      <c r="AA46" s="1"/>
    </row>
    <row r="47" spans="2:27" ht="30" customHeight="1">
      <c r="B47" s="318" t="s">
        <v>96</v>
      </c>
      <c r="C47" s="619"/>
      <c r="D47" s="172" t="s">
        <v>106</v>
      </c>
      <c r="E47" s="433" t="s">
        <v>98</v>
      </c>
      <c r="F47" s="408"/>
      <c r="G47" s="577"/>
      <c r="H47" s="577"/>
      <c r="I47" s="577"/>
      <c r="J47" s="577"/>
      <c r="K47" s="577"/>
      <c r="L47" s="577"/>
      <c r="M47" s="577"/>
      <c r="N47" s="577"/>
      <c r="O47" s="577"/>
      <c r="P47" s="577"/>
      <c r="Q47" s="577"/>
      <c r="R47" s="577"/>
      <c r="S47" s="577"/>
      <c r="T47" s="577"/>
      <c r="U47" s="577"/>
      <c r="V47" s="577"/>
      <c r="W47" s="577"/>
      <c r="X47" s="577"/>
      <c r="Y47" s="577"/>
      <c r="Z47" s="585"/>
      <c r="AA47" s="1"/>
    </row>
    <row r="48" spans="2:27" ht="30" customHeight="1">
      <c r="B48" s="316" t="s">
        <v>99</v>
      </c>
      <c r="C48" s="620"/>
      <c r="D48" s="174"/>
      <c r="E48" s="621"/>
      <c r="F48" s="622"/>
      <c r="G48" s="611"/>
      <c r="H48" s="611"/>
      <c r="I48" s="611"/>
      <c r="J48" s="611"/>
      <c r="K48" s="611"/>
      <c r="L48" s="611"/>
      <c r="M48" s="611"/>
      <c r="N48" s="611"/>
      <c r="O48" s="611"/>
      <c r="P48" s="611"/>
      <c r="Q48" s="611"/>
      <c r="R48" s="611"/>
      <c r="S48" s="611"/>
      <c r="T48" s="611"/>
      <c r="U48" s="611"/>
      <c r="V48" s="611"/>
      <c r="W48" s="611"/>
      <c r="X48" s="611"/>
      <c r="Y48" s="611"/>
      <c r="Z48" s="623"/>
      <c r="AA48" s="1"/>
    </row>
    <row r="49" spans="2:27" ht="30" customHeight="1" thickBot="1">
      <c r="B49" s="316" t="s">
        <v>100</v>
      </c>
      <c r="C49" s="620"/>
      <c r="D49" s="174"/>
      <c r="E49" s="621"/>
      <c r="F49" s="624"/>
      <c r="G49" s="625"/>
      <c r="H49" s="625"/>
      <c r="I49" s="625"/>
      <c r="J49" s="625"/>
      <c r="K49" s="625"/>
      <c r="L49" s="625"/>
      <c r="M49" s="625"/>
      <c r="N49" s="625"/>
      <c r="O49" s="625"/>
      <c r="P49" s="625"/>
      <c r="Q49" s="625"/>
      <c r="R49" s="625"/>
      <c r="S49" s="625"/>
      <c r="T49" s="625"/>
      <c r="U49" s="625"/>
      <c r="V49" s="625"/>
      <c r="W49" s="625"/>
      <c r="X49" s="625"/>
      <c r="Y49" s="625"/>
      <c r="Z49" s="626"/>
      <c r="AA49" s="1"/>
    </row>
    <row r="50" spans="2:27" ht="30" customHeight="1" thickBot="1">
      <c r="B50" s="317" t="s">
        <v>102</v>
      </c>
      <c r="C50" s="579"/>
      <c r="D50" s="175"/>
      <c r="E50" s="171" t="s">
        <v>104</v>
      </c>
      <c r="F50" s="407"/>
      <c r="G50" s="627"/>
      <c r="H50" s="627"/>
      <c r="I50" s="627"/>
      <c r="J50" s="627"/>
      <c r="K50" s="627"/>
      <c r="L50" s="627"/>
      <c r="M50" s="627"/>
      <c r="N50" s="627"/>
      <c r="O50" s="627"/>
      <c r="P50" s="627"/>
      <c r="Q50" s="627"/>
      <c r="R50" s="627"/>
      <c r="S50" s="627"/>
      <c r="T50" s="627"/>
      <c r="U50" s="627"/>
      <c r="V50" s="627"/>
      <c r="W50" s="627"/>
      <c r="X50" s="627"/>
      <c r="Y50" s="627"/>
      <c r="Z50" s="628"/>
      <c r="AA50" s="1"/>
    </row>
    <row r="51" spans="2:27" ht="30" customHeight="1">
      <c r="B51" s="318" t="s">
        <v>96</v>
      </c>
      <c r="C51" s="619"/>
      <c r="D51" s="172" t="s">
        <v>107</v>
      </c>
      <c r="E51" s="433" t="s">
        <v>98</v>
      </c>
      <c r="F51" s="408"/>
      <c r="G51" s="577"/>
      <c r="H51" s="577"/>
      <c r="I51" s="577"/>
      <c r="J51" s="577"/>
      <c r="K51" s="577"/>
      <c r="L51" s="577"/>
      <c r="M51" s="577"/>
      <c r="N51" s="577"/>
      <c r="O51" s="577"/>
      <c r="P51" s="577"/>
      <c r="Q51" s="577"/>
      <c r="R51" s="577"/>
      <c r="S51" s="577"/>
      <c r="T51" s="577"/>
      <c r="U51" s="577"/>
      <c r="V51" s="577"/>
      <c r="W51" s="577"/>
      <c r="X51" s="577"/>
      <c r="Y51" s="577"/>
      <c r="Z51" s="585"/>
      <c r="AA51" s="1"/>
    </row>
    <row r="52" spans="2:27" ht="30" customHeight="1">
      <c r="B52" s="316" t="s">
        <v>99</v>
      </c>
      <c r="C52" s="620"/>
      <c r="D52" s="174"/>
      <c r="E52" s="621"/>
      <c r="F52" s="622"/>
      <c r="G52" s="611"/>
      <c r="H52" s="611"/>
      <c r="I52" s="611"/>
      <c r="J52" s="611"/>
      <c r="K52" s="611"/>
      <c r="L52" s="611"/>
      <c r="M52" s="611"/>
      <c r="N52" s="611"/>
      <c r="O52" s="611"/>
      <c r="P52" s="611"/>
      <c r="Q52" s="611"/>
      <c r="R52" s="611"/>
      <c r="S52" s="611"/>
      <c r="T52" s="611"/>
      <c r="U52" s="611"/>
      <c r="V52" s="611"/>
      <c r="W52" s="611"/>
      <c r="X52" s="611"/>
      <c r="Y52" s="611"/>
      <c r="Z52" s="623"/>
      <c r="AA52" s="1"/>
    </row>
    <row r="53" spans="2:27" ht="30" customHeight="1" thickBot="1">
      <c r="B53" s="316" t="s">
        <v>100</v>
      </c>
      <c r="C53" s="620"/>
      <c r="D53" s="174"/>
      <c r="E53" s="621"/>
      <c r="F53" s="624"/>
      <c r="G53" s="625"/>
      <c r="H53" s="625"/>
      <c r="I53" s="625"/>
      <c r="J53" s="625"/>
      <c r="K53" s="625"/>
      <c r="L53" s="625"/>
      <c r="M53" s="625"/>
      <c r="N53" s="625"/>
      <c r="O53" s="625"/>
      <c r="P53" s="625"/>
      <c r="Q53" s="625"/>
      <c r="R53" s="625"/>
      <c r="S53" s="625"/>
      <c r="T53" s="625"/>
      <c r="U53" s="625"/>
      <c r="V53" s="625"/>
      <c r="W53" s="625"/>
      <c r="X53" s="625"/>
      <c r="Y53" s="625"/>
      <c r="Z53" s="626"/>
      <c r="AA53" s="1"/>
    </row>
    <row r="54" spans="2:27" ht="30" customHeight="1" thickBot="1">
      <c r="B54" s="317" t="s">
        <v>102</v>
      </c>
      <c r="C54" s="579"/>
      <c r="D54" s="175"/>
      <c r="E54" s="171" t="s">
        <v>104</v>
      </c>
      <c r="F54" s="407"/>
      <c r="G54" s="627"/>
      <c r="H54" s="627"/>
      <c r="I54" s="627"/>
      <c r="J54" s="627"/>
      <c r="K54" s="627"/>
      <c r="L54" s="627"/>
      <c r="M54" s="627"/>
      <c r="N54" s="627"/>
      <c r="O54" s="627"/>
      <c r="P54" s="627"/>
      <c r="Q54" s="627"/>
      <c r="R54" s="627"/>
      <c r="S54" s="627"/>
      <c r="T54" s="627"/>
      <c r="U54" s="627"/>
      <c r="V54" s="627"/>
      <c r="W54" s="627"/>
      <c r="X54" s="627"/>
      <c r="Y54" s="627"/>
      <c r="Z54" s="628"/>
      <c r="AA54" s="1"/>
    </row>
    <row r="55" spans="2:27" ht="36" customHeight="1">
      <c r="B55" s="434" t="s">
        <v>108</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1"/>
    </row>
    <row r="56" spans="2:27" ht="15.75" customHeight="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5.75" customHeight="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5.75" customHeight="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5.75" customHeight="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5.75" customHeight="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5.75" customHeight="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5.75" customHeight="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5.75" customHeight="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5.75" customHeight="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5.75" customHeight="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5.75" customHeight="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5.75" customHeight="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5.75" customHeight="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5.75" customHeight="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5.75" customHeight="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5.75" customHeight="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5.75" customHeight="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5.75" customHeight="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5.75" customHeight="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5.75" customHeight="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5.75" customHeight="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5.75" customHeight="1">
      <c r="B77" s="41" t="s">
        <v>199</v>
      </c>
      <c r="C77" s="41"/>
      <c r="D77" s="41"/>
      <c r="E77" s="41"/>
      <c r="F77" s="41"/>
      <c r="G77" s="41"/>
      <c r="H77" s="41"/>
      <c r="I77" s="41"/>
      <c r="J77" s="41"/>
      <c r="K77" s="41"/>
      <c r="L77" s="41"/>
      <c r="M77" s="41"/>
      <c r="N77" s="41"/>
      <c r="O77" s="41"/>
      <c r="P77" s="41"/>
      <c r="Q77" s="41"/>
      <c r="R77" s="41"/>
      <c r="S77" s="41"/>
      <c r="T77" s="1"/>
      <c r="U77" s="1"/>
      <c r="V77" s="1"/>
      <c r="W77" s="1"/>
      <c r="X77" s="1"/>
      <c r="Y77" s="1"/>
      <c r="Z77" s="1"/>
      <c r="AA77" s="1"/>
    </row>
    <row r="78" spans="2:27" ht="15.75" customHeight="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5.75" customHeight="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5.75" customHeight="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5.75" customHeight="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5.75" customHeight="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5.75" customHeight="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5.75" customHeight="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5.75" customHeight="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5.75" customHeight="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5.75" customHeight="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5.75" customHeight="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5.75" customHeight="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5.75" customHeight="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5.75" customHeight="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5.75" customHeight="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sheetData>
  <mergeCells count="113">
    <mergeCell ref="B55:Z55"/>
    <mergeCell ref="B54:C54"/>
    <mergeCell ref="F54:Z54"/>
    <mergeCell ref="B50:C50"/>
    <mergeCell ref="F50:Z50"/>
    <mergeCell ref="B51:C51"/>
    <mergeCell ref="E51:E53"/>
    <mergeCell ref="F51:Z53"/>
    <mergeCell ref="B52:C52"/>
    <mergeCell ref="B53:C53"/>
    <mergeCell ref="B46:C46"/>
    <mergeCell ref="F46:Z46"/>
    <mergeCell ref="B47:C47"/>
    <mergeCell ref="E47:E49"/>
    <mergeCell ref="F47:Z49"/>
    <mergeCell ref="B48:C48"/>
    <mergeCell ref="B49:C49"/>
    <mergeCell ref="B42:C42"/>
    <mergeCell ref="F42:Z42"/>
    <mergeCell ref="B43:C43"/>
    <mergeCell ref="E43:E45"/>
    <mergeCell ref="F43:Z45"/>
    <mergeCell ref="B44:C44"/>
    <mergeCell ref="B45:C45"/>
    <mergeCell ref="B37:Z37"/>
    <mergeCell ref="B38:E38"/>
    <mergeCell ref="B39:C39"/>
    <mergeCell ref="E39:E41"/>
    <mergeCell ref="F39:Z41"/>
    <mergeCell ref="B40:C40"/>
    <mergeCell ref="B41:C41"/>
    <mergeCell ref="C35:E35"/>
    <mergeCell ref="B25:Z25"/>
    <mergeCell ref="B26:B27"/>
    <mergeCell ref="C26:C27"/>
    <mergeCell ref="D26:D27"/>
    <mergeCell ref="E26:E27"/>
    <mergeCell ref="F26:Q26"/>
    <mergeCell ref="R26:R27"/>
    <mergeCell ref="S26:S27"/>
    <mergeCell ref="V22:W23"/>
    <mergeCell ref="X22:Z23"/>
    <mergeCell ref="B22:B23"/>
    <mergeCell ref="C22:C23"/>
    <mergeCell ref="D22:D23"/>
    <mergeCell ref="E22:E23"/>
    <mergeCell ref="F22:F23"/>
    <mergeCell ref="T22:U23"/>
    <mergeCell ref="T26:Z34"/>
    <mergeCell ref="B28:B30"/>
    <mergeCell ref="C30:E30"/>
    <mergeCell ref="B31:B34"/>
    <mergeCell ref="C34:E34"/>
    <mergeCell ref="V18:W19"/>
    <mergeCell ref="X18:Z19"/>
    <mergeCell ref="B20:B21"/>
    <mergeCell ref="C20:C21"/>
    <mergeCell ref="D20:D21"/>
    <mergeCell ref="E20:E21"/>
    <mergeCell ref="F20:F21"/>
    <mergeCell ref="T20:U21"/>
    <mergeCell ref="V20:W21"/>
    <mergeCell ref="X20:Z21"/>
    <mergeCell ref="B18:B19"/>
    <mergeCell ref="C18:C19"/>
    <mergeCell ref="D18:D19"/>
    <mergeCell ref="E18:E19"/>
    <mergeCell ref="F18:F19"/>
    <mergeCell ref="T18:U19"/>
    <mergeCell ref="B13:C13"/>
    <mergeCell ref="D13:N13"/>
    <mergeCell ref="O13:R13"/>
    <mergeCell ref="S13:Z13"/>
    <mergeCell ref="B15:Z15"/>
    <mergeCell ref="B16:B17"/>
    <mergeCell ref="C16:C17"/>
    <mergeCell ref="D16:D17"/>
    <mergeCell ref="E16:E17"/>
    <mergeCell ref="F16:F17"/>
    <mergeCell ref="G16:S16"/>
    <mergeCell ref="T16:U17"/>
    <mergeCell ref="V16:W17"/>
    <mergeCell ref="X16:Z17"/>
    <mergeCell ref="U11:W11"/>
    <mergeCell ref="Y11:Z11"/>
    <mergeCell ref="K12:L12"/>
    <mergeCell ref="M12:N12"/>
    <mergeCell ref="O12:Q12"/>
    <mergeCell ref="R12:Z12"/>
    <mergeCell ref="B8:C8"/>
    <mergeCell ref="D8:Z8"/>
    <mergeCell ref="B10:C10"/>
    <mergeCell ref="D10:Z10"/>
    <mergeCell ref="B11:C12"/>
    <mergeCell ref="K11:L11"/>
    <mergeCell ref="M11:N11"/>
    <mergeCell ref="O11:Q11"/>
    <mergeCell ref="R11:T11"/>
    <mergeCell ref="D11:I12"/>
    <mergeCell ref="X5:Z5"/>
    <mergeCell ref="B7:C7"/>
    <mergeCell ref="D7:E7"/>
    <mergeCell ref="F7:Z7"/>
    <mergeCell ref="B2:C5"/>
    <mergeCell ref="D2:U2"/>
    <mergeCell ref="V2:W2"/>
    <mergeCell ref="X2:Z2"/>
    <mergeCell ref="D3:U5"/>
    <mergeCell ref="V3:W3"/>
    <mergeCell ref="X3:Z3"/>
    <mergeCell ref="V4:W4"/>
    <mergeCell ref="X4:Z4"/>
    <mergeCell ref="V5:W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B2:AA974"/>
  <sheetViews>
    <sheetView showGridLines="0" zoomScale="60" zoomScaleNormal="60" workbookViewId="0">
      <selection activeCell="A9" sqref="A9"/>
    </sheetView>
  </sheetViews>
  <sheetFormatPr defaultColWidth="14.42578125" defaultRowHeight="15"/>
  <cols>
    <col min="1" max="1" width="14.140625" customWidth="1"/>
    <col min="2" max="2" width="9.42578125" customWidth="1"/>
    <col min="3" max="3" width="62.5703125" customWidth="1"/>
    <col min="4" max="4" width="33.28515625" customWidth="1"/>
    <col min="5" max="5" width="35.5703125" customWidth="1"/>
    <col min="6" max="21" width="23.7109375" customWidth="1"/>
    <col min="22" max="22" width="15.42578125" customWidth="1"/>
    <col min="23" max="23" width="17.5703125" customWidth="1"/>
    <col min="24" max="24" width="16.7109375" customWidth="1"/>
    <col min="25" max="25" width="19.7109375" customWidth="1"/>
    <col min="26" max="26" width="10.7109375" customWidth="1"/>
  </cols>
  <sheetData>
    <row r="2" spans="2:27" ht="34.5" customHeight="1">
      <c r="B2" s="562"/>
      <c r="C2" s="570"/>
      <c r="D2" s="563" t="s">
        <v>134</v>
      </c>
      <c r="E2" s="563"/>
      <c r="F2" s="563"/>
      <c r="G2" s="563"/>
      <c r="H2" s="563"/>
      <c r="I2" s="563"/>
      <c r="J2" s="563"/>
      <c r="K2" s="563"/>
      <c r="L2" s="563"/>
      <c r="M2" s="563"/>
      <c r="N2" s="563"/>
      <c r="O2" s="563"/>
      <c r="P2" s="563"/>
      <c r="Q2" s="563"/>
      <c r="R2" s="563"/>
      <c r="S2" s="563"/>
      <c r="T2" s="563"/>
      <c r="U2" s="563"/>
      <c r="V2" s="366" t="s">
        <v>2</v>
      </c>
      <c r="W2" s="569"/>
      <c r="X2" s="369" t="s">
        <v>3</v>
      </c>
      <c r="Y2" s="570"/>
      <c r="Z2" s="570"/>
      <c r="AA2" s="1"/>
    </row>
    <row r="3" spans="2:27" ht="34.5" customHeight="1">
      <c r="B3" s="570"/>
      <c r="C3" s="570"/>
      <c r="D3" s="564" t="s">
        <v>261</v>
      </c>
      <c r="E3" s="564"/>
      <c r="F3" s="564"/>
      <c r="G3" s="564"/>
      <c r="H3" s="564"/>
      <c r="I3" s="564"/>
      <c r="J3" s="564"/>
      <c r="K3" s="564"/>
      <c r="L3" s="564"/>
      <c r="M3" s="564"/>
      <c r="N3" s="564"/>
      <c r="O3" s="564"/>
      <c r="P3" s="564"/>
      <c r="Q3" s="564"/>
      <c r="R3" s="564"/>
      <c r="S3" s="564"/>
      <c r="T3" s="564"/>
      <c r="U3" s="564"/>
      <c r="V3" s="366" t="s">
        <v>5</v>
      </c>
      <c r="W3" s="569"/>
      <c r="X3" s="369">
        <v>1</v>
      </c>
      <c r="Y3" s="570"/>
      <c r="Z3" s="570"/>
      <c r="AA3" s="1"/>
    </row>
    <row r="4" spans="2:27" ht="34.5" customHeight="1">
      <c r="B4" s="570"/>
      <c r="C4" s="570"/>
      <c r="D4" s="564"/>
      <c r="E4" s="564"/>
      <c r="F4" s="564"/>
      <c r="G4" s="564"/>
      <c r="H4" s="564"/>
      <c r="I4" s="564"/>
      <c r="J4" s="564"/>
      <c r="K4" s="564"/>
      <c r="L4" s="564"/>
      <c r="M4" s="564"/>
      <c r="N4" s="564"/>
      <c r="O4" s="564"/>
      <c r="P4" s="564"/>
      <c r="Q4" s="564"/>
      <c r="R4" s="564"/>
      <c r="S4" s="564"/>
      <c r="T4" s="564"/>
      <c r="U4" s="564"/>
      <c r="V4" s="366" t="s">
        <v>6</v>
      </c>
      <c r="W4" s="569"/>
      <c r="X4" s="369" t="s">
        <v>7</v>
      </c>
      <c r="Y4" s="570"/>
      <c r="Z4" s="570"/>
      <c r="AA4" s="1"/>
    </row>
    <row r="5" spans="2:27" ht="34.5" customHeight="1">
      <c r="B5" s="570"/>
      <c r="C5" s="570"/>
      <c r="D5" s="564"/>
      <c r="E5" s="564"/>
      <c r="F5" s="564"/>
      <c r="G5" s="564"/>
      <c r="H5" s="564"/>
      <c r="I5" s="564"/>
      <c r="J5" s="564"/>
      <c r="K5" s="564"/>
      <c r="L5" s="564"/>
      <c r="M5" s="564"/>
      <c r="N5" s="564"/>
      <c r="O5" s="564"/>
      <c r="P5" s="564"/>
      <c r="Q5" s="564"/>
      <c r="R5" s="564"/>
      <c r="S5" s="564"/>
      <c r="T5" s="564"/>
      <c r="U5" s="564"/>
      <c r="V5" s="366" t="s">
        <v>8</v>
      </c>
      <c r="W5" s="569"/>
      <c r="X5" s="367" t="s">
        <v>262</v>
      </c>
      <c r="Y5" s="570"/>
      <c r="Z5" s="570"/>
      <c r="AA5" s="1"/>
    </row>
    <row r="6" spans="2:27" ht="14.25" customHeight="1" thickBot="1">
      <c r="B6" s="42"/>
      <c r="C6" s="42"/>
      <c r="D6" s="42"/>
      <c r="E6" s="42"/>
      <c r="F6" s="42"/>
      <c r="G6" s="42"/>
      <c r="H6" s="42"/>
      <c r="I6" s="42"/>
      <c r="J6" s="42"/>
      <c r="K6" s="42"/>
      <c r="L6" s="42"/>
      <c r="M6" s="42"/>
      <c r="N6" s="42"/>
      <c r="O6" s="42"/>
      <c r="P6" s="42"/>
      <c r="Q6" s="42"/>
      <c r="R6" s="42"/>
      <c r="S6" s="42"/>
      <c r="T6" s="42"/>
      <c r="U6" s="42"/>
      <c r="V6" s="42"/>
      <c r="W6" s="42"/>
      <c r="X6" s="42"/>
      <c r="Y6" s="42"/>
      <c r="Z6" s="42"/>
      <c r="AA6" s="1"/>
    </row>
    <row r="7" spans="2:27" ht="39.75" customHeight="1" thickBot="1">
      <c r="B7" s="358" t="s">
        <v>12</v>
      </c>
      <c r="C7" s="579"/>
      <c r="D7" s="359">
        <v>2022</v>
      </c>
      <c r="E7" s="580"/>
      <c r="F7" s="478"/>
      <c r="G7" s="588"/>
      <c r="H7" s="588"/>
      <c r="I7" s="588"/>
      <c r="J7" s="588"/>
      <c r="K7" s="588"/>
      <c r="L7" s="588"/>
      <c r="M7" s="588"/>
      <c r="N7" s="588"/>
      <c r="O7" s="588"/>
      <c r="P7" s="588"/>
      <c r="Q7" s="588"/>
      <c r="R7" s="588"/>
      <c r="S7" s="588"/>
      <c r="T7" s="588"/>
      <c r="U7" s="588"/>
      <c r="V7" s="588"/>
      <c r="W7" s="588"/>
      <c r="X7" s="588"/>
      <c r="Y7" s="588"/>
      <c r="Z7" s="618"/>
      <c r="AA7" s="1"/>
    </row>
    <row r="8" spans="2:27" ht="39.75" customHeight="1" thickBot="1">
      <c r="B8" s="358" t="s">
        <v>13</v>
      </c>
      <c r="C8" s="579"/>
      <c r="D8" s="327" t="s">
        <v>137</v>
      </c>
      <c r="E8" s="580"/>
      <c r="F8" s="580"/>
      <c r="G8" s="580"/>
      <c r="H8" s="580"/>
      <c r="I8" s="580"/>
      <c r="J8" s="580"/>
      <c r="K8" s="580"/>
      <c r="L8" s="580"/>
      <c r="M8" s="580"/>
      <c r="N8" s="580"/>
      <c r="O8" s="580"/>
      <c r="P8" s="580"/>
      <c r="Q8" s="580"/>
      <c r="R8" s="580"/>
      <c r="S8" s="580"/>
      <c r="T8" s="580"/>
      <c r="U8" s="580"/>
      <c r="V8" s="580"/>
      <c r="W8" s="580"/>
      <c r="X8" s="580"/>
      <c r="Y8" s="580"/>
      <c r="Z8" s="583"/>
      <c r="AA8" s="1"/>
    </row>
    <row r="9" spans="2:27" ht="21" thickBot="1">
      <c r="B9" s="42"/>
      <c r="C9" s="42"/>
      <c r="D9" s="42"/>
      <c r="E9" s="42"/>
      <c r="F9" s="42"/>
      <c r="G9" s="42"/>
      <c r="H9" s="42"/>
      <c r="I9" s="42"/>
      <c r="J9" s="42"/>
      <c r="K9" s="42"/>
      <c r="L9" s="42"/>
      <c r="M9" s="42"/>
      <c r="N9" s="42"/>
      <c r="O9" s="42"/>
      <c r="P9" s="42"/>
      <c r="Q9" s="42"/>
      <c r="R9" s="42"/>
      <c r="S9" s="42"/>
      <c r="T9" s="42"/>
      <c r="U9" s="42"/>
      <c r="V9" s="42"/>
      <c r="W9" s="42"/>
      <c r="X9" s="42"/>
      <c r="Y9" s="42"/>
      <c r="Z9" s="42"/>
      <c r="AA9" s="1"/>
    </row>
    <row r="10" spans="2:27" ht="60.75" customHeight="1" thickBot="1">
      <c r="B10" s="484" t="s">
        <v>14</v>
      </c>
      <c r="C10" s="633"/>
      <c r="D10" s="329" t="s">
        <v>263</v>
      </c>
      <c r="E10" s="577"/>
      <c r="F10" s="577"/>
      <c r="G10" s="577"/>
      <c r="H10" s="577"/>
      <c r="I10" s="577"/>
      <c r="J10" s="577"/>
      <c r="K10" s="577"/>
      <c r="L10" s="577"/>
      <c r="M10" s="577"/>
      <c r="N10" s="577"/>
      <c r="O10" s="577"/>
      <c r="P10" s="577"/>
      <c r="Q10" s="577"/>
      <c r="R10" s="577"/>
      <c r="S10" s="577"/>
      <c r="T10" s="577"/>
      <c r="U10" s="577"/>
      <c r="V10" s="577"/>
      <c r="W10" s="577"/>
      <c r="X10" s="577"/>
      <c r="Y10" s="577"/>
      <c r="Z10" s="585"/>
      <c r="AA10" s="1"/>
    </row>
    <row r="11" spans="2:27" ht="104.25" customHeight="1" thickBot="1">
      <c r="B11" s="480" t="s">
        <v>15</v>
      </c>
      <c r="C11" s="634"/>
      <c r="D11" s="329" t="s">
        <v>264</v>
      </c>
      <c r="E11" s="555"/>
      <c r="F11" s="555"/>
      <c r="G11" s="555"/>
      <c r="H11" s="555"/>
      <c r="I11" s="556"/>
      <c r="J11" s="136" t="s">
        <v>17</v>
      </c>
      <c r="K11" s="333" t="s">
        <v>265</v>
      </c>
      <c r="L11" s="485"/>
      <c r="M11" s="331" t="s">
        <v>19</v>
      </c>
      <c r="N11" s="479"/>
      <c r="O11" s="514" t="s">
        <v>233</v>
      </c>
      <c r="P11" s="580"/>
      <c r="Q11" s="580"/>
      <c r="R11" s="336" t="s">
        <v>21</v>
      </c>
      <c r="S11" s="588"/>
      <c r="T11" s="587"/>
      <c r="U11" s="486" t="s">
        <v>206</v>
      </c>
      <c r="V11" s="580"/>
      <c r="W11" s="635"/>
      <c r="X11" s="139" t="s">
        <v>23</v>
      </c>
      <c r="Y11" s="490" t="e">
        <f>R35</f>
        <v>#DIV/0!</v>
      </c>
      <c r="Z11" s="583"/>
      <c r="AA11" s="1"/>
    </row>
    <row r="12" spans="2:27" ht="60.75" customHeight="1" thickBot="1">
      <c r="B12" s="361" t="s">
        <v>32</v>
      </c>
      <c r="C12" s="593"/>
      <c r="D12" s="330"/>
      <c r="E12" s="580"/>
      <c r="F12" s="580"/>
      <c r="G12" s="580"/>
      <c r="H12" s="580"/>
      <c r="I12" s="580"/>
      <c r="J12" s="580"/>
      <c r="K12" s="580"/>
      <c r="L12" s="580"/>
      <c r="M12" s="580"/>
      <c r="N12" s="580"/>
      <c r="O12" s="336" t="s">
        <v>34</v>
      </c>
      <c r="P12" s="588"/>
      <c r="Q12" s="588"/>
      <c r="R12" s="618"/>
      <c r="S12" s="450"/>
      <c r="T12" s="580"/>
      <c r="U12" s="580"/>
      <c r="V12" s="580"/>
      <c r="W12" s="580"/>
      <c r="X12" s="580"/>
      <c r="Y12" s="580"/>
      <c r="Z12" s="583"/>
      <c r="AA12" s="1"/>
    </row>
    <row r="13" spans="2:27" ht="7.5" customHeight="1" thickBot="1">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1"/>
    </row>
    <row r="14" spans="2:27" ht="39.75" customHeight="1" thickBot="1">
      <c r="B14" s="409" t="s">
        <v>36</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618"/>
      <c r="AA14" s="1"/>
    </row>
    <row r="15" spans="2:27" ht="47.25" customHeight="1" thickBot="1">
      <c r="B15" s="458" t="s">
        <v>37</v>
      </c>
      <c r="C15" s="372" t="s">
        <v>38</v>
      </c>
      <c r="D15" s="347" t="s">
        <v>39</v>
      </c>
      <c r="E15" s="347" t="s">
        <v>40</v>
      </c>
      <c r="F15" s="347" t="s">
        <v>41</v>
      </c>
      <c r="G15" s="362" t="s">
        <v>42</v>
      </c>
      <c r="H15" s="588"/>
      <c r="I15" s="588"/>
      <c r="J15" s="588"/>
      <c r="K15" s="588"/>
      <c r="L15" s="588"/>
      <c r="M15" s="588"/>
      <c r="N15" s="588"/>
      <c r="O15" s="588"/>
      <c r="P15" s="588"/>
      <c r="Q15" s="588"/>
      <c r="R15" s="588"/>
      <c r="S15" s="587"/>
      <c r="T15" s="363" t="s">
        <v>43</v>
      </c>
      <c r="U15" s="586"/>
      <c r="V15" s="364" t="s">
        <v>44</v>
      </c>
      <c r="W15" s="584"/>
      <c r="X15" s="365" t="s">
        <v>45</v>
      </c>
      <c r="Y15" s="584"/>
      <c r="Z15" s="586"/>
      <c r="AA15" s="1"/>
    </row>
    <row r="16" spans="2:27" ht="34.5" customHeight="1" thickBot="1">
      <c r="B16" s="609"/>
      <c r="C16" s="598"/>
      <c r="D16" s="598"/>
      <c r="E16" s="598"/>
      <c r="F16" s="598"/>
      <c r="G16" s="141" t="s">
        <v>46</v>
      </c>
      <c r="H16" s="142" t="s">
        <v>47</v>
      </c>
      <c r="I16" s="143" t="s">
        <v>48</v>
      </c>
      <c r="J16" s="143" t="s">
        <v>49</v>
      </c>
      <c r="K16" s="143" t="s">
        <v>50</v>
      </c>
      <c r="L16" s="143" t="s">
        <v>51</v>
      </c>
      <c r="M16" s="143" t="s">
        <v>52</v>
      </c>
      <c r="N16" s="143" t="s">
        <v>53</v>
      </c>
      <c r="O16" s="143" t="s">
        <v>54</v>
      </c>
      <c r="P16" s="143" t="s">
        <v>55</v>
      </c>
      <c r="Q16" s="143" t="s">
        <v>56</v>
      </c>
      <c r="R16" s="143" t="s">
        <v>57</v>
      </c>
      <c r="S16" s="144" t="s">
        <v>58</v>
      </c>
      <c r="T16" s="599"/>
      <c r="U16" s="592"/>
      <c r="V16" s="589"/>
      <c r="W16" s="600"/>
      <c r="X16" s="591"/>
      <c r="Y16" s="593"/>
      <c r="Z16" s="592"/>
      <c r="AA16" s="1"/>
    </row>
    <row r="17" spans="2:27" ht="89.25" customHeight="1">
      <c r="B17" s="459">
        <v>1</v>
      </c>
      <c r="C17" s="446" t="s">
        <v>266</v>
      </c>
      <c r="D17" s="445" t="s">
        <v>238</v>
      </c>
      <c r="E17" s="445"/>
      <c r="F17" s="444"/>
      <c r="G17" s="147" t="s">
        <v>59</v>
      </c>
      <c r="H17" s="2"/>
      <c r="I17" s="3"/>
      <c r="J17" s="3"/>
      <c r="K17" s="3"/>
      <c r="L17" s="3"/>
      <c r="M17" s="3"/>
      <c r="N17" s="3"/>
      <c r="O17" s="3"/>
      <c r="P17" s="3"/>
      <c r="Q17" s="3"/>
      <c r="R17" s="3"/>
      <c r="S17" s="4"/>
      <c r="T17" s="349" t="s">
        <v>239</v>
      </c>
      <c r="U17" s="586"/>
      <c r="V17" s="341"/>
      <c r="W17" s="585"/>
      <c r="X17" s="342"/>
      <c r="Y17" s="577"/>
      <c r="Z17" s="585"/>
      <c r="AA17" s="1"/>
    </row>
    <row r="18" spans="2:27" ht="82.5" customHeight="1" thickBot="1">
      <c r="B18" s="607"/>
      <c r="C18" s="607"/>
      <c r="D18" s="607"/>
      <c r="E18" s="607"/>
      <c r="F18" s="607"/>
      <c r="G18" s="221" t="s">
        <v>61</v>
      </c>
      <c r="H18" s="5"/>
      <c r="I18" s="6"/>
      <c r="J18" s="6"/>
      <c r="K18" s="6"/>
      <c r="L18" s="6"/>
      <c r="M18" s="6"/>
      <c r="N18" s="6"/>
      <c r="O18" s="6"/>
      <c r="P18" s="6"/>
      <c r="Q18" s="6"/>
      <c r="R18" s="6"/>
      <c r="S18" s="82"/>
      <c r="T18" s="599"/>
      <c r="U18" s="592"/>
      <c r="V18" s="604"/>
      <c r="W18" s="595"/>
      <c r="X18" s="604"/>
      <c r="Y18" s="594"/>
      <c r="Z18" s="595"/>
      <c r="AA18" s="1"/>
    </row>
    <row r="19" spans="2:27" ht="89.25" customHeight="1">
      <c r="B19" s="459">
        <v>2</v>
      </c>
      <c r="C19" s="446" t="s">
        <v>267</v>
      </c>
      <c r="D19" s="445" t="s">
        <v>238</v>
      </c>
      <c r="E19" s="445"/>
      <c r="F19" s="444"/>
      <c r="G19" s="147" t="s">
        <v>59</v>
      </c>
      <c r="H19" s="2"/>
      <c r="I19" s="3"/>
      <c r="J19" s="3"/>
      <c r="K19" s="3"/>
      <c r="L19" s="3"/>
      <c r="M19" s="3"/>
      <c r="N19" s="3"/>
      <c r="O19" s="3"/>
      <c r="P19" s="3"/>
      <c r="Q19" s="3"/>
      <c r="R19" s="3"/>
      <c r="S19" s="4"/>
      <c r="T19" s="349" t="s">
        <v>239</v>
      </c>
      <c r="U19" s="586"/>
      <c r="V19" s="341"/>
      <c r="W19" s="585"/>
      <c r="X19" s="342"/>
      <c r="Y19" s="577"/>
      <c r="Z19" s="585"/>
      <c r="AA19" s="1"/>
    </row>
    <row r="20" spans="2:27" ht="82.5" customHeight="1" thickBot="1">
      <c r="B20" s="607"/>
      <c r="C20" s="607"/>
      <c r="D20" s="607"/>
      <c r="E20" s="607"/>
      <c r="F20" s="607"/>
      <c r="G20" s="221" t="s">
        <v>61</v>
      </c>
      <c r="H20" s="5"/>
      <c r="I20" s="6"/>
      <c r="J20" s="6"/>
      <c r="K20" s="6"/>
      <c r="L20" s="6"/>
      <c r="M20" s="6"/>
      <c r="N20" s="6"/>
      <c r="O20" s="6"/>
      <c r="P20" s="6"/>
      <c r="Q20" s="6"/>
      <c r="R20" s="6"/>
      <c r="S20" s="82"/>
      <c r="T20" s="599"/>
      <c r="U20" s="592"/>
      <c r="V20" s="604"/>
      <c r="W20" s="595"/>
      <c r="X20" s="604"/>
      <c r="Y20" s="594"/>
      <c r="Z20" s="595"/>
      <c r="AA20" s="1"/>
    </row>
    <row r="21" spans="2:27" ht="89.25" customHeight="1">
      <c r="B21" s="459">
        <v>3</v>
      </c>
      <c r="C21" s="446" t="s">
        <v>268</v>
      </c>
      <c r="D21" s="445" t="s">
        <v>238</v>
      </c>
      <c r="E21" s="445"/>
      <c r="F21" s="444"/>
      <c r="G21" s="147" t="s">
        <v>59</v>
      </c>
      <c r="H21" s="2"/>
      <c r="I21" s="3"/>
      <c r="J21" s="3"/>
      <c r="K21" s="3"/>
      <c r="L21" s="3"/>
      <c r="M21" s="3"/>
      <c r="N21" s="3"/>
      <c r="O21" s="3"/>
      <c r="P21" s="3"/>
      <c r="Q21" s="3"/>
      <c r="R21" s="3"/>
      <c r="S21" s="4"/>
      <c r="T21" s="349" t="s">
        <v>239</v>
      </c>
      <c r="U21" s="586"/>
      <c r="V21" s="341"/>
      <c r="W21" s="585"/>
      <c r="X21" s="342"/>
      <c r="Y21" s="577"/>
      <c r="Z21" s="585"/>
      <c r="AA21" s="1"/>
    </row>
    <row r="22" spans="2:27" ht="82.5" customHeight="1" thickBot="1">
      <c r="B22" s="607"/>
      <c r="C22" s="607"/>
      <c r="D22" s="607"/>
      <c r="E22" s="607"/>
      <c r="F22" s="607"/>
      <c r="G22" s="221" t="s">
        <v>61</v>
      </c>
      <c r="H22" s="5"/>
      <c r="I22" s="6"/>
      <c r="J22" s="6"/>
      <c r="K22" s="6"/>
      <c r="L22" s="6"/>
      <c r="M22" s="6"/>
      <c r="N22" s="6"/>
      <c r="O22" s="6"/>
      <c r="P22" s="6"/>
      <c r="Q22" s="6"/>
      <c r="R22" s="6"/>
      <c r="S22" s="82"/>
      <c r="T22" s="599"/>
      <c r="U22" s="592"/>
      <c r="V22" s="604"/>
      <c r="W22" s="595"/>
      <c r="X22" s="604"/>
      <c r="Y22" s="594"/>
      <c r="Z22" s="595"/>
      <c r="AA22" s="1"/>
    </row>
    <row r="23" spans="2:27" ht="15.75" customHeight="1" thickBot="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43.5" customHeight="1" thickBot="1">
      <c r="B24" s="388" t="s">
        <v>68</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6"/>
      <c r="AA24" s="1"/>
    </row>
    <row r="25" spans="2:27" ht="21" customHeight="1" thickBot="1">
      <c r="B25" s="395" t="s">
        <v>69</v>
      </c>
      <c r="C25" s="498" t="s">
        <v>70</v>
      </c>
      <c r="D25" s="460" t="s">
        <v>71</v>
      </c>
      <c r="E25" s="460" t="s">
        <v>72</v>
      </c>
      <c r="F25" s="499" t="s">
        <v>73</v>
      </c>
      <c r="G25" s="588"/>
      <c r="H25" s="588"/>
      <c r="I25" s="588"/>
      <c r="J25" s="588"/>
      <c r="K25" s="588"/>
      <c r="L25" s="588"/>
      <c r="M25" s="588"/>
      <c r="N25" s="588"/>
      <c r="O25" s="588"/>
      <c r="P25" s="588"/>
      <c r="Q25" s="618"/>
      <c r="R25" s="500" t="s">
        <v>74</v>
      </c>
      <c r="S25" s="460" t="s">
        <v>75</v>
      </c>
      <c r="T25" s="448" t="s">
        <v>171</v>
      </c>
      <c r="U25" s="577"/>
      <c r="V25" s="577"/>
      <c r="W25" s="577"/>
      <c r="X25" s="577"/>
      <c r="Y25" s="577"/>
      <c r="Z25" s="585"/>
      <c r="AA25" s="1"/>
    </row>
    <row r="26" spans="2:27" ht="15.75" customHeight="1" thickBot="1">
      <c r="B26" s="607"/>
      <c r="C26" s="591"/>
      <c r="D26" s="638"/>
      <c r="E26" s="638"/>
      <c r="F26" s="194" t="s">
        <v>47</v>
      </c>
      <c r="G26" s="195" t="s">
        <v>48</v>
      </c>
      <c r="H26" s="195" t="s">
        <v>49</v>
      </c>
      <c r="I26" s="195" t="s">
        <v>50</v>
      </c>
      <c r="J26" s="195" t="s">
        <v>51</v>
      </c>
      <c r="K26" s="195" t="s">
        <v>52</v>
      </c>
      <c r="L26" s="195" t="s">
        <v>53</v>
      </c>
      <c r="M26" s="195" t="s">
        <v>54</v>
      </c>
      <c r="N26" s="195" t="s">
        <v>55</v>
      </c>
      <c r="O26" s="195" t="s">
        <v>56</v>
      </c>
      <c r="P26" s="195" t="s">
        <v>57</v>
      </c>
      <c r="Q26" s="196" t="s">
        <v>58</v>
      </c>
      <c r="R26" s="638"/>
      <c r="S26" s="598"/>
      <c r="T26" s="639"/>
      <c r="U26" s="611"/>
      <c r="V26" s="611"/>
      <c r="W26" s="611"/>
      <c r="X26" s="611"/>
      <c r="Y26" s="611"/>
      <c r="Z26" s="623"/>
      <c r="AA26" s="1"/>
    </row>
    <row r="27" spans="2:27" ht="76.5" customHeight="1">
      <c r="B27" s="565" t="s">
        <v>244</v>
      </c>
      <c r="C27" s="154" t="s">
        <v>245</v>
      </c>
      <c r="D27" s="223" t="s">
        <v>220</v>
      </c>
      <c r="E27" s="224" t="s">
        <v>221</v>
      </c>
      <c r="F27" s="12"/>
      <c r="G27" s="12"/>
      <c r="H27" s="12"/>
      <c r="I27" s="12"/>
      <c r="J27" s="12"/>
      <c r="K27" s="12"/>
      <c r="L27" s="13"/>
      <c r="M27" s="13"/>
      <c r="N27" s="13"/>
      <c r="O27" s="13"/>
      <c r="P27" s="13"/>
      <c r="Q27" s="13"/>
      <c r="R27" s="188">
        <f t="shared" ref="R27:R28" si="0">SUM(F27:Q27)</f>
        <v>0</v>
      </c>
      <c r="S27" s="260" t="e">
        <f>MIN(F30:Q30)/100</f>
        <v>#DIV/0!</v>
      </c>
      <c r="T27" s="639"/>
      <c r="U27" s="611"/>
      <c r="V27" s="611"/>
      <c r="W27" s="611"/>
      <c r="X27" s="611"/>
      <c r="Y27" s="611"/>
      <c r="Z27" s="623"/>
      <c r="AA27" s="1"/>
    </row>
    <row r="28" spans="2:27" ht="49.5" customHeight="1">
      <c r="B28" s="676"/>
      <c r="C28" s="153" t="s">
        <v>175</v>
      </c>
      <c r="D28" s="223" t="s">
        <v>246</v>
      </c>
      <c r="E28" s="224" t="s">
        <v>247</v>
      </c>
      <c r="F28" s="13"/>
      <c r="G28" s="13"/>
      <c r="H28" s="13"/>
      <c r="I28" s="13"/>
      <c r="J28" s="13"/>
      <c r="K28" s="13"/>
      <c r="L28" s="13"/>
      <c r="M28" s="13"/>
      <c r="N28" s="13"/>
      <c r="O28" s="13"/>
      <c r="P28" s="13"/>
      <c r="Q28" s="13"/>
      <c r="R28" s="190">
        <f t="shared" si="0"/>
        <v>0</v>
      </c>
      <c r="S28" s="189" t="e">
        <f>MAX(F30:Q30)/100</f>
        <v>#DIV/0!</v>
      </c>
      <c r="T28" s="639"/>
      <c r="U28" s="611"/>
      <c r="V28" s="611"/>
      <c r="W28" s="611"/>
      <c r="X28" s="611"/>
      <c r="Y28" s="611"/>
      <c r="Z28" s="623"/>
      <c r="AA28" s="1"/>
    </row>
    <row r="29" spans="2:27" ht="30" customHeight="1" thickBot="1">
      <c r="B29" s="676"/>
      <c r="C29" s="154" t="s">
        <v>222</v>
      </c>
      <c r="D29" s="226" t="s">
        <v>85</v>
      </c>
      <c r="E29" s="224" t="s">
        <v>168</v>
      </c>
      <c r="F29" s="21"/>
      <c r="G29" s="21"/>
      <c r="H29" s="21"/>
      <c r="I29" s="21"/>
      <c r="J29" s="21"/>
      <c r="K29" s="21"/>
      <c r="L29" s="21"/>
      <c r="M29" s="21"/>
      <c r="N29" s="21"/>
      <c r="O29" s="21"/>
      <c r="P29" s="21"/>
      <c r="Q29" s="21"/>
      <c r="R29" s="231" t="e">
        <f>AVERAGE(F29:Q29)</f>
        <v>#DIV/0!</v>
      </c>
      <c r="S29" s="261"/>
      <c r="T29" s="639"/>
      <c r="U29" s="611"/>
      <c r="V29" s="611"/>
      <c r="W29" s="611"/>
      <c r="X29" s="611"/>
      <c r="Y29" s="611"/>
      <c r="Z29" s="623"/>
      <c r="AA29" s="1"/>
    </row>
    <row r="30" spans="2:27" ht="39.75" customHeight="1" thickBot="1">
      <c r="B30" s="608"/>
      <c r="C30" s="391" t="s">
        <v>86</v>
      </c>
      <c r="D30" s="596"/>
      <c r="E30" s="597"/>
      <c r="F30" s="198" t="e">
        <f t="shared" ref="F30:Q30" si="1">F27/F28</f>
        <v>#DIV/0!</v>
      </c>
      <c r="G30" s="184" t="e">
        <f t="shared" si="1"/>
        <v>#DIV/0!</v>
      </c>
      <c r="H30" s="184" t="e">
        <f t="shared" si="1"/>
        <v>#DIV/0!</v>
      </c>
      <c r="I30" s="184" t="e">
        <f t="shared" si="1"/>
        <v>#DIV/0!</v>
      </c>
      <c r="J30" s="184" t="e">
        <f t="shared" si="1"/>
        <v>#DIV/0!</v>
      </c>
      <c r="K30" s="184" t="e">
        <f t="shared" si="1"/>
        <v>#DIV/0!</v>
      </c>
      <c r="L30" s="184" t="e">
        <f t="shared" si="1"/>
        <v>#DIV/0!</v>
      </c>
      <c r="M30" s="184" t="e">
        <f t="shared" si="1"/>
        <v>#DIV/0!</v>
      </c>
      <c r="N30" s="184" t="e">
        <f t="shared" si="1"/>
        <v>#DIV/0!</v>
      </c>
      <c r="O30" s="184" t="e">
        <f t="shared" si="1"/>
        <v>#DIV/0!</v>
      </c>
      <c r="P30" s="184" t="e">
        <f t="shared" si="1"/>
        <v>#DIV/0!</v>
      </c>
      <c r="Q30" s="199" t="e">
        <f t="shared" si="1"/>
        <v>#DIV/0!</v>
      </c>
      <c r="R30" s="186" t="e">
        <f>AVERAGEIF(F30:Q30,"&gt;0",F30:Q30)</f>
        <v>#DIV/0!</v>
      </c>
      <c r="S30" s="187" t="e">
        <f>AVERAGE(S27,S28)</f>
        <v>#DIV/0!</v>
      </c>
      <c r="T30" s="639"/>
      <c r="U30" s="611"/>
      <c r="V30" s="611"/>
      <c r="W30" s="611"/>
      <c r="X30" s="611"/>
      <c r="Y30" s="611"/>
      <c r="Z30" s="623"/>
      <c r="AA30" s="1"/>
    </row>
    <row r="31" spans="2:27" ht="90" customHeight="1">
      <c r="B31" s="547">
        <v>2022</v>
      </c>
      <c r="C31" s="180" t="s">
        <v>245</v>
      </c>
      <c r="D31" s="10" t="s">
        <v>220</v>
      </c>
      <c r="E31" s="11" t="s">
        <v>221</v>
      </c>
      <c r="F31" s="44"/>
      <c r="G31" s="45"/>
      <c r="H31" s="45"/>
      <c r="I31" s="45"/>
      <c r="J31" s="45"/>
      <c r="K31" s="45"/>
      <c r="L31" s="46"/>
      <c r="M31" s="46"/>
      <c r="N31" s="46"/>
      <c r="O31" s="46"/>
      <c r="P31" s="46"/>
      <c r="Q31" s="46"/>
      <c r="R31" s="156">
        <f t="shared" ref="R31:R32" si="2">SUM(F31:Q31)</f>
        <v>0</v>
      </c>
      <c r="S31" s="163" t="e">
        <f>MIN(F34:Q34)/100</f>
        <v>#DIV/0!</v>
      </c>
      <c r="T31" s="639"/>
      <c r="U31" s="611"/>
      <c r="V31" s="611"/>
      <c r="W31" s="611"/>
      <c r="X31" s="611"/>
      <c r="Y31" s="611"/>
      <c r="Z31" s="623"/>
      <c r="AA31" s="1"/>
    </row>
    <row r="32" spans="2:27" ht="49.5" customHeight="1">
      <c r="B32" s="589"/>
      <c r="C32" s="179" t="s">
        <v>175</v>
      </c>
      <c r="D32" s="10" t="s">
        <v>246</v>
      </c>
      <c r="E32" s="11" t="s">
        <v>247</v>
      </c>
      <c r="F32" s="44"/>
      <c r="G32" s="46"/>
      <c r="H32" s="46"/>
      <c r="I32" s="44"/>
      <c r="J32" s="44"/>
      <c r="K32" s="44"/>
      <c r="L32" s="46"/>
      <c r="M32" s="46"/>
      <c r="N32" s="46"/>
      <c r="O32" s="46"/>
      <c r="P32" s="46"/>
      <c r="Q32" s="46"/>
      <c r="R32" s="213">
        <f t="shared" si="2"/>
        <v>0</v>
      </c>
      <c r="S32" s="159" t="e">
        <f>MAX(F34:Q34)/100</f>
        <v>#DIV/0!</v>
      </c>
      <c r="T32" s="639"/>
      <c r="U32" s="611"/>
      <c r="V32" s="611"/>
      <c r="W32" s="611"/>
      <c r="X32" s="611"/>
      <c r="Y32" s="611"/>
      <c r="Z32" s="623"/>
      <c r="AA32" s="1"/>
    </row>
    <row r="33" spans="2:27" ht="30" customHeight="1" thickBot="1">
      <c r="B33" s="589"/>
      <c r="C33" s="180" t="s">
        <v>222</v>
      </c>
      <c r="D33" s="20" t="s">
        <v>85</v>
      </c>
      <c r="E33" s="11" t="s">
        <v>168</v>
      </c>
      <c r="F33" s="21"/>
      <c r="G33" s="21"/>
      <c r="H33" s="21"/>
      <c r="I33" s="21"/>
      <c r="J33" s="21"/>
      <c r="K33" s="21"/>
      <c r="L33" s="21"/>
      <c r="M33" s="21"/>
      <c r="N33" s="21"/>
      <c r="O33" s="21"/>
      <c r="P33" s="21"/>
      <c r="Q33" s="21"/>
      <c r="R33" s="214" t="e">
        <f>AVERAGE(F33:Q33)</f>
        <v>#DIV/0!</v>
      </c>
      <c r="S33" s="161"/>
      <c r="T33" s="639"/>
      <c r="U33" s="611"/>
      <c r="V33" s="611"/>
      <c r="W33" s="611"/>
      <c r="X33" s="611"/>
      <c r="Y33" s="611"/>
      <c r="Z33" s="623"/>
      <c r="AA33" s="1"/>
    </row>
    <row r="34" spans="2:27" ht="39.75" customHeight="1" thickBot="1">
      <c r="B34" s="589"/>
      <c r="C34" s="394" t="s">
        <v>86</v>
      </c>
      <c r="D34" s="584"/>
      <c r="E34" s="586"/>
      <c r="F34" s="210" t="e">
        <f t="shared" ref="F34:Q34" si="3">F31/F32</f>
        <v>#DIV/0!</v>
      </c>
      <c r="G34" s="211" t="e">
        <f t="shared" si="3"/>
        <v>#DIV/0!</v>
      </c>
      <c r="H34" s="211" t="e">
        <f t="shared" si="3"/>
        <v>#DIV/0!</v>
      </c>
      <c r="I34" s="211" t="e">
        <f t="shared" si="3"/>
        <v>#DIV/0!</v>
      </c>
      <c r="J34" s="211" t="e">
        <f t="shared" si="3"/>
        <v>#DIV/0!</v>
      </c>
      <c r="K34" s="211" t="e">
        <f t="shared" si="3"/>
        <v>#DIV/0!</v>
      </c>
      <c r="L34" s="211" t="e">
        <f t="shared" si="3"/>
        <v>#DIV/0!</v>
      </c>
      <c r="M34" s="211" t="e">
        <f t="shared" si="3"/>
        <v>#DIV/0!</v>
      </c>
      <c r="N34" s="211" t="e">
        <f t="shared" si="3"/>
        <v>#DIV/0!</v>
      </c>
      <c r="O34" s="211" t="e">
        <f t="shared" si="3"/>
        <v>#DIV/0!</v>
      </c>
      <c r="P34" s="211" t="e">
        <f t="shared" si="3"/>
        <v>#DIV/0!</v>
      </c>
      <c r="Q34" s="212" t="e">
        <f t="shared" si="3"/>
        <v>#DIV/0!</v>
      </c>
      <c r="R34" s="155" t="e">
        <f>AVERAGEIF(F34:Q34,"&gt;0",F34:Q34)</f>
        <v>#DIV/0!</v>
      </c>
      <c r="S34" s="158" t="e">
        <f>AVERAGE(S31,S32)</f>
        <v>#DIV/0!</v>
      </c>
      <c r="T34" s="604"/>
      <c r="U34" s="594"/>
      <c r="V34" s="594"/>
      <c r="W34" s="594"/>
      <c r="X34" s="594"/>
      <c r="Y34" s="594"/>
      <c r="Z34" s="595"/>
      <c r="AA34" s="1"/>
    </row>
    <row r="35" spans="2:27" ht="74.25" customHeight="1" thickBot="1">
      <c r="B35" s="262" t="s">
        <v>88</v>
      </c>
      <c r="C35" s="319" t="s">
        <v>89</v>
      </c>
      <c r="D35" s="596"/>
      <c r="E35" s="642"/>
      <c r="F35" s="263" t="e">
        <f t="shared" ref="F35:Q35" si="4">(F30-F34)/F30</f>
        <v>#DIV/0!</v>
      </c>
      <c r="G35" s="263" t="e">
        <f t="shared" si="4"/>
        <v>#DIV/0!</v>
      </c>
      <c r="H35" s="263" t="e">
        <f t="shared" si="4"/>
        <v>#DIV/0!</v>
      </c>
      <c r="I35" s="263" t="e">
        <f t="shared" si="4"/>
        <v>#DIV/0!</v>
      </c>
      <c r="J35" s="263" t="e">
        <f t="shared" si="4"/>
        <v>#DIV/0!</v>
      </c>
      <c r="K35" s="263" t="e">
        <f t="shared" si="4"/>
        <v>#DIV/0!</v>
      </c>
      <c r="L35" s="263" t="e">
        <f t="shared" si="4"/>
        <v>#DIV/0!</v>
      </c>
      <c r="M35" s="263" t="e">
        <f t="shared" si="4"/>
        <v>#DIV/0!</v>
      </c>
      <c r="N35" s="263" t="e">
        <f t="shared" si="4"/>
        <v>#DIV/0!</v>
      </c>
      <c r="O35" s="263" t="e">
        <f t="shared" si="4"/>
        <v>#DIV/0!</v>
      </c>
      <c r="P35" s="263" t="e">
        <f t="shared" si="4"/>
        <v>#DIV/0!</v>
      </c>
      <c r="Q35" s="263" t="e">
        <f t="shared" si="4"/>
        <v>#DIV/0!</v>
      </c>
      <c r="R35" s="183" t="e">
        <f>AVERAGE(F35:Q35)</f>
        <v>#DIV/0!</v>
      </c>
      <c r="S35" s="38"/>
      <c r="T35" s="48"/>
      <c r="U35" s="48"/>
      <c r="V35" s="48"/>
      <c r="W35" s="48"/>
      <c r="X35" s="48"/>
      <c r="Y35" s="48"/>
      <c r="Z35" s="48"/>
      <c r="AA35" s="1"/>
    </row>
    <row r="36" spans="2:27" ht="15.75" customHeight="1" thickBot="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43.5" customHeight="1" thickBot="1">
      <c r="B37" s="409" t="s">
        <v>90</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618"/>
      <c r="AA37" s="1"/>
    </row>
    <row r="38" spans="2:27" ht="49.5" customHeight="1" thickBot="1">
      <c r="B38" s="320" t="s">
        <v>91</v>
      </c>
      <c r="C38" s="596"/>
      <c r="D38" s="596"/>
      <c r="E38" s="596"/>
      <c r="F38" s="170" t="s">
        <v>92</v>
      </c>
      <c r="G38" s="84"/>
      <c r="H38" s="170" t="s">
        <v>93</v>
      </c>
      <c r="I38" s="84" t="s">
        <v>260</v>
      </c>
      <c r="J38" s="170" t="s">
        <v>94</v>
      </c>
      <c r="K38" s="39"/>
      <c r="L38" s="168"/>
      <c r="M38" s="168"/>
      <c r="N38" s="168"/>
      <c r="O38" s="168"/>
      <c r="P38" s="168"/>
      <c r="Q38" s="168"/>
      <c r="R38" s="168"/>
      <c r="S38" s="168"/>
      <c r="T38" s="168"/>
      <c r="U38" s="168"/>
      <c r="V38" s="168"/>
      <c r="W38" s="168"/>
      <c r="X38" s="168"/>
      <c r="Y38" s="168"/>
      <c r="Z38" s="169"/>
      <c r="AA38" s="1"/>
    </row>
    <row r="39" spans="2:27" ht="30" customHeight="1">
      <c r="B39" s="318" t="s">
        <v>96</v>
      </c>
      <c r="C39" s="619"/>
      <c r="D39" s="172" t="s">
        <v>180</v>
      </c>
      <c r="E39" s="433" t="s">
        <v>98</v>
      </c>
      <c r="F39" s="410"/>
      <c r="G39" s="577"/>
      <c r="H39" s="577"/>
      <c r="I39" s="577"/>
      <c r="J39" s="577"/>
      <c r="K39" s="577"/>
      <c r="L39" s="577"/>
      <c r="M39" s="577"/>
      <c r="N39" s="577"/>
      <c r="O39" s="577"/>
      <c r="P39" s="577"/>
      <c r="Q39" s="577"/>
      <c r="R39" s="577"/>
      <c r="S39" s="577"/>
      <c r="T39" s="577"/>
      <c r="U39" s="577"/>
      <c r="V39" s="577"/>
      <c r="W39" s="577"/>
      <c r="X39" s="577"/>
      <c r="Y39" s="577"/>
      <c r="Z39" s="585"/>
      <c r="AA39" s="1"/>
    </row>
    <row r="40" spans="2:27" ht="30" customHeight="1">
      <c r="B40" s="316" t="s">
        <v>99</v>
      </c>
      <c r="C40" s="620"/>
      <c r="D40" s="173"/>
      <c r="E40" s="621"/>
      <c r="F40" s="622"/>
      <c r="G40" s="611"/>
      <c r="H40" s="611"/>
      <c r="I40" s="611"/>
      <c r="J40" s="611"/>
      <c r="K40" s="611"/>
      <c r="L40" s="611"/>
      <c r="M40" s="611"/>
      <c r="N40" s="611"/>
      <c r="O40" s="611"/>
      <c r="P40" s="611"/>
      <c r="Q40" s="611"/>
      <c r="R40" s="611"/>
      <c r="S40" s="611"/>
      <c r="T40" s="611"/>
      <c r="U40" s="611"/>
      <c r="V40" s="611"/>
      <c r="W40" s="611"/>
      <c r="X40" s="611"/>
      <c r="Y40" s="611"/>
      <c r="Z40" s="623"/>
      <c r="AA40" s="1"/>
    </row>
    <row r="41" spans="2:27" ht="39.75" customHeight="1" thickBot="1">
      <c r="B41" s="316" t="s">
        <v>100</v>
      </c>
      <c r="C41" s="620"/>
      <c r="D41" s="174"/>
      <c r="E41" s="621"/>
      <c r="F41" s="624"/>
      <c r="G41" s="625"/>
      <c r="H41" s="625"/>
      <c r="I41" s="625"/>
      <c r="J41" s="625"/>
      <c r="K41" s="625"/>
      <c r="L41" s="625"/>
      <c r="M41" s="625"/>
      <c r="N41" s="625"/>
      <c r="O41" s="625"/>
      <c r="P41" s="625"/>
      <c r="Q41" s="625"/>
      <c r="R41" s="625"/>
      <c r="S41" s="625"/>
      <c r="T41" s="625"/>
      <c r="U41" s="625"/>
      <c r="V41" s="625"/>
      <c r="W41" s="625"/>
      <c r="X41" s="625"/>
      <c r="Y41" s="625"/>
      <c r="Z41" s="626"/>
      <c r="AA41" s="1"/>
    </row>
    <row r="42" spans="2:27" ht="48" customHeight="1" thickBot="1">
      <c r="B42" s="317" t="s">
        <v>102</v>
      </c>
      <c r="C42" s="579"/>
      <c r="D42" s="175"/>
      <c r="E42" s="171" t="s">
        <v>104</v>
      </c>
      <c r="F42" s="411"/>
      <c r="G42" s="627"/>
      <c r="H42" s="627"/>
      <c r="I42" s="627"/>
      <c r="J42" s="627"/>
      <c r="K42" s="627"/>
      <c r="L42" s="627"/>
      <c r="M42" s="627"/>
      <c r="N42" s="627"/>
      <c r="O42" s="627"/>
      <c r="P42" s="627"/>
      <c r="Q42" s="627"/>
      <c r="R42" s="627"/>
      <c r="S42" s="627"/>
      <c r="T42" s="627"/>
      <c r="U42" s="627"/>
      <c r="V42" s="627"/>
      <c r="W42" s="627"/>
      <c r="X42" s="627"/>
      <c r="Y42" s="627"/>
      <c r="Z42" s="628"/>
      <c r="AA42" s="1"/>
    </row>
    <row r="43" spans="2:27" ht="30" customHeight="1">
      <c r="B43" s="318" t="s">
        <v>96</v>
      </c>
      <c r="C43" s="619"/>
      <c r="D43" s="172" t="s">
        <v>105</v>
      </c>
      <c r="E43" s="433" t="s">
        <v>98</v>
      </c>
      <c r="F43" s="408"/>
      <c r="G43" s="577"/>
      <c r="H43" s="577"/>
      <c r="I43" s="577"/>
      <c r="J43" s="577"/>
      <c r="K43" s="577"/>
      <c r="L43" s="577"/>
      <c r="M43" s="577"/>
      <c r="N43" s="577"/>
      <c r="O43" s="577"/>
      <c r="P43" s="577"/>
      <c r="Q43" s="577"/>
      <c r="R43" s="577"/>
      <c r="S43" s="577"/>
      <c r="T43" s="577"/>
      <c r="U43" s="577"/>
      <c r="V43" s="577"/>
      <c r="W43" s="577"/>
      <c r="X43" s="577"/>
      <c r="Y43" s="577"/>
      <c r="Z43" s="585"/>
      <c r="AA43" s="1"/>
    </row>
    <row r="44" spans="2:27" ht="30" customHeight="1">
      <c r="B44" s="316" t="s">
        <v>99</v>
      </c>
      <c r="C44" s="620"/>
      <c r="D44" s="174"/>
      <c r="E44" s="621"/>
      <c r="F44" s="622"/>
      <c r="G44" s="611"/>
      <c r="H44" s="611"/>
      <c r="I44" s="611"/>
      <c r="J44" s="611"/>
      <c r="K44" s="611"/>
      <c r="L44" s="611"/>
      <c r="M44" s="611"/>
      <c r="N44" s="611"/>
      <c r="O44" s="611"/>
      <c r="P44" s="611"/>
      <c r="Q44" s="611"/>
      <c r="R44" s="611"/>
      <c r="S44" s="611"/>
      <c r="T44" s="611"/>
      <c r="U44" s="611"/>
      <c r="V44" s="611"/>
      <c r="W44" s="611"/>
      <c r="X44" s="611"/>
      <c r="Y44" s="611"/>
      <c r="Z44" s="623"/>
      <c r="AA44" s="1"/>
    </row>
    <row r="45" spans="2:27" ht="30" customHeight="1" thickBot="1">
      <c r="B45" s="316" t="s">
        <v>100</v>
      </c>
      <c r="C45" s="620"/>
      <c r="D45" s="174"/>
      <c r="E45" s="621"/>
      <c r="F45" s="624"/>
      <c r="G45" s="625"/>
      <c r="H45" s="625"/>
      <c r="I45" s="625"/>
      <c r="J45" s="625"/>
      <c r="K45" s="625"/>
      <c r="L45" s="625"/>
      <c r="M45" s="625"/>
      <c r="N45" s="625"/>
      <c r="O45" s="625"/>
      <c r="P45" s="625"/>
      <c r="Q45" s="625"/>
      <c r="R45" s="625"/>
      <c r="S45" s="625"/>
      <c r="T45" s="625"/>
      <c r="U45" s="625"/>
      <c r="V45" s="625"/>
      <c r="W45" s="625"/>
      <c r="X45" s="625"/>
      <c r="Y45" s="625"/>
      <c r="Z45" s="626"/>
      <c r="AA45" s="1"/>
    </row>
    <row r="46" spans="2:27" ht="30" customHeight="1" thickBot="1">
      <c r="B46" s="317" t="s">
        <v>102</v>
      </c>
      <c r="C46" s="579"/>
      <c r="D46" s="175"/>
      <c r="E46" s="171" t="s">
        <v>104</v>
      </c>
      <c r="F46" s="407"/>
      <c r="G46" s="627"/>
      <c r="H46" s="627"/>
      <c r="I46" s="627"/>
      <c r="J46" s="627"/>
      <c r="K46" s="627"/>
      <c r="L46" s="627"/>
      <c r="M46" s="627"/>
      <c r="N46" s="627"/>
      <c r="O46" s="627"/>
      <c r="P46" s="627"/>
      <c r="Q46" s="627"/>
      <c r="R46" s="627"/>
      <c r="S46" s="627"/>
      <c r="T46" s="627"/>
      <c r="U46" s="627"/>
      <c r="V46" s="627"/>
      <c r="W46" s="627"/>
      <c r="X46" s="627"/>
      <c r="Y46" s="627"/>
      <c r="Z46" s="628"/>
      <c r="AA46" s="1"/>
    </row>
    <row r="47" spans="2:27" ht="30" customHeight="1">
      <c r="B47" s="318" t="s">
        <v>96</v>
      </c>
      <c r="C47" s="619"/>
      <c r="D47" s="172" t="s">
        <v>106</v>
      </c>
      <c r="E47" s="433" t="s">
        <v>98</v>
      </c>
      <c r="F47" s="408"/>
      <c r="G47" s="577"/>
      <c r="H47" s="577"/>
      <c r="I47" s="577"/>
      <c r="J47" s="577"/>
      <c r="K47" s="577"/>
      <c r="L47" s="577"/>
      <c r="M47" s="577"/>
      <c r="N47" s="577"/>
      <c r="O47" s="577"/>
      <c r="P47" s="577"/>
      <c r="Q47" s="577"/>
      <c r="R47" s="577"/>
      <c r="S47" s="577"/>
      <c r="T47" s="577"/>
      <c r="U47" s="577"/>
      <c r="V47" s="577"/>
      <c r="W47" s="577"/>
      <c r="X47" s="577"/>
      <c r="Y47" s="577"/>
      <c r="Z47" s="585"/>
      <c r="AA47" s="1"/>
    </row>
    <row r="48" spans="2:27" ht="30" customHeight="1">
      <c r="B48" s="316" t="s">
        <v>99</v>
      </c>
      <c r="C48" s="620"/>
      <c r="D48" s="174"/>
      <c r="E48" s="621"/>
      <c r="F48" s="622"/>
      <c r="G48" s="611"/>
      <c r="H48" s="611"/>
      <c r="I48" s="611"/>
      <c r="J48" s="611"/>
      <c r="K48" s="611"/>
      <c r="L48" s="611"/>
      <c r="M48" s="611"/>
      <c r="N48" s="611"/>
      <c r="O48" s="611"/>
      <c r="P48" s="611"/>
      <c r="Q48" s="611"/>
      <c r="R48" s="611"/>
      <c r="S48" s="611"/>
      <c r="T48" s="611"/>
      <c r="U48" s="611"/>
      <c r="V48" s="611"/>
      <c r="W48" s="611"/>
      <c r="X48" s="611"/>
      <c r="Y48" s="611"/>
      <c r="Z48" s="623"/>
      <c r="AA48" s="1"/>
    </row>
    <row r="49" spans="2:27" ht="30" customHeight="1" thickBot="1">
      <c r="B49" s="316" t="s">
        <v>100</v>
      </c>
      <c r="C49" s="620"/>
      <c r="D49" s="174"/>
      <c r="E49" s="621"/>
      <c r="F49" s="624"/>
      <c r="G49" s="625"/>
      <c r="H49" s="625"/>
      <c r="I49" s="625"/>
      <c r="J49" s="625"/>
      <c r="K49" s="625"/>
      <c r="L49" s="625"/>
      <c r="M49" s="625"/>
      <c r="N49" s="625"/>
      <c r="O49" s="625"/>
      <c r="P49" s="625"/>
      <c r="Q49" s="625"/>
      <c r="R49" s="625"/>
      <c r="S49" s="625"/>
      <c r="T49" s="625"/>
      <c r="U49" s="625"/>
      <c r="V49" s="625"/>
      <c r="W49" s="625"/>
      <c r="X49" s="625"/>
      <c r="Y49" s="625"/>
      <c r="Z49" s="626"/>
      <c r="AA49" s="1"/>
    </row>
    <row r="50" spans="2:27" ht="30" customHeight="1" thickBot="1">
      <c r="B50" s="317" t="s">
        <v>102</v>
      </c>
      <c r="C50" s="579"/>
      <c r="D50" s="175"/>
      <c r="E50" s="171" t="s">
        <v>104</v>
      </c>
      <c r="F50" s="407"/>
      <c r="G50" s="627"/>
      <c r="H50" s="627"/>
      <c r="I50" s="627"/>
      <c r="J50" s="627"/>
      <c r="K50" s="627"/>
      <c r="L50" s="627"/>
      <c r="M50" s="627"/>
      <c r="N50" s="627"/>
      <c r="O50" s="627"/>
      <c r="P50" s="627"/>
      <c r="Q50" s="627"/>
      <c r="R50" s="627"/>
      <c r="S50" s="627"/>
      <c r="T50" s="627"/>
      <c r="U50" s="627"/>
      <c r="V50" s="627"/>
      <c r="W50" s="627"/>
      <c r="X50" s="627"/>
      <c r="Y50" s="627"/>
      <c r="Z50" s="628"/>
      <c r="AA50" s="1"/>
    </row>
    <row r="51" spans="2:27" ht="30" customHeight="1">
      <c r="B51" s="318" t="s">
        <v>96</v>
      </c>
      <c r="C51" s="619"/>
      <c r="D51" s="172" t="s">
        <v>107</v>
      </c>
      <c r="E51" s="433" t="s">
        <v>98</v>
      </c>
      <c r="F51" s="408"/>
      <c r="G51" s="577"/>
      <c r="H51" s="577"/>
      <c r="I51" s="577"/>
      <c r="J51" s="577"/>
      <c r="K51" s="577"/>
      <c r="L51" s="577"/>
      <c r="M51" s="577"/>
      <c r="N51" s="577"/>
      <c r="O51" s="577"/>
      <c r="P51" s="577"/>
      <c r="Q51" s="577"/>
      <c r="R51" s="577"/>
      <c r="S51" s="577"/>
      <c r="T51" s="577"/>
      <c r="U51" s="577"/>
      <c r="V51" s="577"/>
      <c r="W51" s="577"/>
      <c r="X51" s="577"/>
      <c r="Y51" s="577"/>
      <c r="Z51" s="585"/>
      <c r="AA51" s="1"/>
    </row>
    <row r="52" spans="2:27" ht="30" customHeight="1">
      <c r="B52" s="316" t="s">
        <v>99</v>
      </c>
      <c r="C52" s="620"/>
      <c r="D52" s="174"/>
      <c r="E52" s="621"/>
      <c r="F52" s="622"/>
      <c r="G52" s="611"/>
      <c r="H52" s="611"/>
      <c r="I52" s="611"/>
      <c r="J52" s="611"/>
      <c r="K52" s="611"/>
      <c r="L52" s="611"/>
      <c r="M52" s="611"/>
      <c r="N52" s="611"/>
      <c r="O52" s="611"/>
      <c r="P52" s="611"/>
      <c r="Q52" s="611"/>
      <c r="R52" s="611"/>
      <c r="S52" s="611"/>
      <c r="T52" s="611"/>
      <c r="U52" s="611"/>
      <c r="V52" s="611"/>
      <c r="W52" s="611"/>
      <c r="X52" s="611"/>
      <c r="Y52" s="611"/>
      <c r="Z52" s="623"/>
      <c r="AA52" s="1"/>
    </row>
    <row r="53" spans="2:27" ht="30" customHeight="1" thickBot="1">
      <c r="B53" s="316" t="s">
        <v>100</v>
      </c>
      <c r="C53" s="620"/>
      <c r="D53" s="174"/>
      <c r="E53" s="621"/>
      <c r="F53" s="624"/>
      <c r="G53" s="625"/>
      <c r="H53" s="625"/>
      <c r="I53" s="625"/>
      <c r="J53" s="625"/>
      <c r="K53" s="625"/>
      <c r="L53" s="625"/>
      <c r="M53" s="625"/>
      <c r="N53" s="625"/>
      <c r="O53" s="625"/>
      <c r="P53" s="625"/>
      <c r="Q53" s="625"/>
      <c r="R53" s="625"/>
      <c r="S53" s="625"/>
      <c r="T53" s="625"/>
      <c r="U53" s="625"/>
      <c r="V53" s="625"/>
      <c r="W53" s="625"/>
      <c r="X53" s="625"/>
      <c r="Y53" s="625"/>
      <c r="Z53" s="626"/>
      <c r="AA53" s="1"/>
    </row>
    <row r="54" spans="2:27" ht="30" customHeight="1" thickBot="1">
      <c r="B54" s="317" t="s">
        <v>102</v>
      </c>
      <c r="C54" s="579"/>
      <c r="D54" s="175"/>
      <c r="E54" s="171" t="s">
        <v>104</v>
      </c>
      <c r="F54" s="407"/>
      <c r="G54" s="627"/>
      <c r="H54" s="627"/>
      <c r="I54" s="627"/>
      <c r="J54" s="627"/>
      <c r="K54" s="627"/>
      <c r="L54" s="627"/>
      <c r="M54" s="627"/>
      <c r="N54" s="627"/>
      <c r="O54" s="627"/>
      <c r="P54" s="627"/>
      <c r="Q54" s="627"/>
      <c r="R54" s="627"/>
      <c r="S54" s="627"/>
      <c r="T54" s="627"/>
      <c r="U54" s="627"/>
      <c r="V54" s="627"/>
      <c r="W54" s="627"/>
      <c r="X54" s="627"/>
      <c r="Y54" s="627"/>
      <c r="Z54" s="628"/>
      <c r="AA54" s="1"/>
    </row>
    <row r="55" spans="2:27" ht="36" customHeight="1">
      <c r="B55" s="434" t="s">
        <v>108</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1"/>
    </row>
    <row r="56" spans="2:27" ht="15.75" customHeight="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5.75" customHeight="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5.75" customHeight="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5.75" customHeight="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5.75" customHeight="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5.75" customHeight="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5.75" customHeight="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5.75" customHeight="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5.75" customHeight="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5.75" customHeight="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5.75" customHeight="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5.75" customHeight="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5.75" customHeight="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5.75" customHeight="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5.75" customHeight="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5.75" customHeight="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5.75" customHeight="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5.75" customHeight="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5.75" customHeight="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5.75" customHeight="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5.75" customHeight="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5.75" customHeight="1">
      <c r="B77" s="41" t="s">
        <v>199</v>
      </c>
      <c r="C77" s="41"/>
      <c r="D77" s="41"/>
      <c r="E77" s="41"/>
      <c r="F77" s="41"/>
      <c r="G77" s="41"/>
      <c r="H77" s="41"/>
      <c r="I77" s="41"/>
      <c r="J77" s="41"/>
      <c r="K77" s="41"/>
      <c r="L77" s="41"/>
      <c r="M77" s="41"/>
      <c r="N77" s="41"/>
      <c r="O77" s="41"/>
      <c r="P77" s="41"/>
      <c r="Q77" s="41"/>
      <c r="R77" s="41"/>
      <c r="S77" s="41"/>
      <c r="T77" s="1"/>
      <c r="U77" s="1"/>
      <c r="V77" s="1"/>
      <c r="W77" s="1"/>
      <c r="X77" s="1"/>
      <c r="Y77" s="1"/>
      <c r="Z77" s="1"/>
      <c r="AA77" s="1"/>
    </row>
    <row r="78" spans="2:27" ht="15.75" customHeight="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5.75" customHeight="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5.75" customHeight="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5.75" customHeight="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5.75" customHeight="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5.75" customHeight="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5.75" customHeight="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5.75" customHeight="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5.75" customHeight="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5.75" customHeight="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5.75" customHeight="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5.75" customHeight="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5.75" customHeight="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5.75" customHeight="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5.75" customHeight="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sheetData>
  <mergeCells count="109">
    <mergeCell ref="B55:Z55"/>
    <mergeCell ref="B54:C54"/>
    <mergeCell ref="F54:Z54"/>
    <mergeCell ref="B50:C50"/>
    <mergeCell ref="F50:Z50"/>
    <mergeCell ref="B51:C51"/>
    <mergeCell ref="E51:E53"/>
    <mergeCell ref="F51:Z53"/>
    <mergeCell ref="B52:C52"/>
    <mergeCell ref="B53:C53"/>
    <mergeCell ref="B46:C46"/>
    <mergeCell ref="F46:Z46"/>
    <mergeCell ref="B47:C47"/>
    <mergeCell ref="E47:E49"/>
    <mergeCell ref="F47:Z49"/>
    <mergeCell ref="B48:C48"/>
    <mergeCell ref="B49:C49"/>
    <mergeCell ref="B42:C42"/>
    <mergeCell ref="F42:Z42"/>
    <mergeCell ref="B43:C43"/>
    <mergeCell ref="E43:E45"/>
    <mergeCell ref="F43:Z45"/>
    <mergeCell ref="B44:C44"/>
    <mergeCell ref="B45:C45"/>
    <mergeCell ref="B37:Z37"/>
    <mergeCell ref="B38:E38"/>
    <mergeCell ref="B39:C39"/>
    <mergeCell ref="E39:E41"/>
    <mergeCell ref="F39:Z41"/>
    <mergeCell ref="B40:C40"/>
    <mergeCell ref="B41:C41"/>
    <mergeCell ref="C35:E35"/>
    <mergeCell ref="B24:Z24"/>
    <mergeCell ref="B25:B26"/>
    <mergeCell ref="C25:C26"/>
    <mergeCell ref="D25:D26"/>
    <mergeCell ref="E25:E26"/>
    <mergeCell ref="F25:Q25"/>
    <mergeCell ref="R25:R26"/>
    <mergeCell ref="S25:S26"/>
    <mergeCell ref="V21:W22"/>
    <mergeCell ref="X21:Z22"/>
    <mergeCell ref="B21:B22"/>
    <mergeCell ref="C21:C22"/>
    <mergeCell ref="D21:D22"/>
    <mergeCell ref="E21:E22"/>
    <mergeCell ref="F21:F22"/>
    <mergeCell ref="T21:U22"/>
    <mergeCell ref="T25:Z34"/>
    <mergeCell ref="B27:B30"/>
    <mergeCell ref="C30:E30"/>
    <mergeCell ref="B31:B34"/>
    <mergeCell ref="C34:E34"/>
    <mergeCell ref="V17:W18"/>
    <mergeCell ref="X17:Z18"/>
    <mergeCell ref="B19:B20"/>
    <mergeCell ref="C19:C20"/>
    <mergeCell ref="D19:D20"/>
    <mergeCell ref="E19:E20"/>
    <mergeCell ref="F19:F20"/>
    <mergeCell ref="T19:U20"/>
    <mergeCell ref="V19:W20"/>
    <mergeCell ref="X19:Z20"/>
    <mergeCell ref="B17:B18"/>
    <mergeCell ref="C17:C18"/>
    <mergeCell ref="D17:D18"/>
    <mergeCell ref="E17:E18"/>
    <mergeCell ref="F17:F18"/>
    <mergeCell ref="T17:U18"/>
    <mergeCell ref="B12:C12"/>
    <mergeCell ref="D12:N12"/>
    <mergeCell ref="O12:R12"/>
    <mergeCell ref="S12:Z12"/>
    <mergeCell ref="B14:Z14"/>
    <mergeCell ref="B15:B16"/>
    <mergeCell ref="C15:C16"/>
    <mergeCell ref="D15:D16"/>
    <mergeCell ref="E15:E16"/>
    <mergeCell ref="F15:F16"/>
    <mergeCell ref="G15:S15"/>
    <mergeCell ref="T15:U16"/>
    <mergeCell ref="V15:W16"/>
    <mergeCell ref="X15:Z16"/>
    <mergeCell ref="U11:W11"/>
    <mergeCell ref="Y11:Z11"/>
    <mergeCell ref="B8:C8"/>
    <mergeCell ref="D8:Z8"/>
    <mergeCell ref="B10:C10"/>
    <mergeCell ref="D10:Z10"/>
    <mergeCell ref="B11:C11"/>
    <mergeCell ref="K11:L11"/>
    <mergeCell ref="M11:N11"/>
    <mergeCell ref="O11:Q11"/>
    <mergeCell ref="R11:T11"/>
    <mergeCell ref="D11:I11"/>
    <mergeCell ref="B7:C7"/>
    <mergeCell ref="D7:E7"/>
    <mergeCell ref="F7:Z7"/>
    <mergeCell ref="B2:C5"/>
    <mergeCell ref="D2:U2"/>
    <mergeCell ref="V2:W2"/>
    <mergeCell ref="X2:Z2"/>
    <mergeCell ref="D3:U5"/>
    <mergeCell ref="V3:W3"/>
    <mergeCell ref="X3:Z3"/>
    <mergeCell ref="V5:W5"/>
    <mergeCell ref="X5:Z5"/>
    <mergeCell ref="V4:W4"/>
    <mergeCell ref="X4:Z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32047103B71045A7C6E5866CEE2F66" ma:contentTypeVersion="14" ma:contentTypeDescription="Create a new document." ma:contentTypeScope="" ma:versionID="95ccab1f3ec630b795f8f151c02af374">
  <xsd:schema xmlns:xsd="http://www.w3.org/2001/XMLSchema" xmlns:xs="http://www.w3.org/2001/XMLSchema" xmlns:p="http://schemas.microsoft.com/office/2006/metadata/properties" xmlns:ns3="26f09962-4ab0-431c-bf14-7cebb531ddeb" xmlns:ns4="89ade6b6-364d-4246-b7b3-3f00f7b45d64" targetNamespace="http://schemas.microsoft.com/office/2006/metadata/properties" ma:root="true" ma:fieldsID="b98c44d8481c38d71240276bb49eb977" ns3:_="" ns4:_="">
    <xsd:import namespace="26f09962-4ab0-431c-bf14-7cebb531ddeb"/>
    <xsd:import namespace="89ade6b6-364d-4246-b7b3-3f00f7b45d64"/>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f09962-4ab0-431c-bf14-7cebb531ddeb"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de6b6-364d-4246-b7b3-3f00f7b45d6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5D2E5-EFFE-4347-AADA-FDAF45761FD9}"/>
</file>

<file path=customXml/itemProps2.xml><?xml version="1.0" encoding="utf-8"?>
<ds:datastoreItem xmlns:ds="http://schemas.openxmlformats.org/officeDocument/2006/customXml" ds:itemID="{52E7A6AF-7DD0-4D9D-B375-A1F55250B4B2}"/>
</file>

<file path=customXml/itemProps3.xml><?xml version="1.0" encoding="utf-8"?>
<ds:datastoreItem xmlns:ds="http://schemas.openxmlformats.org/officeDocument/2006/customXml" ds:itemID="{BFF9DAE7-CA31-46D1-A7AB-686B100FF6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GESTIÓN AMBIENTAL ETITC.</dc:creator>
  <cp:keywords/>
  <dc:description/>
  <cp:lastModifiedBy>Calidad ETITC</cp:lastModifiedBy>
  <cp:revision/>
  <dcterms:created xsi:type="dcterms:W3CDTF">2022-06-23T22:11:47Z</dcterms:created>
  <dcterms:modified xsi:type="dcterms:W3CDTF">2024-02-13T16:20:03Z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0x010100D932047103B71045A7C6E5866CEE2F66</vt:lpwstr>
  </property>
</Properties>
</file>