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filterPrivacy="1" autoCompressPictures="0"/>
  <xr:revisionPtr revIDLastSave="0" documentId="13_ncr:1_{D3AD36A0-0174-D94E-8C20-50FB9476C2F3}" xr6:coauthVersionLast="36" xr6:coauthVersionMax="45" xr10:uidLastSave="{00000000-0000-0000-0000-000000000000}"/>
  <bookViews>
    <workbookView xWindow="0" yWindow="460" windowWidth="25580" windowHeight="14660" xr2:uid="{00000000-000D-0000-FFFF-FFFF00000000}"/>
  </bookViews>
  <sheets>
    <sheet name="Tablero de Indicadores" sheetId="8" r:id="rId1"/>
    <sheet name="Hoja4" sheetId="14" state="hidden" r:id="rId2"/>
    <sheet name="Tablero Maestro (2)" sheetId="11" state="hidden" r:id="rId3"/>
    <sheet name="Hoja1" sheetId="10" state="hidden" r:id="rId4"/>
    <sheet name="DE" sheetId="9" state="hidden" r:id="rId5"/>
  </sheets>
  <externalReferences>
    <externalReference r:id="rId6"/>
  </externalReferences>
  <definedNames>
    <definedName name="_xlnm._FilterDatabase" localSheetId="0" hidden="1">'Tablero de Indicadores'!$A$6:$BR$29</definedName>
    <definedName name="CUMPLIMIENTO_METAS" localSheetId="4">#REF!</definedName>
    <definedName name="CUMPLIMIENTO_METAS" localSheetId="2">#REF!</definedName>
    <definedName name="CUMPLIMIENTO_METAS">#REF!</definedName>
    <definedName name="Datos_Nutricional" localSheetId="4">#REF!</definedName>
    <definedName name="Datos_Nutricional" localSheetId="2">#REF!</definedName>
    <definedName name="Datos_Nutricional">#REF!</definedName>
    <definedName name="EFICACIA_DEL_SGC" localSheetId="4">#REF!</definedName>
    <definedName name="EFICACIA_DEL_SGC" localSheetId="2">#REF!</definedName>
    <definedName name="EFICACIA_DEL_SGC">#REF!</definedName>
    <definedName name="Tabla_de_datos" localSheetId="4">'[1]Cubrimiento Cupos'!#REF!</definedName>
    <definedName name="Tabla_de_datos" localSheetId="2">'[1]Cubrimiento Cupos'!#REF!</definedName>
    <definedName name="Tabla_de_datos">'[1]Cubrimiento Cupos'!#REF!</definedName>
    <definedName name="Tabla_Logros" localSheetId="4">'[1]Logros alcanzados'!#REF!</definedName>
    <definedName name="Tabla_Logros" localSheetId="2">'[1]Logros alcanzados'!#REF!</definedName>
    <definedName name="Tabla_Logros">'[1]Logros alcanzados'!#REF!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9" i="11" l="1"/>
  <c r="AD17" i="11"/>
  <c r="AB16" i="11"/>
  <c r="Z16" i="11"/>
  <c r="AE16" i="11" s="1"/>
  <c r="AF16" i="11"/>
  <c r="AB15" i="11"/>
  <c r="Z15" i="11"/>
  <c r="AF15" i="11" s="1"/>
  <c r="AB14" i="11"/>
  <c r="Z14" i="11"/>
  <c r="AE14" i="11" s="1"/>
  <c r="AB13" i="11"/>
  <c r="Z13" i="11"/>
  <c r="AF13" i="11" s="1"/>
  <c r="AB12" i="11"/>
  <c r="Z12" i="11"/>
  <c r="AF12" i="11"/>
  <c r="AB11" i="11"/>
  <c r="Z11" i="11"/>
  <c r="AF11" i="11"/>
  <c r="AB10" i="11"/>
  <c r="Z10" i="11"/>
  <c r="AE10" i="11"/>
  <c r="AB9" i="11"/>
  <c r="Z9" i="11"/>
  <c r="AE9" i="11"/>
  <c r="AB8" i="11"/>
  <c r="Z8" i="11"/>
  <c r="AF8" i="11"/>
  <c r="B8" i="11"/>
  <c r="B9" i="11"/>
  <c r="B10" i="11"/>
  <c r="B11" i="11"/>
  <c r="B12" i="11"/>
  <c r="B13" i="11" s="1"/>
  <c r="B14" i="11" s="1"/>
  <c r="B15" i="11" s="1"/>
  <c r="B16" i="11" s="1"/>
  <c r="AE8" i="11"/>
  <c r="AE12" i="11"/>
  <c r="R29" i="8"/>
  <c r="F39" i="9"/>
  <c r="F38" i="9"/>
  <c r="F37" i="9"/>
  <c r="F36" i="9"/>
  <c r="F35" i="9"/>
  <c r="F34" i="9"/>
  <c r="F33" i="9"/>
  <c r="F32" i="9"/>
  <c r="F31" i="9"/>
  <c r="F30" i="9"/>
  <c r="F29" i="9"/>
  <c r="F28" i="9"/>
  <c r="AE11" i="11"/>
  <c r="AE15" i="11"/>
  <c r="AF9" i="11"/>
  <c r="AF10" i="11"/>
  <c r="C39" i="9"/>
  <c r="S29" i="8"/>
  <c r="D35" i="9" s="1"/>
  <c r="E35" i="9" s="1"/>
  <c r="AD19" i="11"/>
  <c r="AE19" i="11" s="1"/>
  <c r="D33" i="9" l="1"/>
  <c r="E33" i="9" s="1"/>
  <c r="D32" i="9"/>
  <c r="E32" i="9" s="1"/>
  <c r="D34" i="9"/>
  <c r="E34" i="9" s="1"/>
  <c r="G35" i="9" s="1"/>
  <c r="D39" i="9"/>
  <c r="E39" i="9" s="1"/>
  <c r="D31" i="9"/>
  <c r="E31" i="9" s="1"/>
  <c r="D29" i="9"/>
  <c r="E29" i="9" s="1"/>
  <c r="AF17" i="11"/>
  <c r="D30" i="9"/>
  <c r="E30" i="9" s="1"/>
  <c r="G31" i="9" s="1"/>
  <c r="D37" i="9"/>
  <c r="E37" i="9" s="1"/>
  <c r="AE13" i="11"/>
  <c r="AE17" i="11" s="1"/>
  <c r="AF14" i="11"/>
  <c r="D38" i="9"/>
  <c r="E38" i="9" s="1"/>
  <c r="T29" i="8"/>
  <c r="D28" i="9"/>
  <c r="E28" i="9" s="1"/>
  <c r="D36" i="9"/>
  <c r="E36" i="9" s="1"/>
  <c r="G33" i="9" l="1"/>
  <c r="G32" i="9"/>
  <c r="G37" i="9"/>
  <c r="G34" i="9"/>
  <c r="G39" i="9"/>
  <c r="G36" i="9"/>
  <c r="G38" i="9"/>
  <c r="G29" i="9"/>
  <c r="E40" i="9"/>
  <c r="G30" i="9"/>
</calcChain>
</file>

<file path=xl/sharedStrings.xml><?xml version="1.0" encoding="utf-8"?>
<sst xmlns="http://schemas.openxmlformats.org/spreadsheetml/2006/main" count="174" uniqueCount="128">
  <si>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</si>
  <si>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</si>
  <si>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</si>
  <si>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</si>
  <si>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</si>
  <si>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</si>
  <si>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</si>
  <si>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</si>
  <si>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</si>
  <si>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</si>
  <si>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</si>
  <si>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</si>
  <si>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</si>
  <si>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</si>
  <si>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</si>
  <si>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</si>
  <si>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</si>
  <si>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</si>
  <si>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</si>
  <si>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</si>
  <si>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</si>
  <si>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</si>
  <si>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</si>
  <si>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</si>
  <si>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</si>
  <si>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</si>
  <si>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</si>
  <si>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</si>
  <si>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</si>
  <si>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</si>
  <si>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</si>
  <si>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</si>
  <si>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</si>
  <si>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</si>
  <si>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</si>
  <si>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</si>
  <si>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</si>
  <si>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</si>
  <si>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</si>
  <si>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</si>
  <si>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</si>
  <si>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</si>
  <si>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</si>
  <si>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</si>
  <si>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</si>
  <si>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</si>
  <si>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</si>
  <si>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</si>
  <si>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</si>
  <si>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</si>
  <si>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</si>
  <si>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</si>
  <si>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</si>
  <si>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</si>
  <si>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</si>
  <si>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</si>
  <si>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</si>
  <si>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</si>
  <si>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</si>
  <si>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</si>
  <si>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</si>
  <si>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</si>
  <si>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</si>
  <si>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</si>
  <si>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</si>
  <si>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</si>
  <si>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</si>
  <si>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</si>
  <si>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</si>
  <si>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</si>
  <si>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</si>
  <si>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Bienestar Universitario</t>
  </si>
  <si>
    <t>Gestión Control Disciplinario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</si>
  <si>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</si>
  <si>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</si>
  <si>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</si>
  <si>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</si>
  <si>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</si>
  <si>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</si>
  <si>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</si>
  <si>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</si>
  <si>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</si>
  <si>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</si>
  <si>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</si>
  <si>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</si>
  <si>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</si>
  <si>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</si>
  <si>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</si>
  <si>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</si>
  <si>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</si>
  <si>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</si>
  <si>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</si>
  <si>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</si>
  <si>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</si>
  <si>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</si>
  <si>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</si>
  <si>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</si>
  <si>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</si>
  <si>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</si>
  <si>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</si>
  <si>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</si>
  <si>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</si>
  <si>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</si>
  <si>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</si>
  <si>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</si>
  <si>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</si>
  <si>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Línea base</t>
  </si>
  <si>
    <t>Periodicidad</t>
  </si>
  <si>
    <t>Observaciones</t>
  </si>
  <si>
    <t>Objetivo Estratégico</t>
  </si>
  <si>
    <t>Medición Febrero</t>
  </si>
  <si>
    <t>Movilidad internacional (1) 
Cantidad: 1 Docente, Destino: México
Movilidad nacional (2)
Cantidad: 1 Decano, 1 estudiante, Destino: Medellín</t>
  </si>
  <si>
    <t>Febrero</t>
  </si>
  <si>
    <t>Marzo</t>
  </si>
  <si>
    <t>Abril</t>
  </si>
  <si>
    <t>Escuela Tecnológica
Instituto Técnico Central</t>
  </si>
  <si>
    <t>CÓDIGO:  DIE-FO-01</t>
  </si>
  <si>
    <t>PÁGINA:    1 de 1</t>
  </si>
  <si>
    <t>VERSIÓN: 4</t>
  </si>
  <si>
    <t>Fórmula</t>
  </si>
  <si>
    <t>Variables</t>
  </si>
  <si>
    <t>Desagregación</t>
  </si>
  <si>
    <t>IPB</t>
  </si>
  <si>
    <t>A</t>
  </si>
  <si>
    <t>CLASIF. DE CONFIDENCIALIDAD</t>
  </si>
  <si>
    <t>CLASIF. DE INTEGRIDAD</t>
  </si>
  <si>
    <t>CLASIF. DE DISPONIBILIDAD</t>
  </si>
  <si>
    <t>VIGENCIA: AGOSTO 27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</si>
</sst>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  <numFmt numFmtId="167" formatCode="_-* #,##0_-;\-* #,##0_-;_-* &quot;-&quot;??_-;_-@_-"/>
    <numFmt numFmtId="168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8" borderId="18" xfId="0" applyFont="1" applyFill="1" applyBorder="1"/>
    <xf numFmtId="0" fontId="22" fillId="8" borderId="7" xfId="0" applyFont="1" applyFill="1" applyBorder="1"/>
    <xf numFmtId="0" fontId="0" fillId="0" borderId="0" xfId="0" applyFont="1"/>
    <xf numFmtId="0" fontId="0" fillId="0" borderId="7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ont="1" applyBorder="1"/>
    <xf numFmtId="0" fontId="0" fillId="0" borderId="18" xfId="0" applyFont="1" applyBorder="1"/>
    <xf numFmtId="9" fontId="0" fillId="0" borderId="0" xfId="1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9" fontId="23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2" fillId="0" borderId="10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vertical="center" wrapText="1"/>
    </xf>
    <xf numFmtId="9" fontId="23" fillId="0" borderId="7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7" borderId="7" xfId="0" applyFont="1" applyFill="1" applyBorder="1" applyAlignment="1">
      <alignment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7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0" fillId="8" borderId="18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67" fontId="0" fillId="0" borderId="0" xfId="39" applyNumberFormat="1" applyFont="1"/>
    <xf numFmtId="0" fontId="0" fillId="0" borderId="10" xfId="0" applyFont="1" applyBorder="1"/>
    <xf numFmtId="0" fontId="0" fillId="0" borderId="0" xfId="0" applyFont="1" applyAlignment="1">
      <alignment wrapText="1"/>
    </xf>
    <xf numFmtId="4" fontId="0" fillId="0" borderId="0" xfId="0" applyNumberFormat="1" applyFont="1"/>
    <xf numFmtId="167" fontId="0" fillId="0" borderId="0" xfId="0" applyNumberFormat="1" applyFont="1"/>
    <xf numFmtId="165" fontId="2" fillId="0" borderId="16" xfId="0" applyNumberFormat="1" applyFont="1" applyBorder="1" applyAlignment="1">
      <alignment vertical="center" wrapText="1"/>
    </xf>
    <xf numFmtId="165" fontId="0" fillId="0" borderId="16" xfId="0" applyNumberFormat="1" applyFont="1" applyBorder="1" applyAlignment="1">
      <alignment vertical="center" wrapText="1"/>
    </xf>
    <xf numFmtId="10" fontId="0" fillId="0" borderId="17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/>
    <xf numFmtId="0" fontId="22" fillId="0" borderId="10" xfId="0" applyFont="1" applyFill="1" applyBorder="1" applyAlignment="1">
      <alignment vertical="center" wrapText="1"/>
    </xf>
    <xf numFmtId="165" fontId="2" fillId="0" borderId="56" xfId="0" applyNumberFormat="1" applyFont="1" applyBorder="1" applyAlignment="1">
      <alignment vertical="center" wrapText="1"/>
    </xf>
    <xf numFmtId="10" fontId="0" fillId="0" borderId="49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2" fillId="8" borderId="18" xfId="0" applyFont="1" applyFill="1" applyBorder="1" applyAlignment="1">
      <alignment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24" fillId="0" borderId="60" xfId="0" applyFont="1" applyBorder="1" applyAlignment="1">
      <alignment vertical="center" wrapText="1"/>
    </xf>
    <xf numFmtId="0" fontId="24" fillId="0" borderId="61" xfId="0" applyFont="1" applyBorder="1" applyAlignment="1">
      <alignment vertical="center" wrapText="1"/>
    </xf>
    <xf numFmtId="0" fontId="0" fillId="0" borderId="61" xfId="0" applyFont="1" applyFill="1" applyBorder="1" applyAlignment="1">
      <alignment vertical="center" wrapText="1"/>
    </xf>
    <xf numFmtId="0" fontId="0" fillId="7" borderId="61" xfId="0" applyFont="1" applyFill="1" applyBorder="1" applyAlignment="1">
      <alignment vertical="center" wrapText="1"/>
    </xf>
    <xf numFmtId="9" fontId="3" fillId="0" borderId="61" xfId="0" applyNumberFormat="1" applyFont="1" applyFill="1" applyBorder="1" applyAlignment="1">
      <alignment horizontal="center" vertical="center" wrapText="1"/>
    </xf>
    <xf numFmtId="9" fontId="0" fillId="0" borderId="61" xfId="0" applyNumberFormat="1" applyFont="1" applyFill="1" applyBorder="1" applyAlignment="1">
      <alignment horizontal="center" vertical="center" wrapText="1"/>
    </xf>
    <xf numFmtId="9" fontId="0" fillId="0" borderId="61" xfId="1" applyFont="1" applyFill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166" fontId="0" fillId="0" borderId="61" xfId="0" applyNumberFormat="1" applyFont="1" applyFill="1" applyBorder="1" applyAlignment="1">
      <alignment vertical="center" wrapText="1"/>
    </xf>
    <xf numFmtId="165" fontId="0" fillId="0" borderId="62" xfId="0" applyNumberFormat="1" applyFont="1" applyBorder="1" applyAlignment="1">
      <alignment vertical="center" wrapText="1"/>
    </xf>
    <xf numFmtId="0" fontId="0" fillId="0" borderId="65" xfId="0" applyFont="1" applyBorder="1" applyAlignment="1">
      <alignment horizontal="center" vertical="center"/>
    </xf>
    <xf numFmtId="0" fontId="24" fillId="0" borderId="5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0" fillId="0" borderId="63" xfId="0" applyFont="1" applyBorder="1"/>
    <xf numFmtId="0" fontId="0" fillId="0" borderId="38" xfId="0" applyFont="1" applyBorder="1"/>
    <xf numFmtId="0" fontId="24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  <xf numFmtId="166" fontId="0" fillId="0" borderId="10" xfId="0" applyNumberFormat="1" applyFont="1" applyFill="1" applyBorder="1" applyAlignment="1">
      <alignment vertical="center" wrapText="1"/>
    </xf>
    <xf numFmtId="165" fontId="0" fillId="0" borderId="56" xfId="0" applyNumberFormat="1" applyFont="1" applyBorder="1" applyAlignment="1">
      <alignment vertical="center" wrapText="1"/>
    </xf>
    <xf numFmtId="10" fontId="0" fillId="0" borderId="52" xfId="0" applyNumberFormat="1" applyFont="1" applyBorder="1" applyAlignment="1">
      <alignment horizontal="center" vertical="center"/>
    </xf>
    <xf numFmtId="0" fontId="24" fillId="0" borderId="54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0" fillId="0" borderId="13" xfId="0" applyFont="1" applyBorder="1"/>
    <xf numFmtId="0" fontId="0" fillId="0" borderId="64" xfId="0" applyFont="1" applyBorder="1"/>
    <xf numFmtId="0" fontId="0" fillId="0" borderId="13" xfId="0" applyFont="1" applyFill="1" applyBorder="1" applyAlignment="1">
      <alignment vertical="center" wrapText="1"/>
    </xf>
    <xf numFmtId="0" fontId="0" fillId="7" borderId="13" xfId="0" applyFont="1" applyFill="1" applyBorder="1" applyAlignment="1">
      <alignment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0" fillId="0" borderId="13" xfId="0" applyNumberFormat="1" applyFont="1" applyFill="1" applyBorder="1" applyAlignment="1">
      <alignment horizontal="center" vertical="center" wrapText="1"/>
    </xf>
    <xf numFmtId="9" fontId="0" fillId="0" borderId="13" xfId="1" applyFont="1" applyFill="1" applyBorder="1" applyAlignment="1">
      <alignment horizontal="center" vertical="center" wrapText="1"/>
    </xf>
    <xf numFmtId="166" fontId="0" fillId="0" borderId="13" xfId="0" applyNumberFormat="1" applyFont="1" applyFill="1" applyBorder="1" applyAlignment="1">
      <alignment vertical="center" wrapText="1"/>
    </xf>
    <xf numFmtId="165" fontId="0" fillId="0" borderId="64" xfId="0" applyNumberFormat="1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/>
    </xf>
    <xf numFmtId="0" fontId="22" fillId="0" borderId="13" xfId="0" applyFont="1" applyBorder="1"/>
    <xf numFmtId="10" fontId="0" fillId="0" borderId="54" xfId="1" applyNumberFormat="1" applyFont="1" applyBorder="1" applyAlignment="1">
      <alignment horizontal="center" vertical="center"/>
    </xf>
    <xf numFmtId="0" fontId="0" fillId="0" borderId="52" xfId="0" applyFont="1" applyBorder="1"/>
    <xf numFmtId="0" fontId="0" fillId="0" borderId="52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0" borderId="59" xfId="0" applyFont="1" applyBorder="1" applyAlignment="1">
      <alignment horizontal="left" vertical="center" wrapText="1"/>
    </xf>
    <xf numFmtId="0" fontId="0" fillId="0" borderId="6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2" fillId="8" borderId="52" xfId="0" applyFont="1" applyFill="1" applyBorder="1" applyAlignment="1">
      <alignment horizontal="left"/>
    </xf>
    <xf numFmtId="0" fontId="22" fillId="8" borderId="10" xfId="0" applyFont="1" applyFill="1" applyBorder="1" applyAlignment="1">
      <alignment horizontal="left"/>
    </xf>
    <xf numFmtId="0" fontId="0" fillId="8" borderId="52" xfId="0" applyFont="1" applyFill="1" applyBorder="1" applyAlignment="1">
      <alignment vertical="center" wrapText="1"/>
    </xf>
    <xf numFmtId="165" fontId="0" fillId="0" borderId="39" xfId="0" applyNumberFormat="1" applyFont="1" applyBorder="1" applyAlignment="1">
      <alignment horizontal="center" vertical="center" wrapText="1"/>
    </xf>
    <xf numFmtId="165" fontId="0" fillId="0" borderId="35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42" xfId="0" applyNumberFormat="1" applyFont="1" applyBorder="1" applyAlignment="1">
      <alignment horizontal="center" vertical="center" wrapText="1"/>
    </xf>
    <xf numFmtId="10" fontId="0" fillId="0" borderId="41" xfId="0" applyNumberFormat="1" applyFont="1" applyBorder="1" applyAlignment="1">
      <alignment horizontal="center" vertical="center"/>
    </xf>
    <xf numFmtId="10" fontId="0" fillId="0" borderId="37" xfId="1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0" fontId="0" fillId="0" borderId="43" xfId="1" applyNumberFormat="1" applyFont="1" applyBorder="1" applyAlignment="1">
      <alignment horizontal="center" vertical="center"/>
    </xf>
    <xf numFmtId="0" fontId="0" fillId="0" borderId="37" xfId="0" applyFont="1" applyBorder="1"/>
    <xf numFmtId="0" fontId="0" fillId="0" borderId="3" xfId="0" applyFont="1" applyBorder="1" applyAlignment="1">
      <alignment horizontal="center" vertical="center"/>
    </xf>
    <xf numFmtId="10" fontId="0" fillId="0" borderId="40" xfId="1" applyNumberFormat="1" applyFont="1" applyBorder="1" applyAlignment="1">
      <alignment horizontal="center" vertical="center" wrapText="1"/>
    </xf>
    <xf numFmtId="10" fontId="0" fillId="0" borderId="36" xfId="1" applyNumberFormat="1" applyFont="1" applyBorder="1" applyAlignment="1">
      <alignment horizontal="center" vertical="center" wrapText="1"/>
    </xf>
    <xf numFmtId="10" fontId="0" fillId="0" borderId="33" xfId="1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0" fontId="0" fillId="0" borderId="8" xfId="1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  <xf numFmtId="0" fontId="0" fillId="0" borderId="5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4" fillId="0" borderId="69" xfId="0" applyFont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165" fontId="0" fillId="0" borderId="16" xfId="0" applyNumberFormat="1" applyFont="1" applyFill="1" applyBorder="1" applyAlignment="1">
      <alignment vertical="center" wrapText="1"/>
    </xf>
    <xf numFmtId="165" fontId="0" fillId="0" borderId="35" xfId="0" applyNumberFormat="1" applyFont="1" applyFill="1" applyBorder="1" applyAlignment="1">
      <alignment horizontal="center" vertical="center" wrapText="1"/>
    </xf>
    <xf numFmtId="10" fontId="0" fillId="0" borderId="36" xfId="1" applyNumberFormat="1" applyFont="1" applyFill="1" applyBorder="1" applyAlignment="1">
      <alignment horizontal="center" vertical="center" wrapText="1"/>
    </xf>
    <xf numFmtId="10" fontId="0" fillId="0" borderId="37" xfId="1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/>
    </xf>
    <xf numFmtId="2" fontId="0" fillId="0" borderId="40" xfId="0" applyNumberFormat="1" applyFont="1" applyBorder="1" applyAlignment="1">
      <alignment horizontal="center" vertical="center" wrapText="1"/>
    </xf>
    <xf numFmtId="2" fontId="0" fillId="0" borderId="41" xfId="0" applyNumberFormat="1" applyFont="1" applyBorder="1" applyAlignment="1">
      <alignment horizontal="center" vertical="center"/>
    </xf>
    <xf numFmtId="2" fontId="0" fillId="0" borderId="52" xfId="0" applyNumberFormat="1" applyFont="1" applyBorder="1" applyAlignment="1">
      <alignment horizontal="center" vertical="center"/>
    </xf>
    <xf numFmtId="10" fontId="0" fillId="0" borderId="43" xfId="0" applyNumberFormat="1" applyFont="1" applyBorder="1" applyAlignment="1">
      <alignment horizontal="center" vertical="center"/>
    </xf>
    <xf numFmtId="10" fontId="0" fillId="0" borderId="5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57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0" xfId="0" applyFont="1" applyBorder="1"/>
    <xf numFmtId="0" fontId="0" fillId="0" borderId="62" xfId="0" applyFont="1" applyBorder="1"/>
    <xf numFmtId="0" fontId="24" fillId="0" borderId="62" xfId="0" applyFont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164" fontId="0" fillId="0" borderId="0" xfId="0" applyNumberFormat="1" applyFont="1"/>
    <xf numFmtId="10" fontId="0" fillId="0" borderId="57" xfId="1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0" fontId="0" fillId="0" borderId="50" xfId="1" applyNumberFormat="1" applyFont="1" applyBorder="1" applyAlignment="1">
      <alignment horizontal="center" vertical="center"/>
    </xf>
    <xf numFmtId="0" fontId="0" fillId="0" borderId="49" xfId="0" applyFont="1" applyBorder="1"/>
    <xf numFmtId="0" fontId="0" fillId="0" borderId="17" xfId="0" applyFont="1" applyBorder="1"/>
    <xf numFmtId="2" fontId="0" fillId="0" borderId="56" xfId="0" applyNumberFormat="1" applyFont="1" applyFill="1" applyBorder="1" applyAlignment="1">
      <alignment horizontal="center" vertical="center"/>
    </xf>
    <xf numFmtId="10" fontId="0" fillId="0" borderId="50" xfId="0" applyNumberFormat="1" applyFont="1" applyBorder="1" applyAlignment="1">
      <alignment horizontal="center" vertical="center"/>
    </xf>
    <xf numFmtId="10" fontId="0" fillId="0" borderId="64" xfId="1" applyNumberFormat="1" applyFont="1" applyBorder="1" applyAlignment="1">
      <alignment horizontal="center" vertical="center"/>
    </xf>
    <xf numFmtId="0" fontId="0" fillId="0" borderId="41" xfId="0" applyFont="1" applyBorder="1" applyAlignment="1">
      <alignment wrapText="1"/>
    </xf>
    <xf numFmtId="0" fontId="0" fillId="0" borderId="37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3" xfId="0" applyFont="1" applyBorder="1" applyAlignment="1">
      <alignment wrapText="1"/>
    </xf>
    <xf numFmtId="10" fontId="0" fillId="0" borderId="43" xfId="1" applyNumberFormat="1" applyFont="1" applyBorder="1" applyAlignment="1">
      <alignment horizontal="left" vertical="center" wrapText="1"/>
    </xf>
    <xf numFmtId="0" fontId="0" fillId="0" borderId="57" xfId="0" applyFont="1" applyBorder="1"/>
    <xf numFmtId="10" fontId="0" fillId="0" borderId="12" xfId="0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168" fontId="0" fillId="0" borderId="40" xfId="0" applyNumberFormat="1" applyFont="1" applyBorder="1" applyAlignment="1">
      <alignment horizontal="center" vertical="center" wrapText="1"/>
    </xf>
    <xf numFmtId="0" fontId="0" fillId="0" borderId="41" xfId="0" applyFont="1" applyBorder="1" applyAlignment="1">
      <alignment vertical="center" wrapText="1"/>
    </xf>
    <xf numFmtId="168" fontId="0" fillId="0" borderId="41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vertical="center"/>
    </xf>
    <xf numFmtId="0" fontId="0" fillId="8" borderId="33" xfId="0" applyFont="1" applyFill="1" applyBorder="1" applyAlignment="1">
      <alignment horizontal="left" vertical="center" wrapText="1"/>
    </xf>
    <xf numFmtId="0" fontId="0" fillId="8" borderId="45" xfId="0" applyFont="1" applyFill="1" applyBorder="1" applyAlignment="1">
      <alignment vertical="center" wrapText="1"/>
    </xf>
    <xf numFmtId="0" fontId="0" fillId="8" borderId="72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vertical="center" wrapText="1"/>
    </xf>
    <xf numFmtId="0" fontId="22" fillId="8" borderId="47" xfId="0" applyFont="1" applyFill="1" applyBorder="1" applyAlignment="1">
      <alignment vertical="center" wrapText="1"/>
    </xf>
    <xf numFmtId="0" fontId="22" fillId="8" borderId="47" xfId="0" applyFont="1" applyFill="1" applyBorder="1" applyAlignment="1">
      <alignment horizontal="center" vertical="center" wrapText="1"/>
    </xf>
    <xf numFmtId="9" fontId="23" fillId="8" borderId="47" xfId="0" applyNumberFormat="1" applyFont="1" applyFill="1" applyBorder="1" applyAlignment="1">
      <alignment horizontal="center" vertical="center" wrapText="1"/>
    </xf>
    <xf numFmtId="9" fontId="2" fillId="8" borderId="47" xfId="0" applyNumberFormat="1" applyFont="1" applyFill="1" applyBorder="1" applyAlignment="1">
      <alignment horizontal="center" vertical="center" wrapText="1"/>
    </xf>
    <xf numFmtId="9" fontId="2" fillId="8" borderId="47" xfId="1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horizontal="center" vertical="center" wrapText="1"/>
    </xf>
    <xf numFmtId="166" fontId="2" fillId="8" borderId="47" xfId="0" applyNumberFormat="1" applyFont="1" applyFill="1" applyBorder="1" applyAlignment="1">
      <alignment vertical="center" wrapText="1"/>
    </xf>
    <xf numFmtId="165" fontId="2" fillId="8" borderId="19" xfId="0" applyNumberFormat="1" applyFont="1" applyFill="1" applyBorder="1" applyAlignment="1">
      <alignment vertical="center" wrapText="1"/>
    </xf>
    <xf numFmtId="165" fontId="0" fillId="8" borderId="24" xfId="0" applyNumberFormat="1" applyFont="1" applyFill="1" applyBorder="1" applyAlignment="1">
      <alignment horizontal="center" vertical="center" wrapText="1"/>
    </xf>
    <xf numFmtId="10" fontId="0" fillId="8" borderId="31" xfId="1" applyNumberFormat="1" applyFont="1" applyFill="1" applyBorder="1" applyAlignment="1">
      <alignment horizontal="center" vertical="center" wrapText="1"/>
    </xf>
    <xf numFmtId="10" fontId="0" fillId="8" borderId="71" xfId="0" applyNumberFormat="1" applyFont="1" applyFill="1" applyBorder="1" applyAlignment="1">
      <alignment horizontal="center" vertical="center"/>
    </xf>
    <xf numFmtId="10" fontId="0" fillId="8" borderId="0" xfId="0" applyNumberFormat="1" applyFont="1" applyFill="1" applyBorder="1" applyAlignment="1">
      <alignment horizontal="center" vertical="center"/>
    </xf>
    <xf numFmtId="10" fontId="0" fillId="8" borderId="19" xfId="0" applyNumberFormat="1" applyFont="1" applyFill="1" applyBorder="1" applyAlignment="1">
      <alignment horizontal="center" vertical="center"/>
    </xf>
    <xf numFmtId="10" fontId="0" fillId="8" borderId="24" xfId="0" applyNumberFormat="1" applyFont="1" applyFill="1" applyBorder="1" applyAlignment="1">
      <alignment horizontal="center" vertical="center"/>
    </xf>
    <xf numFmtId="0" fontId="0" fillId="8" borderId="0" xfId="0" applyFont="1" applyFill="1"/>
    <xf numFmtId="0" fontId="0" fillId="8" borderId="0" xfId="0" applyFont="1" applyFill="1" applyAlignment="1">
      <alignment vertical="center" wrapText="1"/>
    </xf>
    <xf numFmtId="0" fontId="0" fillId="8" borderId="0" xfId="0" applyFont="1" applyFill="1" applyBorder="1"/>
    <xf numFmtId="0" fontId="0" fillId="8" borderId="0" xfId="0" applyFont="1" applyFill="1" applyBorder="1" applyAlignment="1">
      <alignment vertical="center" wrapText="1"/>
    </xf>
    <xf numFmtId="10" fontId="0" fillId="0" borderId="57" xfId="1" applyNumberFormat="1" applyFont="1" applyBorder="1" applyAlignment="1">
      <alignment horizontal="left" vertical="center"/>
    </xf>
    <xf numFmtId="10" fontId="0" fillId="0" borderId="57" xfId="1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25" fillId="0" borderId="33" xfId="0" applyFont="1" applyBorder="1" applyAlignment="1">
      <alignment vertical="center" wrapText="1"/>
    </xf>
    <xf numFmtId="3" fontId="0" fillId="0" borderId="0" xfId="0" applyNumberFormat="1" applyFont="1"/>
    <xf numFmtId="3" fontId="0" fillId="0" borderId="0" xfId="0" applyNumberFormat="1" applyFont="1" applyFill="1" applyBorder="1"/>
    <xf numFmtId="0" fontId="0" fillId="0" borderId="1" xfId="0" applyFont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 vertical="center"/>
    </xf>
    <xf numFmtId="10" fontId="0" fillId="0" borderId="39" xfId="0" applyNumberFormat="1" applyFont="1" applyBorder="1" applyAlignment="1">
      <alignment horizontal="center" vertical="center"/>
    </xf>
    <xf numFmtId="10" fontId="0" fillId="0" borderId="42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10" fontId="0" fillId="0" borderId="35" xfId="1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0" fontId="0" fillId="0" borderId="42" xfId="1" applyNumberFormat="1" applyFont="1" applyBorder="1" applyAlignment="1">
      <alignment horizontal="center" vertical="center"/>
    </xf>
    <xf numFmtId="0" fontId="0" fillId="0" borderId="39" xfId="0" applyFont="1" applyBorder="1"/>
    <xf numFmtId="0" fontId="0" fillId="0" borderId="35" xfId="0" applyFont="1" applyBorder="1"/>
    <xf numFmtId="10" fontId="0" fillId="0" borderId="11" xfId="0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26" xfId="1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0" fontId="0" fillId="8" borderId="57" xfId="0" applyNumberFormat="1" applyFont="1" applyFill="1" applyBorder="1" applyAlignment="1">
      <alignment horizontal="center" vertical="center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10" fontId="0" fillId="0" borderId="57" xfId="0" applyNumberFormat="1" applyFont="1" applyBorder="1" applyAlignment="1">
      <alignment horizontal="center" vertical="center"/>
    </xf>
    <xf numFmtId="10" fontId="0" fillId="0" borderId="7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left" vertical="center"/>
    </xf>
    <xf numFmtId="9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/>
    <xf numFmtId="2" fontId="0" fillId="0" borderId="57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165" fontId="0" fillId="0" borderId="36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4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10" fontId="0" fillId="0" borderId="16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9" fillId="5" borderId="61" xfId="0" applyFont="1" applyFill="1" applyBorder="1" applyAlignment="1">
      <alignment horizontal="center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61" xfId="0" applyFont="1" applyFill="1" applyBorder="1" applyAlignment="1">
      <alignment horizontal="center" vertical="center" wrapText="1"/>
    </xf>
    <xf numFmtId="165" fontId="29" fillId="5" borderId="61" xfId="0" applyNumberFormat="1" applyFont="1" applyFill="1" applyBorder="1" applyAlignment="1">
      <alignment horizontal="center" vertical="center" wrapText="1"/>
    </xf>
    <xf numFmtId="165" fontId="29" fillId="5" borderId="62" xfId="0" applyNumberFormat="1" applyFont="1" applyFill="1" applyBorder="1" applyAlignment="1">
      <alignment horizontal="center" vertical="center" wrapText="1"/>
    </xf>
    <xf numFmtId="165" fontId="29" fillId="5" borderId="1" xfId="0" applyNumberFormat="1" applyFont="1" applyFill="1" applyBorder="1" applyAlignment="1">
      <alignment horizontal="center" vertical="center" wrapText="1"/>
    </xf>
    <xf numFmtId="165" fontId="29" fillId="5" borderId="33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5" borderId="2" xfId="0" applyNumberFormat="1" applyFont="1" applyFill="1" applyBorder="1" applyAlignment="1">
      <alignment vertical="center" wrapText="1"/>
    </xf>
    <xf numFmtId="165" fontId="29" fillId="5" borderId="2" xfId="0" applyNumberFormat="1" applyFont="1" applyFill="1" applyBorder="1" applyAlignment="1">
      <alignment horizontal="center" vertical="center" wrapText="1"/>
    </xf>
    <xf numFmtId="165" fontId="29" fillId="5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30" fillId="5" borderId="61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10" fontId="0" fillId="0" borderId="38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39" xfId="1" applyNumberFormat="1" applyFont="1" applyBorder="1" applyAlignment="1">
      <alignment horizontal="left" vertical="center"/>
    </xf>
    <xf numFmtId="10" fontId="0" fillId="0" borderId="35" xfId="1" applyNumberFormat="1" applyFont="1" applyBorder="1" applyAlignment="1">
      <alignment horizontal="left" vertical="center"/>
    </xf>
    <xf numFmtId="10" fontId="0" fillId="0" borderId="35" xfId="1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0" fontId="0" fillId="0" borderId="5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center" vertical="center" wrapText="1"/>
    </xf>
    <xf numFmtId="10" fontId="0" fillId="0" borderId="26" xfId="1" applyNumberFormat="1" applyFont="1" applyBorder="1" applyAlignment="1">
      <alignment horizontal="center" vertical="center"/>
    </xf>
    <xf numFmtId="10" fontId="0" fillId="0" borderId="57" xfId="1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73" xfId="0" applyFont="1" applyBorder="1" applyAlignment="1">
      <alignment horizontal="left" vertical="center" wrapText="1"/>
    </xf>
    <xf numFmtId="0" fontId="24" fillId="0" borderId="70" xfId="0" applyFont="1" applyBorder="1" applyAlignment="1">
      <alignment horizontal="left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" fontId="0" fillId="0" borderId="36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73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165" fontId="0" fillId="0" borderId="36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0" fontId="0" fillId="0" borderId="36" xfId="1" applyNumberFormat="1" applyFont="1" applyBorder="1" applyAlignment="1">
      <alignment horizontal="center" vertical="center"/>
    </xf>
    <xf numFmtId="165" fontId="0" fillId="0" borderId="4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9" fillId="5" borderId="61" xfId="0" applyFont="1" applyFill="1" applyBorder="1" applyAlignment="1">
      <alignment horizontal="center" vertical="center" wrapText="1"/>
    </xf>
    <xf numFmtId="0" fontId="0" fillId="0" borderId="78" xfId="0" applyFont="1" applyBorder="1" applyAlignment="1">
      <alignment horizontal="left" vertical="center" wrapText="1"/>
    </xf>
    <xf numFmtId="10" fontId="0" fillId="0" borderId="9" xfId="1" applyNumberFormat="1" applyFont="1" applyBorder="1" applyAlignment="1">
      <alignment horizontal="left" vertical="center"/>
    </xf>
    <xf numFmtId="10" fontId="0" fillId="0" borderId="57" xfId="1" applyNumberFormat="1" applyFont="1" applyBorder="1" applyAlignment="1">
      <alignment horizontal="left" vertical="center"/>
    </xf>
    <xf numFmtId="10" fontId="0" fillId="0" borderId="40" xfId="1" applyNumberFormat="1" applyFont="1" applyBorder="1" applyAlignment="1">
      <alignment horizontal="center" vertical="center"/>
    </xf>
    <xf numFmtId="1" fontId="0" fillId="0" borderId="4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26" fillId="0" borderId="22" xfId="0" applyFont="1" applyBorder="1" applyAlignment="1" applyProtection="1">
      <alignment horizontal="center" wrapText="1"/>
      <protection locked="0"/>
    </xf>
    <xf numFmtId="0" fontId="26" fillId="0" borderId="24" xfId="0" applyFont="1" applyBorder="1" applyAlignment="1" applyProtection="1">
      <alignment horizontal="center" wrapText="1"/>
      <protection locked="0"/>
    </xf>
    <xf numFmtId="0" fontId="26" fillId="0" borderId="27" xfId="0" applyFont="1" applyBorder="1" applyAlignment="1" applyProtection="1">
      <alignment horizont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center" vertical="center" wrapText="1"/>
    </xf>
    <xf numFmtId="1" fontId="0" fillId="0" borderId="47" xfId="1" applyNumberFormat="1" applyFont="1" applyBorder="1" applyAlignment="1">
      <alignment horizontal="center" vertical="center" wrapText="1"/>
    </xf>
    <xf numFmtId="9" fontId="0" fillId="0" borderId="79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</cellXfs>
  <cellStyles count="41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 xr:uid="{00000000-0005-0000-0000-000010000000}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39" builtinId="3"/>
    <cellStyle name="Millares 2" xfId="40" xr:uid="{00000000-0005-0000-0000-000024000000}"/>
    <cellStyle name="Normal" xfId="0" builtinId="0"/>
    <cellStyle name="Normal 2" xfId="2" xr:uid="{00000000-0005-0000-0000-000027000000}"/>
    <cellStyle name="Porcentaje" xfId="1" builtinId="5"/>
    <cellStyle name="Porcentual 2" xfId="3" xr:uid="{00000000-0005-0000-0000-000029000000}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025072"/>
        <c:axId val="-2016201072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025072"/>
        <c:axId val="-2016201072"/>
      </c:lineChart>
      <c:dateAx>
        <c:axId val="-2119025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16201072"/>
        <c:crosses val="autoZero"/>
        <c:auto val="1"/>
        <c:lblOffset val="100"/>
        <c:baseTimeUnit val="months"/>
      </c:dateAx>
      <c:valAx>
        <c:axId val="-2016201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1902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874889</xdr:colOff>
      <xdr:row>0</xdr:row>
      <xdr:rowOff>0</xdr:rowOff>
    </xdr:from>
    <xdr:to>
      <xdr:col>0</xdr:col>
      <xdr:colOff>1634984</xdr:colOff>
      <xdr:row>2</xdr:row>
      <xdr:rowOff>226060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A03864-DB95-C94F-BECB-896FD81B2F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889" y="0"/>
          <a:ext cx="760095" cy="734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calidad/Documents/CALIDAD/PROCESOS/PROCESOS%20DE%20APOYO/GESTIO&#769;N%20DE%20ADQUISICIONES/CARACTERIZACIO&#769;N/C:/Users/Zoonambulo/Documents/ETITC/2017/Presupuesto/D:/C/Registros_Calidad/INDICADORES/Guia_indicadores_Procesos.xls?D5188A1F" TargetMode="External"/><Relationship Id="rId1" Type="http://schemas.openxmlformats.org/officeDocument/2006/relationships/externalLinkPath" Target="/D5188A1F/Guia_indicadores_Proce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1"/>
  <sheetViews>
    <sheetView tabSelected="1" zoomScale="90" zoomScaleNormal="90" zoomScalePageLayoutView="90" workbookViewId="0">
      <selection activeCell="AC21" sqref="AC21"/>
    </sheetView>
  </sheetViews>
  <sheetFormatPr baseColWidth="10" defaultColWidth="10.83203125" defaultRowHeight="15" x14ac:dyDescent="0.2"/>
  <cols>
    <col min="1" max="1" width="32" style="170" customWidth="1"/>
    <col min="2" max="2" width="16.83203125" style="170" customWidth="1"/>
    <col min="3" max="3" width="3.5" style="170" bestFit="1" customWidth="1"/>
    <col min="4" max="4" width="22" style="170" customWidth="1"/>
    <col min="5" max="5" width="17.5" style="174" hidden="1" customWidth="1"/>
    <col min="6" max="7" width="4.5" style="170" hidden="1" customWidth="1"/>
    <col min="8" max="10" width="24.83203125" style="170" customWidth="1"/>
    <col min="11" max="11" width="30.6640625" style="170" customWidth="1"/>
    <col min="12" max="12" width="16" style="170" hidden="1" customWidth="1"/>
    <col min="13" max="13" width="9.5" style="170" customWidth="1"/>
    <col min="14" max="14" width="9" style="72" customWidth="1"/>
    <col min="15" max="15" width="11.5" style="175" customWidth="1"/>
    <col min="16" max="16" width="31.5" style="170" hidden="1" customWidth="1"/>
    <col min="17" max="17" width="11.5" style="170" hidden="1" customWidth="1"/>
    <col min="18" max="18" width="8.83203125" style="170" hidden="1" customWidth="1"/>
    <col min="19" max="19" width="9.6640625" style="170" hidden="1" customWidth="1"/>
    <col min="20" max="20" width="14.1640625" style="170" hidden="1" customWidth="1"/>
    <col min="21" max="21" width="18" style="170" bestFit="1" customWidth="1"/>
    <col min="22" max="22" width="18" style="170" customWidth="1"/>
    <col min="23" max="23" width="18.33203125" style="170" bestFit="1" customWidth="1"/>
    <col min="24" max="24" width="10.1640625" style="170" bestFit="1" customWidth="1"/>
    <col min="25" max="25" width="2.1640625" style="170" hidden="1" customWidth="1"/>
    <col min="26" max="26" width="15.5" style="170" hidden="1" customWidth="1"/>
    <col min="27" max="27" width="2.33203125" style="170" hidden="1" customWidth="1"/>
    <col min="28" max="30" width="15.6640625" style="170" customWidth="1"/>
    <col min="31" max="31" width="53.5" style="210" bestFit="1" customWidth="1"/>
    <col min="32" max="32" width="16.83203125" style="170" hidden="1" customWidth="1"/>
    <col min="33" max="33" width="0" style="170" hidden="1" customWidth="1"/>
    <col min="34" max="34" width="17.83203125" style="170" hidden="1" customWidth="1"/>
    <col min="35" max="36" width="0" style="170" hidden="1" customWidth="1"/>
    <col min="37" max="37" width="31.83203125" style="170" hidden="1" customWidth="1"/>
    <col min="38" max="38" width="13.5" style="170" hidden="1" customWidth="1"/>
    <col min="39" max="39" width="10.83203125" style="170"/>
    <col min="40" max="40" width="7" style="170" bestFit="1" customWidth="1"/>
    <col min="41" max="41" width="8.83203125" style="170" bestFit="1" customWidth="1"/>
    <col min="42" max="42" width="7.5" style="170" bestFit="1" customWidth="1"/>
    <col min="43" max="43" width="6" style="170" bestFit="1" customWidth="1"/>
    <col min="44" max="45" width="6.5" style="170" bestFit="1" customWidth="1"/>
    <col min="46" max="46" width="5.83203125" style="170" bestFit="1" customWidth="1"/>
    <col min="47" max="47" width="8.5" style="170" bestFit="1" customWidth="1"/>
    <col min="48" max="48" width="11.83203125" style="170" customWidth="1"/>
    <col min="49" max="49" width="9.1640625" style="170" bestFit="1" customWidth="1"/>
    <col min="50" max="50" width="11.83203125" style="170" customWidth="1"/>
    <col min="51" max="51" width="10.5" style="170" bestFit="1" customWidth="1"/>
    <col min="52" max="64" width="10.83203125" style="170"/>
    <col min="65" max="70" width="9.5" style="170" customWidth="1"/>
    <col min="71" max="16384" width="10.83203125" style="170"/>
  </cols>
  <sheetData>
    <row r="1" spans="1:53" customFormat="1" ht="20.25" customHeight="1" x14ac:dyDescent="0.2">
      <c r="A1" s="495" t="s">
        <v>115</v>
      </c>
      <c r="B1" s="498" t="s">
        <v>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86" t="s">
        <v>116</v>
      </c>
      <c r="AF1" s="487"/>
      <c r="AG1" s="488"/>
    </row>
    <row r="2" spans="1:53" customFormat="1" ht="20.25" customHeight="1" x14ac:dyDescent="0.2">
      <c r="A2" s="496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89" t="s">
        <v>118</v>
      </c>
      <c r="AF2" s="490"/>
      <c r="AG2" s="491"/>
    </row>
    <row r="3" spans="1:53" customFormat="1" ht="22" customHeight="1" x14ac:dyDescent="0.2">
      <c r="A3" s="496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89" t="s">
        <v>127</v>
      </c>
      <c r="AF3" s="490"/>
      <c r="AG3" s="491"/>
    </row>
    <row r="4" spans="1:53" customFormat="1" ht="20.25" customHeight="1" thickBot="1" x14ac:dyDescent="0.25">
      <c r="A4" s="497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2" t="s">
        <v>117</v>
      </c>
      <c r="AF4" s="493"/>
      <c r="AG4" s="494"/>
    </row>
    <row r="5" spans="1:53" ht="16" thickBot="1" x14ac:dyDescent="0.25">
      <c r="I5" s="438">
        <v>1</v>
      </c>
      <c r="J5" s="438">
        <v>1</v>
      </c>
      <c r="V5" s="438">
        <v>1</v>
      </c>
    </row>
    <row r="6" spans="1:53" s="435" customFormat="1" ht="31" customHeight="1" thickBot="1" x14ac:dyDescent="0.2">
      <c r="A6" s="424" t="s">
        <v>109</v>
      </c>
      <c r="B6" s="425" t="s">
        <v>1</v>
      </c>
      <c r="C6" s="480" t="s">
        <v>2</v>
      </c>
      <c r="D6" s="480"/>
      <c r="E6" s="424" t="s">
        <v>49</v>
      </c>
      <c r="F6" s="424" t="s">
        <v>56</v>
      </c>
      <c r="G6" s="424" t="s">
        <v>57</v>
      </c>
      <c r="H6" s="424" t="s">
        <v>119</v>
      </c>
      <c r="I6" s="426" t="s">
        <v>120</v>
      </c>
      <c r="J6" s="439" t="s">
        <v>121</v>
      </c>
      <c r="K6" s="424" t="s">
        <v>61</v>
      </c>
      <c r="L6" s="424" t="s">
        <v>5</v>
      </c>
      <c r="M6" s="424" t="s">
        <v>6</v>
      </c>
      <c r="N6" s="424" t="s">
        <v>4</v>
      </c>
      <c r="O6" s="424" t="s">
        <v>10</v>
      </c>
      <c r="P6" s="424" t="s">
        <v>53</v>
      </c>
      <c r="Q6" s="424" t="s">
        <v>59</v>
      </c>
      <c r="R6" s="424" t="s">
        <v>9</v>
      </c>
      <c r="S6" s="427" t="s">
        <v>11</v>
      </c>
      <c r="T6" s="428" t="s">
        <v>12</v>
      </c>
      <c r="U6" s="429" t="s">
        <v>107</v>
      </c>
      <c r="V6" s="429" t="s">
        <v>8</v>
      </c>
      <c r="W6" s="430" t="s">
        <v>106</v>
      </c>
      <c r="X6" s="431" t="s">
        <v>4</v>
      </c>
      <c r="Y6" s="432"/>
      <c r="Z6" s="433" t="s">
        <v>110</v>
      </c>
      <c r="AA6" s="434"/>
      <c r="AB6" s="427" t="s">
        <v>112</v>
      </c>
      <c r="AC6" s="427" t="s">
        <v>113</v>
      </c>
      <c r="AD6" s="431" t="s">
        <v>114</v>
      </c>
      <c r="AE6" s="431" t="s">
        <v>108</v>
      </c>
      <c r="AL6" s="436"/>
      <c r="AM6" s="437"/>
      <c r="AN6" s="437"/>
      <c r="AO6" s="437"/>
      <c r="AP6" s="437"/>
      <c r="AQ6" s="437"/>
      <c r="AR6" s="437"/>
      <c r="AS6" s="437"/>
      <c r="AT6" s="437"/>
      <c r="AU6" s="437"/>
      <c r="AV6" s="437"/>
      <c r="AW6" s="437"/>
      <c r="AX6" s="437"/>
      <c r="AY6" s="437"/>
      <c r="AZ6" s="436"/>
      <c r="BA6" s="436"/>
    </row>
    <row r="7" spans="1:53" x14ac:dyDescent="0.2">
      <c r="A7" s="322"/>
      <c r="B7" s="453"/>
      <c r="C7" s="230"/>
      <c r="D7" s="225"/>
      <c r="E7" s="217"/>
      <c r="F7" s="218"/>
      <c r="G7" s="218"/>
      <c r="H7" s="217"/>
      <c r="I7" s="217"/>
      <c r="J7" s="217"/>
      <c r="K7" s="217"/>
      <c r="L7" s="219"/>
      <c r="M7" s="180"/>
      <c r="N7" s="181"/>
      <c r="O7" s="183"/>
      <c r="P7" s="184"/>
      <c r="Q7" s="182"/>
      <c r="R7" s="185"/>
      <c r="S7" s="186"/>
      <c r="T7" s="220"/>
      <c r="U7" s="282"/>
      <c r="V7" s="282"/>
      <c r="W7" s="292"/>
      <c r="X7" s="286"/>
      <c r="Y7" s="333"/>
      <c r="Z7" s="221"/>
      <c r="AA7" s="385"/>
      <c r="AB7" s="333"/>
      <c r="AC7" s="387"/>
      <c r="AD7" s="397"/>
      <c r="AE7" s="341"/>
      <c r="AL7" s="173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73"/>
      <c r="AZ7" s="173"/>
      <c r="BA7" s="173"/>
    </row>
    <row r="8" spans="1:53" x14ac:dyDescent="0.2">
      <c r="A8" s="451"/>
      <c r="B8" s="451"/>
      <c r="C8" s="231"/>
      <c r="D8" s="226"/>
      <c r="E8" s="179"/>
      <c r="F8" s="167"/>
      <c r="G8" s="167"/>
      <c r="H8" s="179"/>
      <c r="I8" s="179"/>
      <c r="J8" s="179"/>
      <c r="K8" s="179"/>
      <c r="L8" s="195"/>
      <c r="M8" s="188"/>
      <c r="N8" s="189"/>
      <c r="O8" s="191"/>
      <c r="P8" s="192"/>
      <c r="Q8" s="190"/>
      <c r="R8" s="193"/>
      <c r="S8" s="194"/>
      <c r="T8" s="213"/>
      <c r="U8" s="283"/>
      <c r="V8" s="283"/>
      <c r="W8" s="293"/>
      <c r="X8" s="287"/>
      <c r="Y8" s="331"/>
      <c r="Z8" s="215"/>
      <c r="AA8" s="391"/>
      <c r="AB8" s="378"/>
      <c r="AC8" s="398"/>
      <c r="AD8" s="399"/>
      <c r="AE8" s="342"/>
      <c r="AL8" s="173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73"/>
      <c r="AZ8" s="173"/>
      <c r="BA8" s="173"/>
    </row>
    <row r="9" spans="1:53" x14ac:dyDescent="0.2">
      <c r="A9" s="451"/>
      <c r="B9" s="451"/>
      <c r="C9" s="231"/>
      <c r="D9" s="226"/>
      <c r="E9" s="179"/>
      <c r="F9" s="167"/>
      <c r="G9" s="167"/>
      <c r="H9" s="179"/>
      <c r="I9" s="179"/>
      <c r="J9" s="179"/>
      <c r="K9" s="179"/>
      <c r="L9" s="195"/>
      <c r="M9" s="188"/>
      <c r="N9" s="189"/>
      <c r="O9" s="191"/>
      <c r="P9" s="192"/>
      <c r="Q9" s="190"/>
      <c r="R9" s="193"/>
      <c r="S9" s="194"/>
      <c r="T9" s="213"/>
      <c r="U9" s="283"/>
      <c r="V9" s="283"/>
      <c r="W9" s="293"/>
      <c r="X9" s="288"/>
      <c r="Y9" s="332"/>
      <c r="Z9" s="216"/>
      <c r="AA9" s="392"/>
      <c r="AB9" s="379"/>
      <c r="AC9" s="400"/>
      <c r="AD9" s="401"/>
      <c r="AE9" s="342"/>
      <c r="AL9" s="173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73"/>
      <c r="AZ9" s="173"/>
      <c r="BA9" s="173"/>
    </row>
    <row r="10" spans="1:53" x14ac:dyDescent="0.2">
      <c r="A10" s="451"/>
      <c r="B10" s="451"/>
      <c r="C10" s="231"/>
      <c r="D10" s="228"/>
      <c r="E10" s="196"/>
      <c r="F10" s="171"/>
      <c r="G10" s="176"/>
      <c r="H10" s="305"/>
      <c r="I10" s="305"/>
      <c r="J10" s="305"/>
      <c r="K10" s="305"/>
      <c r="L10" s="197"/>
      <c r="M10" s="197"/>
      <c r="N10" s="199"/>
      <c r="O10" s="201"/>
      <c r="P10" s="197"/>
      <c r="Q10" s="200"/>
      <c r="R10" s="306"/>
      <c r="S10" s="203"/>
      <c r="T10" s="307"/>
      <c r="U10" s="308"/>
      <c r="V10" s="308"/>
      <c r="W10" s="309"/>
      <c r="X10" s="310"/>
      <c r="Y10" s="331"/>
      <c r="Z10" s="215"/>
      <c r="AA10" s="391"/>
      <c r="AB10" s="378"/>
      <c r="AC10" s="398"/>
      <c r="AD10" s="399"/>
      <c r="AE10" s="342"/>
      <c r="AL10" s="173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73"/>
      <c r="AZ10" s="173"/>
      <c r="BA10" s="173"/>
    </row>
    <row r="11" spans="1:53" ht="16" thickBot="1" x14ac:dyDescent="0.25">
      <c r="A11" s="452"/>
      <c r="B11" s="452"/>
      <c r="C11" s="232"/>
      <c r="D11" s="258"/>
      <c r="E11" s="259"/>
      <c r="F11" s="260"/>
      <c r="G11" s="261"/>
      <c r="H11" s="259"/>
      <c r="I11" s="259"/>
      <c r="J11" s="259"/>
      <c r="K11" s="259"/>
      <c r="L11" s="262"/>
      <c r="M11" s="263"/>
      <c r="N11" s="264"/>
      <c r="O11" s="266"/>
      <c r="P11" s="262"/>
      <c r="Q11" s="265"/>
      <c r="R11" s="222"/>
      <c r="S11" s="267"/>
      <c r="T11" s="268"/>
      <c r="U11" s="285"/>
      <c r="V11" s="285"/>
      <c r="W11" s="297"/>
      <c r="X11" s="329"/>
      <c r="Y11" s="269"/>
      <c r="Z11" s="334"/>
      <c r="AA11" s="393"/>
      <c r="AB11" s="379"/>
      <c r="AC11" s="400"/>
      <c r="AD11" s="401"/>
      <c r="AE11" s="343"/>
      <c r="AL11" s="173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73"/>
      <c r="AZ11" s="173"/>
      <c r="BA11" s="173"/>
    </row>
    <row r="12" spans="1:53" s="373" customFormat="1" ht="17" thickBot="1" x14ac:dyDescent="0.25">
      <c r="A12" s="354"/>
      <c r="B12" s="355"/>
      <c r="C12" s="356"/>
      <c r="D12" s="357"/>
      <c r="E12" s="358"/>
      <c r="F12" s="359"/>
      <c r="G12" s="359"/>
      <c r="H12" s="358"/>
      <c r="I12" s="358"/>
      <c r="J12" s="358"/>
      <c r="K12" s="358"/>
      <c r="L12" s="358"/>
      <c r="M12" s="358"/>
      <c r="N12" s="360"/>
      <c r="O12" s="362"/>
      <c r="P12" s="363"/>
      <c r="Q12" s="361"/>
      <c r="R12" s="364"/>
      <c r="S12" s="365"/>
      <c r="T12" s="366"/>
      <c r="U12" s="367"/>
      <c r="V12" s="367"/>
      <c r="W12" s="368"/>
      <c r="X12" s="369"/>
      <c r="Y12" s="370"/>
      <c r="Z12" s="371"/>
      <c r="AA12" s="372"/>
      <c r="AB12" s="402"/>
      <c r="AC12" s="403"/>
      <c r="AD12" s="404"/>
      <c r="AE12" s="422"/>
      <c r="AK12" s="374"/>
      <c r="AL12" s="375"/>
      <c r="AM12" s="376"/>
      <c r="AN12" s="376"/>
      <c r="AO12" s="376"/>
      <c r="AP12" s="376"/>
      <c r="AQ12" s="376"/>
      <c r="AR12" s="376"/>
      <c r="AS12" s="376"/>
      <c r="AT12" s="376"/>
      <c r="AU12" s="376"/>
      <c r="AV12" s="376"/>
      <c r="AW12" s="376"/>
      <c r="AX12" s="376"/>
      <c r="AY12" s="375"/>
      <c r="AZ12" s="375"/>
      <c r="BA12" s="375"/>
    </row>
    <row r="13" spans="1:53" ht="105.75" customHeight="1" thickBot="1" x14ac:dyDescent="0.25">
      <c r="A13" s="323"/>
      <c r="B13" s="299"/>
      <c r="C13" s="244"/>
      <c r="D13" s="245"/>
      <c r="E13" s="246"/>
      <c r="F13" s="247"/>
      <c r="G13" s="248"/>
      <c r="H13" s="249"/>
      <c r="I13" s="249"/>
      <c r="J13" s="249"/>
      <c r="K13" s="249"/>
      <c r="L13" s="250"/>
      <c r="M13" s="251"/>
      <c r="N13" s="252"/>
      <c r="O13" s="254"/>
      <c r="P13" s="250"/>
      <c r="Q13" s="253"/>
      <c r="R13" s="207"/>
      <c r="S13" s="255"/>
      <c r="T13" s="256"/>
      <c r="U13" s="282"/>
      <c r="V13" s="282"/>
      <c r="W13" s="295"/>
      <c r="X13" s="286"/>
      <c r="Y13" s="257"/>
      <c r="Z13" s="221"/>
      <c r="AA13" s="385"/>
      <c r="AB13" s="405"/>
      <c r="AC13" s="406"/>
      <c r="AD13" s="421"/>
      <c r="AE13" s="423"/>
      <c r="AK13" s="303"/>
      <c r="AL13" s="173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73"/>
      <c r="AZ13" s="173"/>
      <c r="BA13" s="173"/>
    </row>
    <row r="14" spans="1:53" x14ac:dyDescent="0.2">
      <c r="A14" s="300"/>
      <c r="B14" s="453"/>
      <c r="C14" s="469"/>
      <c r="D14" s="470"/>
      <c r="E14" s="217"/>
      <c r="F14" s="218"/>
      <c r="G14" s="218"/>
      <c r="H14" s="479"/>
      <c r="I14" s="420"/>
      <c r="J14" s="420"/>
      <c r="K14" s="479"/>
      <c r="L14" s="184"/>
      <c r="M14" s="251"/>
      <c r="N14" s="252"/>
      <c r="O14" s="254"/>
      <c r="P14" s="250"/>
      <c r="Q14" s="253"/>
      <c r="R14" s="207"/>
      <c r="S14" s="255"/>
      <c r="T14" s="256"/>
      <c r="U14" s="478"/>
      <c r="V14" s="419"/>
      <c r="W14" s="485"/>
      <c r="X14" s="484"/>
      <c r="Y14" s="482"/>
      <c r="Z14" s="442"/>
      <c r="AA14" s="445"/>
      <c r="AB14" s="377"/>
      <c r="AC14" s="408"/>
      <c r="AD14" s="455"/>
      <c r="AE14" s="481"/>
      <c r="AL14" s="173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73"/>
      <c r="AZ14" s="173"/>
      <c r="BA14" s="173"/>
    </row>
    <row r="15" spans="1:53" x14ac:dyDescent="0.2">
      <c r="A15" s="301"/>
      <c r="B15" s="451"/>
      <c r="C15" s="463"/>
      <c r="D15" s="471"/>
      <c r="E15" s="179"/>
      <c r="F15" s="167"/>
      <c r="G15" s="167"/>
      <c r="H15" s="474"/>
      <c r="I15" s="416"/>
      <c r="J15" s="416"/>
      <c r="K15" s="474"/>
      <c r="L15" s="192"/>
      <c r="M15" s="198"/>
      <c r="N15" s="199"/>
      <c r="O15" s="201"/>
      <c r="P15" s="197"/>
      <c r="Q15" s="200"/>
      <c r="R15" s="202"/>
      <c r="S15" s="203"/>
      <c r="T15" s="214"/>
      <c r="U15" s="475"/>
      <c r="V15" s="417"/>
      <c r="W15" s="467"/>
      <c r="X15" s="477"/>
      <c r="Y15" s="483"/>
      <c r="Z15" s="443"/>
      <c r="AA15" s="446"/>
      <c r="AB15" s="377"/>
      <c r="AC15" s="408"/>
      <c r="AD15" s="455"/>
      <c r="AE15" s="457"/>
      <c r="AL15" s="173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73"/>
      <c r="AZ15" s="173"/>
      <c r="BA15" s="173"/>
    </row>
    <row r="16" spans="1:53" ht="30" customHeight="1" x14ac:dyDescent="0.2">
      <c r="A16" s="324"/>
      <c r="B16" s="451"/>
      <c r="C16" s="463"/>
      <c r="D16" s="471"/>
      <c r="E16" s="311"/>
      <c r="F16" s="312"/>
      <c r="G16" s="312"/>
      <c r="H16" s="474"/>
      <c r="I16" s="416"/>
      <c r="J16" s="416"/>
      <c r="K16" s="474"/>
      <c r="L16" s="192"/>
      <c r="M16" s="198"/>
      <c r="N16" s="199"/>
      <c r="O16" s="201"/>
      <c r="P16" s="197"/>
      <c r="Q16" s="200"/>
      <c r="R16" s="202"/>
      <c r="S16" s="203"/>
      <c r="T16" s="214"/>
      <c r="U16" s="475"/>
      <c r="V16" s="417"/>
      <c r="W16" s="467"/>
      <c r="X16" s="477"/>
      <c r="Y16" s="456"/>
      <c r="Z16" s="444"/>
      <c r="AA16" s="447"/>
      <c r="AB16" s="378"/>
      <c r="AC16" s="398"/>
      <c r="AD16" s="455"/>
      <c r="AE16" s="454"/>
      <c r="AL16" s="173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73"/>
      <c r="AZ16" s="173"/>
      <c r="BA16" s="173"/>
    </row>
    <row r="17" spans="1:54" x14ac:dyDescent="0.2">
      <c r="A17" s="324"/>
      <c r="B17" s="451"/>
      <c r="C17" s="463"/>
      <c r="D17" s="471"/>
      <c r="E17" s="311"/>
      <c r="F17" s="312"/>
      <c r="G17" s="312"/>
      <c r="H17" s="474"/>
      <c r="I17" s="416"/>
      <c r="J17" s="416"/>
      <c r="K17" s="474"/>
      <c r="L17" s="192"/>
      <c r="M17" s="198"/>
      <c r="N17" s="199"/>
      <c r="O17" s="201"/>
      <c r="P17" s="197"/>
      <c r="Q17" s="200"/>
      <c r="R17" s="202"/>
      <c r="S17" s="203"/>
      <c r="T17" s="214"/>
      <c r="U17" s="475"/>
      <c r="V17" s="417"/>
      <c r="W17" s="467"/>
      <c r="X17" s="477"/>
      <c r="Y17" s="456"/>
      <c r="Z17" s="443"/>
      <c r="AA17" s="447"/>
      <c r="AB17" s="378"/>
      <c r="AC17" s="398"/>
      <c r="AD17" s="455"/>
      <c r="AE17" s="454"/>
      <c r="AL17" s="173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73"/>
      <c r="AZ17" s="173"/>
      <c r="BA17" s="173"/>
    </row>
    <row r="18" spans="1:54" ht="16" thickBot="1" x14ac:dyDescent="0.25">
      <c r="A18" s="302"/>
      <c r="B18" s="452"/>
      <c r="C18" s="232"/>
      <c r="D18" s="227"/>
      <c r="E18" s="223"/>
      <c r="F18" s="270"/>
      <c r="G18" s="270"/>
      <c r="H18" s="223"/>
      <c r="I18" s="223"/>
      <c r="J18" s="223"/>
      <c r="K18" s="223"/>
      <c r="L18" s="224"/>
      <c r="M18" s="263"/>
      <c r="N18" s="264"/>
      <c r="O18" s="266"/>
      <c r="P18" s="262"/>
      <c r="Q18" s="265"/>
      <c r="R18" s="222"/>
      <c r="S18" s="267"/>
      <c r="T18" s="268"/>
      <c r="U18" s="285"/>
      <c r="V18" s="285"/>
      <c r="W18" s="296"/>
      <c r="X18" s="289"/>
      <c r="Y18" s="271"/>
      <c r="Z18" s="335"/>
      <c r="AA18" s="394"/>
      <c r="AB18" s="378"/>
      <c r="AC18" s="398"/>
      <c r="AD18" s="399"/>
      <c r="AE18" s="344"/>
      <c r="AL18" s="173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73"/>
      <c r="AZ18" s="173"/>
      <c r="BA18" s="173"/>
    </row>
    <row r="19" spans="1:54" ht="16" thickBot="1" x14ac:dyDescent="0.25">
      <c r="A19" s="325"/>
      <c r="B19" s="275"/>
      <c r="C19" s="233"/>
      <c r="D19" s="234"/>
      <c r="E19" s="235"/>
      <c r="F19" s="326"/>
      <c r="G19" s="327"/>
      <c r="H19" s="328"/>
      <c r="I19" s="328"/>
      <c r="J19" s="328"/>
      <c r="K19" s="235"/>
      <c r="L19" s="276"/>
      <c r="M19" s="237"/>
      <c r="N19" s="238"/>
      <c r="O19" s="240"/>
      <c r="P19" s="236"/>
      <c r="Q19" s="239"/>
      <c r="R19" s="241"/>
      <c r="S19" s="242"/>
      <c r="T19" s="243"/>
      <c r="U19" s="284"/>
      <c r="V19" s="284"/>
      <c r="W19" s="294"/>
      <c r="X19" s="291"/>
      <c r="Y19" s="349"/>
      <c r="Z19" s="353"/>
      <c r="AA19" s="383"/>
      <c r="AB19" s="379"/>
      <c r="AC19" s="400"/>
      <c r="AD19" s="409"/>
      <c r="AE19" s="345"/>
      <c r="AL19" s="173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73"/>
      <c r="AZ19" s="173"/>
      <c r="BA19" s="173"/>
    </row>
    <row r="20" spans="1:54" x14ac:dyDescent="0.2">
      <c r="A20" s="453"/>
      <c r="B20" s="453"/>
      <c r="C20" s="230"/>
      <c r="D20" s="277"/>
      <c r="E20" s="278"/>
      <c r="F20" s="279"/>
      <c r="G20" s="280"/>
      <c r="H20" s="278"/>
      <c r="I20" s="278"/>
      <c r="J20" s="278"/>
      <c r="K20" s="278"/>
      <c r="L20" s="281"/>
      <c r="M20" s="251"/>
      <c r="N20" s="252"/>
      <c r="O20" s="254"/>
      <c r="P20" s="250"/>
      <c r="Q20" s="253"/>
      <c r="R20" s="207"/>
      <c r="S20" s="255"/>
      <c r="T20" s="256"/>
      <c r="U20" s="282"/>
      <c r="V20" s="282"/>
      <c r="W20" s="350"/>
      <c r="X20" s="352"/>
      <c r="Y20" s="272"/>
      <c r="Z20" s="336"/>
      <c r="AA20" s="395"/>
      <c r="AB20" s="346"/>
      <c r="AC20" s="171"/>
      <c r="AD20" s="410"/>
      <c r="AE20" s="351"/>
      <c r="AL20" s="173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73"/>
      <c r="AZ20" s="173"/>
      <c r="BA20" s="173"/>
    </row>
    <row r="21" spans="1:54" ht="51" customHeight="1" thickBot="1" x14ac:dyDescent="0.25">
      <c r="A21" s="451"/>
      <c r="B21" s="451"/>
      <c r="C21" s="231"/>
      <c r="D21" s="229"/>
      <c r="E21" s="205"/>
      <c r="F21" s="168"/>
      <c r="G21" s="169"/>
      <c r="H21" s="205"/>
      <c r="I21" s="205"/>
      <c r="J21" s="205"/>
      <c r="K21" s="205"/>
      <c r="L21" s="206"/>
      <c r="M21" s="198"/>
      <c r="N21" s="199"/>
      <c r="O21" s="201"/>
      <c r="P21" s="197"/>
      <c r="Q21" s="200"/>
      <c r="R21" s="202"/>
      <c r="S21" s="203"/>
      <c r="T21" s="214"/>
      <c r="U21" s="283"/>
      <c r="V21" s="283"/>
      <c r="W21" s="298"/>
      <c r="X21" s="290"/>
      <c r="Y21" s="177"/>
      <c r="Z21" s="337"/>
      <c r="AA21" s="396"/>
      <c r="AB21" s="346"/>
      <c r="AC21" s="171"/>
      <c r="AD21" s="410"/>
      <c r="AE21" s="342"/>
      <c r="AL21" s="173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73"/>
      <c r="AZ21" s="173"/>
      <c r="BA21" s="173"/>
    </row>
    <row r="22" spans="1:54" x14ac:dyDescent="0.2">
      <c r="A22" s="453"/>
      <c r="B22" s="319"/>
      <c r="C22" s="230"/>
      <c r="D22" s="304"/>
      <c r="E22" s="249"/>
      <c r="F22" s="209"/>
      <c r="G22" s="209"/>
      <c r="H22" s="249"/>
      <c r="I22" s="249"/>
      <c r="J22" s="249"/>
      <c r="K22" s="249"/>
      <c r="L22" s="273"/>
      <c r="M22" s="251"/>
      <c r="N22" s="252"/>
      <c r="O22" s="254"/>
      <c r="P22" s="250"/>
      <c r="Q22" s="253"/>
      <c r="R22" s="207"/>
      <c r="S22" s="255"/>
      <c r="T22" s="256"/>
      <c r="U22" s="282"/>
      <c r="V22" s="282"/>
      <c r="W22" s="292"/>
      <c r="X22" s="286"/>
      <c r="Y22" s="257"/>
      <c r="Z22" s="221"/>
      <c r="AA22" s="385"/>
      <c r="AB22" s="405"/>
      <c r="AC22" s="406"/>
      <c r="AD22" s="407"/>
      <c r="AE22" s="341"/>
      <c r="AF22" s="211"/>
      <c r="AH22" s="208"/>
      <c r="AJ22" s="212"/>
      <c r="AL22" s="173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73"/>
      <c r="AZ22" s="173"/>
      <c r="BA22" s="173"/>
    </row>
    <row r="23" spans="1:54" ht="46" customHeight="1" x14ac:dyDescent="0.2">
      <c r="A23" s="451"/>
      <c r="B23" s="451"/>
      <c r="C23" s="463"/>
      <c r="D23" s="461"/>
      <c r="E23" s="196"/>
      <c r="F23" s="171"/>
      <c r="G23" s="171"/>
      <c r="H23" s="459"/>
      <c r="I23" s="414"/>
      <c r="J23" s="414"/>
      <c r="K23" s="459"/>
      <c r="L23" s="204"/>
      <c r="M23" s="198"/>
      <c r="N23" s="199"/>
      <c r="O23" s="201"/>
      <c r="P23" s="197"/>
      <c r="Q23" s="200"/>
      <c r="R23" s="202"/>
      <c r="S23" s="203"/>
      <c r="T23" s="214"/>
      <c r="U23" s="475"/>
      <c r="V23" s="417"/>
      <c r="W23" s="467"/>
      <c r="X23" s="465"/>
      <c r="Y23" s="472"/>
      <c r="Z23" s="440"/>
      <c r="AA23" s="448"/>
      <c r="AB23" s="379"/>
      <c r="AC23" s="400"/>
      <c r="AD23" s="450"/>
      <c r="AE23" s="457"/>
      <c r="AL23" s="173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73"/>
      <c r="AZ23" s="173"/>
      <c r="BA23" s="173"/>
    </row>
    <row r="24" spans="1:54" ht="16" thickBot="1" x14ac:dyDescent="0.25">
      <c r="A24" s="302"/>
      <c r="B24" s="452"/>
      <c r="C24" s="464"/>
      <c r="D24" s="462"/>
      <c r="E24" s="259"/>
      <c r="F24" s="260"/>
      <c r="G24" s="260"/>
      <c r="H24" s="460"/>
      <c r="I24" s="415"/>
      <c r="J24" s="415"/>
      <c r="K24" s="460"/>
      <c r="L24" s="274"/>
      <c r="M24" s="263"/>
      <c r="N24" s="264"/>
      <c r="O24" s="266"/>
      <c r="P24" s="262"/>
      <c r="Q24" s="265"/>
      <c r="R24" s="222"/>
      <c r="S24" s="267"/>
      <c r="T24" s="268"/>
      <c r="U24" s="476"/>
      <c r="V24" s="418"/>
      <c r="W24" s="468"/>
      <c r="X24" s="466"/>
      <c r="Y24" s="473"/>
      <c r="Z24" s="441"/>
      <c r="AA24" s="449"/>
      <c r="AB24" s="379"/>
      <c r="AC24" s="400"/>
      <c r="AD24" s="450"/>
      <c r="AE24" s="458"/>
      <c r="AL24" s="173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73"/>
      <c r="AZ24" s="173"/>
      <c r="BA24" s="173"/>
    </row>
    <row r="25" spans="1:54" ht="16" thickBot="1" x14ac:dyDescent="0.25">
      <c r="A25" s="453"/>
      <c r="B25" s="300"/>
      <c r="C25" s="230"/>
      <c r="D25" s="245"/>
      <c r="E25" s="249"/>
      <c r="F25" s="209"/>
      <c r="G25" s="209"/>
      <c r="H25" s="249"/>
      <c r="I25" s="249"/>
      <c r="J25" s="249"/>
      <c r="K25" s="249"/>
      <c r="L25" s="273"/>
      <c r="M25" s="251"/>
      <c r="N25" s="252"/>
      <c r="O25" s="254"/>
      <c r="P25" s="250"/>
      <c r="Q25" s="253"/>
      <c r="R25" s="207"/>
      <c r="S25" s="255"/>
      <c r="T25" s="256"/>
      <c r="U25" s="282"/>
      <c r="V25" s="282"/>
      <c r="W25" s="313"/>
      <c r="X25" s="314"/>
      <c r="Y25" s="315"/>
      <c r="Z25" s="338"/>
      <c r="AA25" s="384"/>
      <c r="AB25" s="411"/>
      <c r="AC25" s="412"/>
      <c r="AD25" s="413"/>
      <c r="AE25" s="390"/>
      <c r="AF25" s="208"/>
      <c r="AK25" s="381"/>
      <c r="AL25" s="382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73"/>
      <c r="AZ25" s="173"/>
      <c r="BA25" s="173"/>
    </row>
    <row r="26" spans="1:54" ht="16" thickBot="1" x14ac:dyDescent="0.25">
      <c r="A26" s="452"/>
      <c r="B26" s="318"/>
      <c r="C26" s="232"/>
      <c r="D26" s="258"/>
      <c r="E26" s="259"/>
      <c r="F26" s="260"/>
      <c r="G26" s="260"/>
      <c r="H26" s="259"/>
      <c r="I26" s="259"/>
      <c r="J26" s="259"/>
      <c r="K26" s="259"/>
      <c r="L26" s="262"/>
      <c r="M26" s="263"/>
      <c r="N26" s="264"/>
      <c r="O26" s="266"/>
      <c r="P26" s="262"/>
      <c r="Q26" s="265"/>
      <c r="R26" s="222"/>
      <c r="S26" s="267"/>
      <c r="T26" s="268"/>
      <c r="U26" s="285"/>
      <c r="V26" s="285"/>
      <c r="W26" s="297"/>
      <c r="X26" s="316"/>
      <c r="Y26" s="317"/>
      <c r="Z26" s="339"/>
      <c r="AA26" s="386"/>
      <c r="AB26" s="405"/>
      <c r="AC26" s="406"/>
      <c r="AD26" s="407"/>
      <c r="AE26" s="389"/>
      <c r="AL26" s="173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73"/>
      <c r="AZ26" s="173"/>
      <c r="BA26" s="173"/>
    </row>
    <row r="27" spans="1:54" ht="16" thickBot="1" x14ac:dyDescent="0.25">
      <c r="A27" s="453"/>
      <c r="B27" s="300"/>
      <c r="C27" s="230"/>
      <c r="D27" s="320"/>
      <c r="E27" s="321"/>
      <c r="F27" s="209"/>
      <c r="G27" s="209"/>
      <c r="H27" s="250"/>
      <c r="I27" s="250"/>
      <c r="J27" s="250"/>
      <c r="K27" s="250"/>
      <c r="L27" s="250"/>
      <c r="M27" s="251"/>
      <c r="N27" s="252"/>
      <c r="O27" s="254"/>
      <c r="P27" s="250"/>
      <c r="Q27" s="253"/>
      <c r="R27" s="207"/>
      <c r="S27" s="255"/>
      <c r="T27" s="256"/>
      <c r="U27" s="282"/>
      <c r="V27" s="282"/>
      <c r="W27" s="292"/>
      <c r="X27" s="286"/>
      <c r="Y27" s="257"/>
      <c r="Z27" s="221"/>
      <c r="AA27" s="385"/>
      <c r="AB27" s="405"/>
      <c r="AC27" s="406"/>
      <c r="AD27" s="407"/>
      <c r="AE27" s="345"/>
      <c r="AK27" s="381"/>
      <c r="AL27" s="382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73"/>
      <c r="AZ27" s="173"/>
      <c r="BA27" s="173"/>
    </row>
    <row r="28" spans="1:54" ht="16" thickBot="1" x14ac:dyDescent="0.25">
      <c r="A28" s="452"/>
      <c r="B28" s="302"/>
      <c r="C28" s="232"/>
      <c r="D28" s="258"/>
      <c r="E28" s="259"/>
      <c r="F28" s="260"/>
      <c r="G28" s="260"/>
      <c r="H28" s="259"/>
      <c r="I28" s="259"/>
      <c r="J28" s="259"/>
      <c r="K28" s="259"/>
      <c r="L28" s="274"/>
      <c r="M28" s="263"/>
      <c r="N28" s="264"/>
      <c r="O28" s="266"/>
      <c r="P28" s="262"/>
      <c r="Q28" s="265"/>
      <c r="R28" s="222"/>
      <c r="S28" s="267"/>
      <c r="T28" s="268"/>
      <c r="U28" s="285"/>
      <c r="V28" s="285"/>
      <c r="W28" s="297"/>
      <c r="X28" s="316"/>
      <c r="Y28" s="317"/>
      <c r="Z28" s="340"/>
      <c r="AA28" s="386"/>
      <c r="AB28" s="347"/>
      <c r="AC28" s="388"/>
      <c r="AD28" s="348"/>
      <c r="AE28" s="345"/>
      <c r="AL28" s="173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73"/>
      <c r="AZ28" s="173"/>
      <c r="BA28" s="173"/>
    </row>
    <row r="29" spans="1:54" x14ac:dyDescent="0.2">
      <c r="R29" s="589">
        <f>COUNTIF(R7:R27,"Si")</f>
        <v>0</v>
      </c>
      <c r="S29" s="590">
        <f>COUNT(O7:O27)</f>
        <v>0</v>
      </c>
      <c r="T29" s="591" t="e">
        <f>S29/R29</f>
        <v>#DIV/0!</v>
      </c>
      <c r="U29" s="178"/>
      <c r="V29" s="178"/>
      <c r="X29" s="172"/>
      <c r="Y29" s="172"/>
      <c r="Z29" s="172"/>
      <c r="AA29" s="172"/>
      <c r="AB29" s="172"/>
      <c r="AC29" s="172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</row>
    <row r="30" spans="1:54" s="435" customFormat="1" ht="24" customHeight="1" x14ac:dyDescent="0.15">
      <c r="A30" s="592" t="s">
        <v>124</v>
      </c>
      <c r="B30" s="592"/>
      <c r="C30" s="592"/>
      <c r="D30" s="592"/>
      <c r="E30" s="593"/>
      <c r="F30" s="593"/>
      <c r="G30" s="593"/>
      <c r="H30" s="594" t="s">
        <v>122</v>
      </c>
      <c r="I30" s="595" t="s">
        <v>125</v>
      </c>
      <c r="J30" s="595"/>
      <c r="K30" s="595"/>
      <c r="L30" s="595"/>
      <c r="M30" s="595"/>
      <c r="N30" s="595"/>
      <c r="O30" s="595"/>
      <c r="P30" s="596"/>
      <c r="Q30" s="596"/>
      <c r="R30" s="597"/>
      <c r="S30" s="598"/>
      <c r="T30" s="598"/>
      <c r="U30" s="599" t="s">
        <v>123</v>
      </c>
      <c r="V30" s="595" t="s">
        <v>126</v>
      </c>
      <c r="W30" s="595"/>
      <c r="X30" s="595"/>
      <c r="Y30" s="595"/>
      <c r="Z30" s="595"/>
      <c r="AA30" s="595"/>
      <c r="AB30" s="595"/>
      <c r="AC30" s="595"/>
      <c r="AD30" s="595"/>
      <c r="AE30" s="599">
        <v>1</v>
      </c>
      <c r="AM30" s="436"/>
      <c r="AN30" s="436"/>
      <c r="AO30" s="436"/>
      <c r="AP30" s="436"/>
      <c r="AQ30" s="436"/>
      <c r="AR30" s="436"/>
      <c r="AS30" s="436"/>
      <c r="AT30" s="436"/>
      <c r="AU30" s="436"/>
      <c r="AV30" s="436"/>
      <c r="AW30" s="436"/>
      <c r="AX30" s="436"/>
      <c r="AY30" s="436"/>
      <c r="AZ30" s="436"/>
      <c r="BA30" s="436"/>
      <c r="BB30" s="436"/>
    </row>
    <row r="31" spans="1:54" ht="38.25" customHeight="1" x14ac:dyDescent="0.2">
      <c r="H31" s="330"/>
      <c r="I31" s="330"/>
      <c r="J31" s="330"/>
      <c r="K31" s="330"/>
    </row>
  </sheetData>
  <mergeCells count="56">
    <mergeCell ref="AE1:AG1"/>
    <mergeCell ref="AE2:AG2"/>
    <mergeCell ref="AE3:AG3"/>
    <mergeCell ref="AE4:AG4"/>
    <mergeCell ref="A1:A4"/>
    <mergeCell ref="B1:AD4"/>
    <mergeCell ref="B14:B18"/>
    <mergeCell ref="C6:D6"/>
    <mergeCell ref="B10:B11"/>
    <mergeCell ref="B7:B9"/>
    <mergeCell ref="AE14:AE15"/>
    <mergeCell ref="AD14:AD15"/>
    <mergeCell ref="Y14:Y15"/>
    <mergeCell ref="X14:X15"/>
    <mergeCell ref="W14:W15"/>
    <mergeCell ref="A8:A11"/>
    <mergeCell ref="C14:C15"/>
    <mergeCell ref="B20:B21"/>
    <mergeCell ref="D14:D15"/>
    <mergeCell ref="Y23:Y24"/>
    <mergeCell ref="K16:K17"/>
    <mergeCell ref="H16:H17"/>
    <mergeCell ref="D16:D17"/>
    <mergeCell ref="U23:U24"/>
    <mergeCell ref="C16:C17"/>
    <mergeCell ref="X16:X17"/>
    <mergeCell ref="W16:W17"/>
    <mergeCell ref="U16:U17"/>
    <mergeCell ref="U14:U15"/>
    <mergeCell ref="K14:K15"/>
    <mergeCell ref="H14:H15"/>
    <mergeCell ref="AD23:AD24"/>
    <mergeCell ref="B23:B24"/>
    <mergeCell ref="A27:A28"/>
    <mergeCell ref="AE16:AE17"/>
    <mergeCell ref="AD16:AD17"/>
    <mergeCell ref="Y16:Y17"/>
    <mergeCell ref="A22:A23"/>
    <mergeCell ref="A25:A26"/>
    <mergeCell ref="A20:A21"/>
    <mergeCell ref="AE23:AE24"/>
    <mergeCell ref="H23:H24"/>
    <mergeCell ref="D23:D24"/>
    <mergeCell ref="C23:C24"/>
    <mergeCell ref="K23:K24"/>
    <mergeCell ref="X23:X24"/>
    <mergeCell ref="W23:W24"/>
    <mergeCell ref="Z23:Z24"/>
    <mergeCell ref="Z14:Z15"/>
    <mergeCell ref="Z16:Z17"/>
    <mergeCell ref="AA14:AA15"/>
    <mergeCell ref="AA16:AA17"/>
    <mergeCell ref="AA23:AA24"/>
    <mergeCell ref="A30:D30"/>
    <mergeCell ref="I30:O30"/>
    <mergeCell ref="V30:AD30"/>
  </mergeCells>
  <phoneticPr fontId="28" type="noConversion"/>
  <dataValidations count="2">
    <dataValidation type="list" allowBlank="1" showInputMessage="1" showErrorMessage="1" sqref="M7:M28" xr:uid="{00000000-0002-0000-0000-000000000000}">
      <formula1>"Sube,Baja,Tendencia Media"</formula1>
    </dataValidation>
    <dataValidation type="list" allowBlank="1" showInputMessage="1" showErrorMessage="1" sqref="R7:R28" xr:uid="{00000000-0002-0000-0000-000001000000}">
      <formula1>"Si,No"</formula1>
    </dataValidation>
  </dataValidations>
  <pageMargins left="0.75" right="0" top="1" bottom="0" header="0" footer="0"/>
  <pageSetup paperSize="5" scale="40" orientation="landscape" verticalDpi="4294967292" copies="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P25</xm:sqref>
            </x14:sparkline>
          </x14:sparklines>
        </x14:sparklineGroup>
        <x14:sparklineGroup manualMax="0" manualMin="0" type="column" displayEmptyCellsAs="gap" xr2:uid="{00000000-0003-0000-00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P27</xm:sqref>
            </x14:sparkline>
          </x14:sparklines>
        </x14:sparklineGroup>
        <x14:sparklineGroup manualMax="0" manualMin="0" type="column" displayEmptyCellsAs="gap" xr2:uid="{00000000-0003-0000-00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P19</xm:sqref>
            </x14:sparkline>
            <x14:sparkline>
              <xm:sqref>P28</xm:sqref>
            </x14:sparkline>
            <x14:sparkline>
              <xm:sqref>P20</xm:sqref>
            </x14:sparkline>
            <x14:sparkline>
              <xm:sqref>P21</xm:sqref>
            </x14:sparkline>
            <x14:sparkline>
              <xm:sqref>P22</xm:sqref>
            </x14:sparkline>
          </x14:sparklines>
        </x14:sparklineGroup>
        <x14:sparklineGroup manualMax="0" manualMin="0" type="column" displayEmptyCellsAs="gap" xr2:uid="{00000000-0003-0000-00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P7</xm:sqref>
            </x14:sparkline>
            <x14:sparkline>
              <xm:sqref>P9</xm:sqref>
            </x14:sparkline>
            <x14:sparkline>
              <xm:sqref>P12</xm:sqref>
            </x14:sparkline>
            <x14:sparkline>
              <xm:sqref>P26</xm:sqref>
            </x14:sparkline>
            <x14:sparkline>
              <xm:sqref>P10</xm:sqref>
            </x14:sparkline>
            <x14:sparkline>
              <xm:sqref>P11</xm:sqref>
            </x14:sparkline>
            <x14:sparkline>
              <xm:sqref>P14</xm:sqref>
            </x14:sparkline>
            <x14:sparkline>
              <xm:sqref>P15</xm:sqref>
            </x14:sparkline>
            <x14:sparkline>
              <xm:sqref>P16</xm:sqref>
            </x14:sparkline>
            <x14:sparkline>
              <xm:sqref>P17</xm:sqref>
            </x14:sparkline>
            <x14:sparkline>
              <xm:sqref>P18</xm:sqref>
            </x14:sparkline>
          </x14:sparklines>
        </x14:sparklineGroup>
        <x14:sparklineGroup manualMax="0" manualMin="0" type="column" displayEmptyCellsAs="gap" xr2:uid="{00000000-0003-0000-00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P8</xm:sqref>
            </x14:sparkline>
          </x14:sparklines>
        </x14:sparklineGroup>
        <x14:sparklineGroup manualMax="0" manualMin="0" type="column" displayEmptyCellsAs="gap" xr2:uid="{00000000-0003-0000-00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P13</xm:sqref>
            </x14:sparkline>
          </x14:sparklines>
        </x14:sparklineGroup>
        <x14:sparklineGroup manualMax="0" manualMin="0" type="column" displayEmptyCellsAs="gap" xr2:uid="{00000000-0003-0000-00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P23</xm:sqref>
            </x14:sparkline>
            <x14:sparkline>
              <xm:sqref>P24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8:G10"/>
  <sheetViews>
    <sheetView workbookViewId="0"/>
  </sheetViews>
  <sheetFormatPr baseColWidth="10" defaultColWidth="11.5" defaultRowHeight="15" x14ac:dyDescent="0.2"/>
  <sheetData>
    <row r="8" spans="5:7" ht="16" thickBot="1" x14ac:dyDescent="0.25"/>
    <row r="9" spans="5:7" ht="239" thickBot="1" x14ac:dyDescent="0.25">
      <c r="E9" s="403">
        <v>1</v>
      </c>
      <c r="F9" s="404">
        <v>0.9</v>
      </c>
      <c r="G9" s="380" t="s">
        <v>111</v>
      </c>
    </row>
    <row r="10" spans="5:7" ht="239" thickBot="1" x14ac:dyDescent="0.25">
      <c r="E10" s="403">
        <v>1</v>
      </c>
      <c r="F10" s="404">
        <v>0.9</v>
      </c>
      <c r="G10" s="380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5" defaultRowHeight="15" outlineLevelCol="1" x14ac:dyDescent="0.2"/>
  <cols>
    <col min="1" max="1" width="16.5" customWidth="1"/>
    <col min="2" max="2" width="16.5" hidden="1" customWidth="1"/>
    <col min="3" max="3" width="30.1640625" bestFit="1" customWidth="1"/>
    <col min="4" max="4" width="17.5" style="77" bestFit="1" customWidth="1"/>
    <col min="5" max="6" width="4.5" hidden="1" customWidth="1"/>
    <col min="7" max="8" width="35.1640625" customWidth="1"/>
    <col min="9" max="9" width="16" customWidth="1"/>
    <col min="10" max="10" width="9.5" bestFit="1" customWidth="1"/>
    <col min="11" max="11" width="9" style="72" customWidth="1"/>
    <col min="12" max="23" width="7.6640625" customWidth="1" outlineLevel="1"/>
    <col min="24" max="25" width="7.6640625" hidden="1" customWidth="1" outlineLevel="1"/>
    <col min="26" max="26" width="11.5" style="67" customWidth="1" collapsed="1"/>
    <col min="27" max="27" width="31.5" customWidth="1"/>
    <col min="28" max="28" width="11.5" hidden="1" customWidth="1"/>
    <col min="29" max="29" width="8.83203125" customWidth="1"/>
    <col min="30" max="30" width="9.6640625" customWidth="1"/>
    <col min="31" max="31" width="14.1640625" customWidth="1"/>
    <col min="32" max="32" width="16.33203125" customWidth="1"/>
    <col min="33" max="33" width="14.5" customWidth="1"/>
    <col min="34" max="34" width="13.1640625" customWidth="1"/>
    <col min="35" max="35" width="14.6640625" customWidth="1"/>
    <col min="44" max="44" width="7" bestFit="1" customWidth="1"/>
    <col min="45" max="45" width="8.83203125" bestFit="1" customWidth="1"/>
    <col min="46" max="46" width="7.5" bestFit="1" customWidth="1"/>
    <col min="47" max="47" width="6" bestFit="1" customWidth="1"/>
    <col min="48" max="49" width="6.5" bestFit="1" customWidth="1"/>
    <col min="50" max="50" width="5.83203125" bestFit="1" customWidth="1"/>
    <col min="51" max="51" width="8.5" bestFit="1" customWidth="1"/>
    <col min="52" max="52" width="11.83203125" customWidth="1"/>
    <col min="53" max="53" width="9.1640625" bestFit="1" customWidth="1"/>
    <col min="54" max="54" width="11.83203125" customWidth="1"/>
    <col min="55" max="55" width="10.5" bestFit="1" customWidth="1"/>
    <col min="69" max="74" width="9.5" customWidth="1"/>
  </cols>
  <sheetData>
    <row r="1" spans="1:58" ht="15" customHeight="1" x14ac:dyDescent="0.2">
      <c r="A1" s="503" t="s">
        <v>47</v>
      </c>
      <c r="B1" s="503"/>
      <c r="C1" s="504"/>
      <c r="D1" s="505" t="s">
        <v>55</v>
      </c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7"/>
      <c r="AD1" s="514" t="s">
        <v>31</v>
      </c>
      <c r="AE1" s="514"/>
    </row>
    <row r="2" spans="1:58" ht="15" customHeight="1" x14ac:dyDescent="0.2">
      <c r="A2" s="504"/>
      <c r="B2" s="504"/>
      <c r="C2" s="504"/>
      <c r="D2" s="508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10"/>
      <c r="AD2" s="514"/>
      <c r="AE2" s="514"/>
    </row>
    <row r="3" spans="1:58" ht="15" customHeight="1" x14ac:dyDescent="0.2">
      <c r="A3" s="504"/>
      <c r="B3" s="504"/>
      <c r="C3" s="504"/>
      <c r="D3" s="511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3"/>
      <c r="AD3" s="514"/>
      <c r="AE3" s="514"/>
    </row>
    <row r="4" spans="1:58" ht="15" customHeight="1" x14ac:dyDescent="0.2">
      <c r="A4" s="504"/>
      <c r="B4" s="504"/>
      <c r="C4" s="504"/>
      <c r="D4" s="515" t="s">
        <v>44</v>
      </c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7"/>
      <c r="AD4" s="521" t="s">
        <v>32</v>
      </c>
      <c r="AE4" s="521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 x14ac:dyDescent="0.2">
      <c r="A5" s="504"/>
      <c r="B5" s="504"/>
      <c r="C5" s="504"/>
      <c r="D5" s="518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20"/>
      <c r="AD5" s="522">
        <v>42731</v>
      </c>
      <c r="AE5" s="522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 x14ac:dyDescent="0.2"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 x14ac:dyDescent="0.25">
      <c r="A7" s="114" t="s">
        <v>1</v>
      </c>
      <c r="B7" s="114"/>
      <c r="C7" s="114" t="s">
        <v>2</v>
      </c>
      <c r="D7" s="114" t="s">
        <v>49</v>
      </c>
      <c r="E7" s="114" t="s">
        <v>56</v>
      </c>
      <c r="F7" s="114" t="s">
        <v>57</v>
      </c>
      <c r="G7" s="114" t="s">
        <v>3</v>
      </c>
      <c r="H7" s="114" t="s">
        <v>61</v>
      </c>
      <c r="I7" s="114" t="s">
        <v>5</v>
      </c>
      <c r="J7" s="114" t="s">
        <v>6</v>
      </c>
      <c r="K7" s="114" t="s">
        <v>4</v>
      </c>
      <c r="L7" s="165">
        <v>42736</v>
      </c>
      <c r="M7" s="165">
        <v>42767</v>
      </c>
      <c r="N7" s="165">
        <v>42795</v>
      </c>
      <c r="O7" s="165">
        <v>42826</v>
      </c>
      <c r="P7" s="165">
        <v>42856</v>
      </c>
      <c r="Q7" s="165">
        <v>42887</v>
      </c>
      <c r="R7" s="165">
        <v>42917</v>
      </c>
      <c r="S7" s="165">
        <v>42948</v>
      </c>
      <c r="T7" s="165">
        <v>42979</v>
      </c>
      <c r="U7" s="165">
        <v>43009</v>
      </c>
      <c r="V7" s="165">
        <v>43040</v>
      </c>
      <c r="W7" s="165">
        <v>43070</v>
      </c>
      <c r="X7" s="165"/>
      <c r="Y7" s="165"/>
      <c r="Z7" s="114" t="s">
        <v>10</v>
      </c>
      <c r="AA7" s="114" t="s">
        <v>53</v>
      </c>
      <c r="AB7" s="114" t="s">
        <v>59</v>
      </c>
      <c r="AC7" s="114" t="s">
        <v>9</v>
      </c>
      <c r="AD7" s="166" t="s">
        <v>11</v>
      </c>
      <c r="AE7" s="166" t="s">
        <v>12</v>
      </c>
      <c r="AF7" s="166" t="s">
        <v>54</v>
      </c>
      <c r="AG7" s="166" t="s">
        <v>7</v>
      </c>
      <c r="AH7" s="166" t="s">
        <v>8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8" x14ac:dyDescent="0.2">
      <c r="A8" s="500" t="s">
        <v>71</v>
      </c>
      <c r="B8" s="163" t="e">
        <f>+#REF!+1</f>
        <v>#REF!</v>
      </c>
      <c r="C8" s="152" t="s">
        <v>100</v>
      </c>
      <c r="D8" s="126" t="s">
        <v>103</v>
      </c>
      <c r="E8" s="127"/>
      <c r="F8" s="127"/>
      <c r="G8" s="128" t="s">
        <v>93</v>
      </c>
      <c r="H8" s="128" t="s">
        <v>95</v>
      </c>
      <c r="I8" s="129" t="s">
        <v>99</v>
      </c>
      <c r="J8" s="130" t="s">
        <v>91</v>
      </c>
      <c r="K8" s="131">
        <v>0.8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>
        <v>0</v>
      </c>
      <c r="Y8" s="133">
        <v>1</v>
      </c>
      <c r="Z8" s="133" t="e">
        <f t="shared" ref="Z8:Z16" si="0">LOOKUP(1000000000,L8:W8)</f>
        <v>#N/A</v>
      </c>
      <c r="AA8" s="128"/>
      <c r="AB8" s="132" t="e">
        <f t="shared" ref="AB8:AB16" si="1">+IF(SLOPE(L8:W8,$L$7:$W$7)&gt;0,"Al alza",IF(SLOPE(L8:W8,$L$7:$W$7)&lt;0,"A la baja","Sin cambio"))</f>
        <v>#DIV/0!</v>
      </c>
      <c r="AC8" s="112" t="s">
        <v>13</v>
      </c>
      <c r="AD8" s="134">
        <v>9.6100000000000005E-3</v>
      </c>
      <c r="AE8" s="135" t="str">
        <f>IF($J$8="Sube",IF(ISERROR(Z8/$K$8)=TRUE,"",IF(Z8&gt;$K$8,AD8,Z8/$K$8*AD8)),IF(ISERROR($K$8/Z8)=TRUE,"",IF($K$8&lt;Z8,$K$8/Z8*AD8,AD8)))</f>
        <v/>
      </c>
      <c r="AF8" s="136" t="str">
        <f>IF($J$8="Sube",IF(ISERROR(Z8/$K$8)=TRUE,"",IF(Z8&gt;=$K$8,1,0)),IF(ISERROR($K$8/Z8)=TRUE,"",IF($K$8&lt;Z8,0,1)))</f>
        <v/>
      </c>
      <c r="AG8" s="127"/>
      <c r="AH8" s="137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8" x14ac:dyDescent="0.2">
      <c r="A9" s="501"/>
      <c r="B9" s="108" t="e">
        <f t="shared" ref="B9:B16" si="2">+B8+1</f>
        <v>#REF!</v>
      </c>
      <c r="C9" s="105" t="s">
        <v>101</v>
      </c>
      <c r="D9" s="106" t="s">
        <v>104</v>
      </c>
      <c r="E9" s="61"/>
      <c r="F9" s="61"/>
      <c r="G9" s="16" t="s">
        <v>92</v>
      </c>
      <c r="H9" s="16" t="s">
        <v>96</v>
      </c>
      <c r="I9" s="18" t="s">
        <v>99</v>
      </c>
      <c r="J9" s="104" t="s">
        <v>91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111" t="s">
        <v>13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8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29" thickBot="1" x14ac:dyDescent="0.25">
      <c r="A10" s="502"/>
      <c r="B10" s="164" t="e">
        <f t="shared" si="2"/>
        <v>#REF!</v>
      </c>
      <c r="C10" s="153" t="s">
        <v>102</v>
      </c>
      <c r="D10" s="140" t="s">
        <v>105</v>
      </c>
      <c r="E10" s="150"/>
      <c r="F10" s="150"/>
      <c r="G10" s="141" t="s">
        <v>94</v>
      </c>
      <c r="H10" s="141" t="s">
        <v>97</v>
      </c>
      <c r="I10" s="142" t="s">
        <v>98</v>
      </c>
      <c r="J10" s="143" t="s">
        <v>91</v>
      </c>
      <c r="K10" s="144">
        <v>0.95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>
        <v>0</v>
      </c>
      <c r="Y10" s="146">
        <v>1</v>
      </c>
      <c r="Z10" s="146" t="e">
        <f t="shared" si="0"/>
        <v>#N/A</v>
      </c>
      <c r="AA10" s="141"/>
      <c r="AB10" s="145" t="e">
        <f t="shared" si="1"/>
        <v>#DIV/0!</v>
      </c>
      <c r="AC10" s="139" t="s">
        <v>13</v>
      </c>
      <c r="AD10" s="147">
        <v>9.6100000000000005E-3</v>
      </c>
      <c r="AE10" s="148" t="str">
        <f>IF($J$10="Sube",IF(ISERROR(Z10/$K$10)=TRUE,"",IF(Z10&gt;$K$10,AD10,Z10/$K$10*AD10)),IF(ISERROR($K$10/Z10)=TRUE,"",IF($K$10&lt;Z10,$K$10/Z10*AD10,AD10)))</f>
        <v/>
      </c>
      <c r="AF10" s="149" t="str">
        <f>IF($J$10="Sube",IF(ISERROR(Z10/$K$10)=TRUE,"",IF(Z10&gt;=$K$10,1,0)),IF(ISERROR($K$10/Z10)=TRUE,"",IF($K$10&lt;Z10,0,1)))</f>
        <v/>
      </c>
      <c r="AG10" s="150"/>
      <c r="AH10" s="151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 x14ac:dyDescent="0.2">
      <c r="A11" s="499" t="s">
        <v>72</v>
      </c>
      <c r="B11" s="107" t="e">
        <f t="shared" si="2"/>
        <v>#REF!</v>
      </c>
      <c r="C11" s="110"/>
      <c r="D11" s="115"/>
      <c r="E11" s="116"/>
      <c r="F11" s="116"/>
      <c r="G11" s="117"/>
      <c r="H11" s="117"/>
      <c r="I11" s="118"/>
      <c r="J11" s="119"/>
      <c r="K11" s="120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2" t="e">
        <f t="shared" si="0"/>
        <v>#N/A</v>
      </c>
      <c r="AA11" s="117"/>
      <c r="AB11" s="121" t="e">
        <f t="shared" si="1"/>
        <v>#DIV/0!</v>
      </c>
      <c r="AC11" s="110" t="s">
        <v>13</v>
      </c>
      <c r="AD11" s="123">
        <v>9.6100000000000005E-3</v>
      </c>
      <c r="AE11" s="124" t="str">
        <f>IF($J$11="Sube",IF(ISERROR(Z11/$K$11)=TRUE,"",IF(Z11&gt;$K$11,AD11,Z11/$K$11*AD11)),IF(ISERROR($K$11/Z11)=TRUE,"",IF($K$11&lt;Z11,$K$11/Z11*AD11,AD11)))</f>
        <v/>
      </c>
      <c r="AF11" s="125" t="str">
        <f>IF($J$11="Sube",IF(ISERROR(Z11/$K$11)=TRUE,"",IF(Z11&gt;=$K$11,1,0)),IF(ISERROR($K$11/Z11)=TRUE,"",IF($K$11&lt;Z11,0,1)))</f>
        <v/>
      </c>
      <c r="AG11" s="116"/>
      <c r="AH11" s="116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 x14ac:dyDescent="0.2">
      <c r="A12" s="499"/>
      <c r="B12" s="107" t="e">
        <f t="shared" si="2"/>
        <v>#REF!</v>
      </c>
      <c r="C12" s="111"/>
      <c r="D12" s="106"/>
      <c r="E12" s="61"/>
      <c r="F12" s="61"/>
      <c r="G12" s="16"/>
      <c r="H12" s="16"/>
      <c r="I12" s="18"/>
      <c r="J12" s="104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111" t="s">
        <v>13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 x14ac:dyDescent="0.2">
      <c r="A13" s="499"/>
      <c r="B13" s="107" t="e">
        <f t="shared" si="2"/>
        <v>#REF!</v>
      </c>
      <c r="C13" s="111"/>
      <c r="D13" s="106"/>
      <c r="E13" s="61"/>
      <c r="F13" s="61"/>
      <c r="G13" s="16"/>
      <c r="H13" s="16"/>
      <c r="I13" s="18"/>
      <c r="J13" s="104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111" t="s">
        <v>13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 x14ac:dyDescent="0.2">
      <c r="A14" s="499"/>
      <c r="B14" s="107" t="e">
        <f t="shared" si="2"/>
        <v>#REF!</v>
      </c>
      <c r="C14" s="111"/>
      <c r="D14" s="106"/>
      <c r="E14" s="61"/>
      <c r="F14" s="61"/>
      <c r="G14" s="16"/>
      <c r="H14" s="16"/>
      <c r="I14" s="18"/>
      <c r="J14" s="104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111" t="s">
        <v>13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 x14ac:dyDescent="0.2">
      <c r="A15" s="499"/>
      <c r="B15" s="107" t="e">
        <f t="shared" si="2"/>
        <v>#REF!</v>
      </c>
      <c r="C15" s="111"/>
      <c r="D15" s="106"/>
      <c r="E15" s="61"/>
      <c r="F15" s="61"/>
      <c r="G15" s="16"/>
      <c r="H15" s="16"/>
      <c r="I15" s="18"/>
      <c r="J15" s="104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111" t="s">
        <v>13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 x14ac:dyDescent="0.2">
      <c r="A16" s="499"/>
      <c r="B16" s="107" t="e">
        <f t="shared" si="2"/>
        <v>#REF!</v>
      </c>
      <c r="C16" s="109"/>
      <c r="D16" s="113"/>
      <c r="E16" s="154"/>
      <c r="F16" s="154"/>
      <c r="G16" s="78"/>
      <c r="H16" s="78"/>
      <c r="I16" s="155"/>
      <c r="J16" s="156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 t="e">
        <f t="shared" si="0"/>
        <v>#N/A</v>
      </c>
      <c r="AA16" s="78"/>
      <c r="AB16" s="158" t="e">
        <f t="shared" si="1"/>
        <v>#DIV/0!</v>
      </c>
      <c r="AC16" s="109" t="s">
        <v>13</v>
      </c>
      <c r="AD16" s="160">
        <v>9.6100000000000005E-3</v>
      </c>
      <c r="AE16" s="161" t="str">
        <f>IF($J$16="Sube",IF(ISERROR(Z16/$K$16)=TRUE,"",IF(Z16&gt;$K$16,AD16,Z16/$K$16*AD16)),IF(ISERROR($K$16/Z16)=TRUE,"",IF($K$16&lt;Z16,$K$16/Z16*AD16,AD16)))</f>
        <v/>
      </c>
      <c r="AF16" s="162" t="str">
        <f>IF($J$16="Sube",IF(ISERROR(Z16/$K$16)=TRUE,"",IF(Z16&gt;=$K$16,1,0)),IF(ISERROR($K$16/Z16)=TRUE,"",IF($K$16&lt;Z16,0,1)))</f>
        <v/>
      </c>
      <c r="AG16" s="154"/>
      <c r="AH16" s="154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6" thickBot="1" x14ac:dyDescent="0.25">
      <c r="AC17" s="70" t="s">
        <v>14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42" x14ac:dyDescent="0.2">
      <c r="AC18" s="22" t="s">
        <v>15</v>
      </c>
      <c r="AD18" s="112" t="s">
        <v>16</v>
      </c>
      <c r="AE18" s="23" t="s">
        <v>17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6" thickBot="1" x14ac:dyDescent="0.25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 x14ac:dyDescent="0.2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 x14ac:dyDescent="0.2">
      <c r="AC21" s="27" t="s">
        <v>18</v>
      </c>
      <c r="AD21" s="28" t="s">
        <v>19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 x14ac:dyDescent="0.2">
      <c r="AC22" s="29" t="s">
        <v>20</v>
      </c>
      <c r="AD22" s="30" t="s">
        <v>21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x14ac:dyDescent="0.2">
      <c r="AC23" s="31" t="s">
        <v>22</v>
      </c>
      <c r="AD23" s="32" t="s">
        <v>23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 xr:uid="{00000000-0002-0000-0400-000000000000}">
      <formula1>"Si,No"</formula1>
    </dataValidation>
    <dataValidation type="list" allowBlank="1" showInputMessage="1" showErrorMessage="1" sqref="J8:J16" xr:uid="{00000000-0002-0000-0400-000001000000}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xr2:uid="{00000000-0003-0000-04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 xr2:uid="{00000000-0003-0000-0400-00000D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14" sqref="E14"/>
    </sheetView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0"/>
  <sheetViews>
    <sheetView topLeftCell="A4" workbookViewId="0">
      <selection activeCell="L46" sqref="L46"/>
    </sheetView>
  </sheetViews>
  <sheetFormatPr baseColWidth="10" defaultColWidth="11.5" defaultRowHeight="15" x14ac:dyDescent="0.2"/>
  <cols>
    <col min="1" max="1" width="3.1640625" customWidth="1"/>
    <col min="2" max="2" width="14.6640625" customWidth="1"/>
    <col min="3" max="3" width="20.1640625" customWidth="1"/>
    <col min="4" max="4" width="14.33203125" customWidth="1"/>
    <col min="5" max="5" width="17.33203125" customWidth="1"/>
    <col min="6" max="6" width="14.5" customWidth="1"/>
    <col min="7" max="7" width="15" customWidth="1"/>
    <col min="8" max="8" width="15.6640625" customWidth="1"/>
    <col min="9" max="9" width="21.5" customWidth="1"/>
    <col min="10" max="10" width="14.5" customWidth="1"/>
    <col min="11" max="11" width="20.6640625" customWidth="1"/>
    <col min="12" max="12" width="13.6640625" customWidth="1"/>
  </cols>
  <sheetData>
    <row r="1" spans="2:12" ht="24" customHeight="1" x14ac:dyDescent="0.2">
      <c r="B1" s="526" t="s">
        <v>47</v>
      </c>
      <c r="C1" s="527"/>
      <c r="D1" s="530" t="s">
        <v>0</v>
      </c>
      <c r="E1" s="531"/>
      <c r="F1" s="531"/>
      <c r="G1" s="531"/>
      <c r="H1" s="531"/>
      <c r="I1" s="532"/>
      <c r="J1" s="539" t="s">
        <v>31</v>
      </c>
      <c r="K1" s="540"/>
    </row>
    <row r="2" spans="2:12" ht="15" customHeight="1" x14ac:dyDescent="0.2">
      <c r="B2" s="528"/>
      <c r="C2" s="529"/>
      <c r="D2" s="533"/>
      <c r="E2" s="534"/>
      <c r="F2" s="534"/>
      <c r="G2" s="534"/>
      <c r="H2" s="534"/>
      <c r="I2" s="535"/>
      <c r="J2" s="541"/>
      <c r="K2" s="542"/>
    </row>
    <row r="3" spans="2:12" ht="15" customHeight="1" x14ac:dyDescent="0.2">
      <c r="B3" s="528"/>
      <c r="C3" s="529"/>
      <c r="D3" s="536"/>
      <c r="E3" s="537"/>
      <c r="F3" s="537"/>
      <c r="G3" s="537"/>
      <c r="H3" s="537"/>
      <c r="I3" s="538"/>
      <c r="J3" s="541"/>
      <c r="K3" s="542"/>
    </row>
    <row r="4" spans="2:12" ht="15" customHeight="1" x14ac:dyDescent="0.2">
      <c r="B4" s="528"/>
      <c r="C4" s="529"/>
      <c r="D4" s="543" t="s">
        <v>44</v>
      </c>
      <c r="E4" s="543"/>
      <c r="F4" s="543"/>
      <c r="G4" s="543"/>
      <c r="H4" s="543"/>
      <c r="I4" s="543"/>
      <c r="J4" s="545" t="s">
        <v>32</v>
      </c>
      <c r="K4" s="546"/>
    </row>
    <row r="5" spans="2:12" ht="15.75" customHeight="1" thickBot="1" x14ac:dyDescent="0.25">
      <c r="B5" s="528"/>
      <c r="C5" s="529"/>
      <c r="D5" s="544"/>
      <c r="E5" s="544"/>
      <c r="F5" s="544"/>
      <c r="G5" s="544"/>
      <c r="H5" s="544"/>
      <c r="I5" s="544"/>
      <c r="J5" s="547">
        <v>42664</v>
      </c>
      <c r="K5" s="548"/>
    </row>
    <row r="6" spans="2:12" ht="16" thickBot="1" x14ac:dyDescent="0.25">
      <c r="B6" s="523"/>
      <c r="C6" s="524"/>
      <c r="D6" s="524"/>
      <c r="E6" s="524"/>
      <c r="F6" s="524"/>
      <c r="G6" s="524"/>
      <c r="H6" s="524"/>
      <c r="I6" s="525"/>
      <c r="J6" s="551"/>
      <c r="K6" s="552"/>
      <c r="L6" s="4"/>
    </row>
    <row r="7" spans="2:12" ht="39" x14ac:dyDescent="0.2">
      <c r="B7" s="553" t="s">
        <v>33</v>
      </c>
      <c r="C7" s="556" t="s">
        <v>81</v>
      </c>
      <c r="D7" s="553" t="s">
        <v>34</v>
      </c>
      <c r="E7" s="82" t="s">
        <v>60</v>
      </c>
      <c r="F7" s="553" t="s">
        <v>51</v>
      </c>
      <c r="G7" s="556" t="s">
        <v>50</v>
      </c>
      <c r="H7" s="553" t="s">
        <v>35</v>
      </c>
      <c r="I7" s="83" t="s">
        <v>62</v>
      </c>
      <c r="J7" s="553" t="s">
        <v>36</v>
      </c>
      <c r="K7" s="88"/>
      <c r="L7" s="5"/>
    </row>
    <row r="8" spans="2:12" ht="65" x14ac:dyDescent="0.2">
      <c r="B8" s="554"/>
      <c r="C8" s="557"/>
      <c r="D8" s="554"/>
      <c r="E8" s="82" t="s">
        <v>74</v>
      </c>
      <c r="F8" s="554"/>
      <c r="G8" s="557"/>
      <c r="H8" s="554"/>
      <c r="I8" s="83" t="s">
        <v>73</v>
      </c>
      <c r="J8" s="554"/>
      <c r="K8" s="88"/>
      <c r="L8" s="5"/>
    </row>
    <row r="9" spans="2:12" ht="39" x14ac:dyDescent="0.2">
      <c r="B9" s="554"/>
      <c r="C9" s="557"/>
      <c r="D9" s="554"/>
      <c r="E9" s="82" t="s">
        <v>67</v>
      </c>
      <c r="F9" s="554"/>
      <c r="G9" s="557"/>
      <c r="H9" s="554"/>
      <c r="I9" s="83" t="s">
        <v>65</v>
      </c>
      <c r="J9" s="554"/>
      <c r="K9" s="88"/>
      <c r="L9" s="5"/>
    </row>
    <row r="10" spans="2:12" ht="52" x14ac:dyDescent="0.2">
      <c r="B10" s="554"/>
      <c r="C10" s="557"/>
      <c r="D10" s="554"/>
      <c r="E10" s="82" t="s">
        <v>68</v>
      </c>
      <c r="F10" s="554"/>
      <c r="G10" s="557"/>
      <c r="H10" s="554"/>
      <c r="I10" s="83" t="s">
        <v>66</v>
      </c>
      <c r="J10" s="554"/>
      <c r="K10" s="88"/>
      <c r="L10" s="5"/>
    </row>
    <row r="11" spans="2:12" ht="39" x14ac:dyDescent="0.2">
      <c r="B11" s="554"/>
      <c r="C11" s="557"/>
      <c r="D11" s="554"/>
      <c r="E11" s="82" t="s">
        <v>75</v>
      </c>
      <c r="F11" s="554"/>
      <c r="G11" s="557"/>
      <c r="H11" s="554"/>
      <c r="I11" s="83" t="s">
        <v>76</v>
      </c>
      <c r="J11" s="554"/>
      <c r="K11" s="88"/>
      <c r="L11" s="5"/>
    </row>
    <row r="12" spans="2:12" ht="40" thickBot="1" x14ac:dyDescent="0.25">
      <c r="B12" s="555"/>
      <c r="C12" s="558"/>
      <c r="D12" s="554"/>
      <c r="E12" s="82" t="s">
        <v>69</v>
      </c>
      <c r="F12" s="554"/>
      <c r="G12" s="557"/>
      <c r="H12" s="554"/>
      <c r="I12" s="83" t="s">
        <v>63</v>
      </c>
      <c r="J12" s="554"/>
      <c r="K12" s="88"/>
      <c r="L12" s="6"/>
    </row>
    <row r="13" spans="2:12" ht="27" thickBot="1" x14ac:dyDescent="0.25">
      <c r="B13" s="85" t="s">
        <v>37</v>
      </c>
      <c r="C13" s="84"/>
      <c r="D13" s="554"/>
      <c r="E13" s="82" t="s">
        <v>70</v>
      </c>
      <c r="F13" s="554"/>
      <c r="G13" s="557"/>
      <c r="H13" s="554"/>
      <c r="I13" s="83" t="s">
        <v>64</v>
      </c>
      <c r="J13" s="554"/>
      <c r="K13" s="88"/>
      <c r="L13" s="6"/>
    </row>
    <row r="14" spans="2:12" ht="48" customHeight="1" thickBot="1" x14ac:dyDescent="0.25">
      <c r="B14" s="85" t="s">
        <v>38</v>
      </c>
      <c r="C14" s="84"/>
      <c r="D14" s="554"/>
      <c r="E14" s="82" t="s">
        <v>80</v>
      </c>
      <c r="F14" s="554"/>
      <c r="G14" s="557"/>
      <c r="H14" s="554"/>
      <c r="I14" s="83" t="s">
        <v>78</v>
      </c>
      <c r="J14" s="554"/>
      <c r="K14" s="88"/>
      <c r="L14" s="6"/>
    </row>
    <row r="15" spans="2:12" ht="43" customHeight="1" thickBot="1" x14ac:dyDescent="0.25">
      <c r="B15" s="86" t="s">
        <v>39</v>
      </c>
      <c r="C15" s="87">
        <v>42734</v>
      </c>
      <c r="D15" s="555"/>
      <c r="E15" s="82" t="s">
        <v>79</v>
      </c>
      <c r="F15" s="555"/>
      <c r="G15" s="559"/>
      <c r="H15" s="555"/>
      <c r="I15" s="83" t="s">
        <v>77</v>
      </c>
      <c r="J15" s="555"/>
      <c r="K15" s="89"/>
      <c r="L15" s="6"/>
    </row>
    <row r="16" spans="2:12" ht="16" thickBot="1" x14ac:dyDescent="0.25">
      <c r="B16" s="563"/>
      <c r="C16" s="564"/>
      <c r="D16" s="564"/>
      <c r="E16" s="565"/>
      <c r="F16" s="566"/>
      <c r="G16" s="565"/>
      <c r="H16" s="566"/>
      <c r="I16" s="565"/>
      <c r="J16" s="566"/>
      <c r="K16" s="567"/>
    </row>
    <row r="17" spans="2:11" x14ac:dyDescent="0.2">
      <c r="B17" s="568" t="s">
        <v>40</v>
      </c>
      <c r="C17" s="42" t="s">
        <v>82</v>
      </c>
      <c r="D17" s="33">
        <v>0.1</v>
      </c>
      <c r="E17" s="568" t="s">
        <v>41</v>
      </c>
      <c r="F17" s="34"/>
      <c r="G17" s="571" t="s">
        <v>42</v>
      </c>
      <c r="H17" s="35"/>
      <c r="I17" s="571" t="s">
        <v>45</v>
      </c>
      <c r="J17" s="90"/>
      <c r="K17" s="94" t="s">
        <v>43</v>
      </c>
    </row>
    <row r="18" spans="2:11" x14ac:dyDescent="0.2">
      <c r="B18" s="569"/>
      <c r="C18" s="43" t="s">
        <v>83</v>
      </c>
      <c r="D18" s="36">
        <v>0.1</v>
      </c>
      <c r="E18" s="569"/>
      <c r="F18" s="37"/>
      <c r="G18" s="572"/>
      <c r="H18" s="38"/>
      <c r="I18" s="572"/>
      <c r="J18" s="91"/>
      <c r="K18" s="95" t="s">
        <v>43</v>
      </c>
    </row>
    <row r="19" spans="2:11" x14ac:dyDescent="0.2">
      <c r="B19" s="569"/>
      <c r="C19" s="43" t="s">
        <v>84</v>
      </c>
      <c r="D19" s="36">
        <v>0.1</v>
      </c>
      <c r="E19" s="569"/>
      <c r="F19" s="37"/>
      <c r="G19" s="572"/>
      <c r="H19" s="38"/>
      <c r="I19" s="572"/>
      <c r="J19" s="91"/>
      <c r="K19" s="95" t="s">
        <v>43</v>
      </c>
    </row>
    <row r="20" spans="2:11" x14ac:dyDescent="0.2">
      <c r="B20" s="569"/>
      <c r="C20" s="43" t="s">
        <v>85</v>
      </c>
      <c r="D20" s="36">
        <v>0.1</v>
      </c>
      <c r="E20" s="569"/>
      <c r="F20" s="37"/>
      <c r="G20" s="572"/>
      <c r="H20" s="38"/>
      <c r="I20" s="572"/>
      <c r="J20" s="91"/>
      <c r="K20" s="95" t="s">
        <v>43</v>
      </c>
    </row>
    <row r="21" spans="2:11" x14ac:dyDescent="0.2">
      <c r="B21" s="569"/>
      <c r="C21" s="43" t="s">
        <v>86</v>
      </c>
      <c r="D21" s="36">
        <v>0.1</v>
      </c>
      <c r="E21" s="569"/>
      <c r="F21" s="37"/>
      <c r="G21" s="572"/>
      <c r="H21" s="38"/>
      <c r="I21" s="572"/>
      <c r="J21" s="91"/>
      <c r="K21" s="95" t="s">
        <v>43</v>
      </c>
    </row>
    <row r="22" spans="2:11" x14ac:dyDescent="0.2">
      <c r="B22" s="569"/>
      <c r="C22" s="43" t="s">
        <v>87</v>
      </c>
      <c r="D22" s="36">
        <v>0.1</v>
      </c>
      <c r="E22" s="569"/>
      <c r="F22" s="37"/>
      <c r="G22" s="572"/>
      <c r="H22" s="38"/>
      <c r="I22" s="572"/>
      <c r="J22" s="91"/>
      <c r="K22" s="95" t="s">
        <v>43</v>
      </c>
    </row>
    <row r="23" spans="2:11" x14ac:dyDescent="0.2">
      <c r="B23" s="569"/>
      <c r="C23" s="43" t="s">
        <v>88</v>
      </c>
      <c r="D23" s="36">
        <v>0.1</v>
      </c>
      <c r="E23" s="569"/>
      <c r="F23" s="37"/>
      <c r="G23" s="572"/>
      <c r="H23" s="38"/>
      <c r="I23" s="572"/>
      <c r="J23" s="91"/>
      <c r="K23" s="95" t="s">
        <v>43</v>
      </c>
    </row>
    <row r="24" spans="2:11" x14ac:dyDescent="0.2">
      <c r="B24" s="569"/>
      <c r="C24" s="43" t="s">
        <v>89</v>
      </c>
      <c r="D24" s="36">
        <v>0.1</v>
      </c>
      <c r="E24" s="569"/>
      <c r="F24" s="37"/>
      <c r="G24" s="572"/>
      <c r="H24" s="38"/>
      <c r="I24" s="572"/>
      <c r="J24" s="91"/>
      <c r="K24" s="95" t="s">
        <v>43</v>
      </c>
    </row>
    <row r="25" spans="2:11" ht="16" thickBot="1" x14ac:dyDescent="0.25">
      <c r="B25" s="570"/>
      <c r="C25" s="44" t="s">
        <v>90</v>
      </c>
      <c r="D25" s="39">
        <v>0.1</v>
      </c>
      <c r="E25" s="570"/>
      <c r="F25" s="40"/>
      <c r="G25" s="573"/>
      <c r="H25" s="41"/>
      <c r="I25" s="573"/>
      <c r="J25" s="92"/>
      <c r="K25" s="96" t="s">
        <v>43</v>
      </c>
    </row>
    <row r="26" spans="2:11" s="8" customFormat="1" x14ac:dyDescent="0.2">
      <c r="B26" s="97"/>
      <c r="C26" s="98"/>
      <c r="D26" s="99"/>
      <c r="E26" s="97"/>
      <c r="F26" s="100"/>
      <c r="G26" s="97"/>
      <c r="H26" s="100"/>
      <c r="I26" s="97"/>
      <c r="J26" s="100"/>
      <c r="K26" s="93"/>
    </row>
    <row r="27" spans="2:11" ht="42" x14ac:dyDescent="0.2">
      <c r="B27" s="75" t="s">
        <v>24</v>
      </c>
      <c r="C27" s="75" t="s">
        <v>25</v>
      </c>
      <c r="D27" s="74" t="s">
        <v>26</v>
      </c>
      <c r="E27" s="75" t="s">
        <v>60</v>
      </c>
      <c r="F27" s="75" t="s">
        <v>4</v>
      </c>
      <c r="G27" s="75" t="s">
        <v>52</v>
      </c>
      <c r="H27" s="14"/>
      <c r="I27" s="14"/>
      <c r="J27" s="13"/>
      <c r="K27" s="13"/>
    </row>
    <row r="28" spans="2:11" x14ac:dyDescent="0.2">
      <c r="B28" s="12">
        <v>42736</v>
      </c>
      <c r="C28" s="11">
        <v>102</v>
      </c>
      <c r="D28" s="10">
        <f>'Tablero de Indicadores'!$S$29</f>
        <v>0</v>
      </c>
      <c r="E28" s="102" t="str">
        <f>IF(ISERROR(C28/D28)=TRUE,"Sin datos",C28/D28)</f>
        <v>Sin datos</v>
      </c>
      <c r="F28" s="3">
        <f>$D$17</f>
        <v>0.1</v>
      </c>
      <c r="G28" s="62" t="s">
        <v>58</v>
      </c>
    </row>
    <row r="29" spans="2:11" x14ac:dyDescent="0.2">
      <c r="B29" s="12">
        <v>42767</v>
      </c>
      <c r="C29" s="11">
        <v>80</v>
      </c>
      <c r="D29" s="10">
        <f>'Tablero de Indicadores'!$S$29</f>
        <v>0</v>
      </c>
      <c r="E29" s="102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 x14ac:dyDescent="0.2">
      <c r="B30" s="12">
        <v>42795</v>
      </c>
      <c r="C30" s="11">
        <v>50</v>
      </c>
      <c r="D30" s="10">
        <f>'Tablero de Indicadores'!$S$29</f>
        <v>0</v>
      </c>
      <c r="E30" s="102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 x14ac:dyDescent="0.2">
      <c r="B31" s="12">
        <v>42826</v>
      </c>
      <c r="C31" s="11">
        <v>30</v>
      </c>
      <c r="D31" s="10">
        <f>'Tablero de Indicadores'!$S$29</f>
        <v>0</v>
      </c>
      <c r="E31" s="102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 x14ac:dyDescent="0.2">
      <c r="B32" s="12">
        <v>42856</v>
      </c>
      <c r="C32" s="11">
        <v>60</v>
      </c>
      <c r="D32" s="10">
        <f>'Tablero de Indicadores'!$S$29</f>
        <v>0</v>
      </c>
      <c r="E32" s="102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 x14ac:dyDescent="0.2">
      <c r="B33" s="12">
        <v>42887</v>
      </c>
      <c r="C33" s="11">
        <v>100</v>
      </c>
      <c r="D33" s="10">
        <f>'Tablero de Indicadores'!$S$29</f>
        <v>0</v>
      </c>
      <c r="E33" s="102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 x14ac:dyDescent="0.2">
      <c r="B34" s="12">
        <v>42917</v>
      </c>
      <c r="C34" s="11">
        <v>30</v>
      </c>
      <c r="D34" s="10">
        <f>'Tablero de Indicadores'!$S$29</f>
        <v>0</v>
      </c>
      <c r="E34" s="102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 x14ac:dyDescent="0.2">
      <c r="B35" s="12">
        <v>42948</v>
      </c>
      <c r="C35" s="11">
        <v>90</v>
      </c>
      <c r="D35" s="10">
        <f>'Tablero de Indicadores'!$S$29</f>
        <v>0</v>
      </c>
      <c r="E35" s="102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 x14ac:dyDescent="0.2">
      <c r="B36" s="12">
        <v>42979</v>
      </c>
      <c r="C36" s="11">
        <v>80</v>
      </c>
      <c r="D36" s="10">
        <f>'Tablero de Indicadores'!$S$29</f>
        <v>0</v>
      </c>
      <c r="E36" s="102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 x14ac:dyDescent="0.2">
      <c r="B37" s="12">
        <v>43009</v>
      </c>
      <c r="C37" s="11">
        <v>100</v>
      </c>
      <c r="D37" s="10">
        <f>'Tablero de Indicadores'!$S$29</f>
        <v>0</v>
      </c>
      <c r="E37" s="102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 x14ac:dyDescent="0.2">
      <c r="B38" s="12">
        <v>43040</v>
      </c>
      <c r="C38" s="11">
        <v>102</v>
      </c>
      <c r="D38" s="10">
        <f>'Tablero de Indicadores'!$S$29</f>
        <v>0</v>
      </c>
      <c r="E38" s="102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6" thickBot="1" x14ac:dyDescent="0.25">
      <c r="B39" s="68">
        <v>43070</v>
      </c>
      <c r="C39" s="11">
        <f>COUNTIF(('Tablero de Indicadores'!$W$7:$W$27),1)</f>
        <v>0</v>
      </c>
      <c r="D39" s="10">
        <f>'Tablero de Indicadores'!$S$29</f>
        <v>0</v>
      </c>
      <c r="E39" s="102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 x14ac:dyDescent="0.25">
      <c r="B40" s="560" t="s">
        <v>59</v>
      </c>
      <c r="C40" s="561"/>
      <c r="D40" s="562"/>
      <c r="E40" s="69" t="e">
        <f>+IF(SLOPE(E28:E39,B28:B39)&gt;0,"Al alza",IF(SLOPE(E28:E39,B28:B39)&lt;0,"A la baja","Sin cambio"))</f>
        <v>#DIV/0!</v>
      </c>
      <c r="F40" s="103"/>
      <c r="H40" s="15"/>
      <c r="I40" s="15"/>
      <c r="J40" s="15"/>
      <c r="K40" s="15"/>
    </row>
    <row r="41" spans="1:11" s="4" customFormat="1" x14ac:dyDescent="0.2">
      <c r="B41" s="101"/>
      <c r="C41" s="101"/>
      <c r="D41" s="101"/>
      <c r="E41" s="101"/>
      <c r="F41" s="101"/>
      <c r="G41" s="101"/>
      <c r="H41" s="14"/>
      <c r="I41" s="14"/>
      <c r="J41" s="14"/>
      <c r="K41" s="14"/>
    </row>
    <row r="42" spans="1:11" s="4" customFormat="1" x14ac:dyDescent="0.2">
      <c r="A42" s="64"/>
      <c r="B42" s="101"/>
      <c r="C42" s="101"/>
      <c r="D42" s="101"/>
      <c r="E42" s="101"/>
      <c r="F42" s="101"/>
      <c r="G42" s="101"/>
      <c r="H42" s="14"/>
      <c r="I42" s="14"/>
      <c r="J42" s="14"/>
      <c r="K42" s="14"/>
    </row>
    <row r="43" spans="1:11" s="4" customFormat="1" ht="16" thickBot="1" x14ac:dyDescent="0.25">
      <c r="A43" s="64"/>
      <c r="B43" s="101"/>
      <c r="C43" s="101"/>
      <c r="D43" s="101"/>
      <c r="E43" s="101"/>
      <c r="F43" s="101"/>
      <c r="G43" s="101"/>
      <c r="H43" s="14"/>
      <c r="I43" s="14"/>
      <c r="J43" s="14"/>
      <c r="K43" s="14"/>
    </row>
    <row r="44" spans="1:11" ht="15.75" customHeight="1" thickBot="1" x14ac:dyDescent="0.25">
      <c r="A44" s="549"/>
      <c r="B44" s="523" t="s">
        <v>48</v>
      </c>
      <c r="C44" s="524"/>
      <c r="D44" s="524"/>
      <c r="E44" s="524"/>
      <c r="F44" s="524"/>
      <c r="G44" s="524"/>
      <c r="H44" s="524"/>
      <c r="I44" s="524"/>
      <c r="J44" s="524"/>
      <c r="K44" s="525"/>
    </row>
    <row r="45" spans="1:11" ht="16" thickBot="1" x14ac:dyDescent="0.25">
      <c r="A45" s="550"/>
      <c r="B45" s="12">
        <v>42736</v>
      </c>
      <c r="C45" s="586"/>
      <c r="D45" s="587"/>
      <c r="E45" s="587"/>
      <c r="F45" s="587"/>
      <c r="G45" s="587"/>
      <c r="H45" s="587"/>
      <c r="I45" s="587"/>
      <c r="J45" s="587"/>
      <c r="K45" s="588"/>
    </row>
    <row r="46" spans="1:11" ht="16" thickBot="1" x14ac:dyDescent="0.25">
      <c r="A46" s="7"/>
      <c r="B46" s="12">
        <v>42767</v>
      </c>
      <c r="C46" s="586"/>
      <c r="D46" s="587"/>
      <c r="E46" s="587"/>
      <c r="F46" s="587"/>
      <c r="G46" s="587"/>
      <c r="H46" s="587"/>
      <c r="I46" s="587"/>
      <c r="J46" s="587"/>
      <c r="K46" s="588"/>
    </row>
    <row r="47" spans="1:11" ht="16" thickBot="1" x14ac:dyDescent="0.25">
      <c r="A47" s="8"/>
      <c r="B47" s="12">
        <v>42795</v>
      </c>
      <c r="C47" s="586"/>
      <c r="D47" s="587"/>
      <c r="E47" s="587"/>
      <c r="F47" s="587"/>
      <c r="G47" s="587"/>
      <c r="H47" s="587"/>
      <c r="I47" s="587"/>
      <c r="J47" s="587"/>
      <c r="K47" s="588"/>
    </row>
    <row r="48" spans="1:11" ht="16" thickBot="1" x14ac:dyDescent="0.25">
      <c r="A48" s="8"/>
      <c r="B48" s="12">
        <v>42826</v>
      </c>
      <c r="C48" s="586"/>
      <c r="D48" s="587"/>
      <c r="E48" s="587"/>
      <c r="F48" s="587"/>
      <c r="G48" s="587"/>
      <c r="H48" s="587"/>
      <c r="I48" s="587"/>
      <c r="J48" s="587"/>
      <c r="K48" s="588"/>
    </row>
    <row r="49" spans="1:11" ht="16" thickBot="1" x14ac:dyDescent="0.25">
      <c r="A49" s="8"/>
      <c r="B49" s="12">
        <v>42856</v>
      </c>
      <c r="C49" s="586"/>
      <c r="D49" s="587"/>
      <c r="E49" s="587"/>
      <c r="F49" s="587"/>
      <c r="G49" s="587"/>
      <c r="H49" s="587"/>
      <c r="I49" s="587"/>
      <c r="J49" s="587"/>
      <c r="K49" s="588"/>
    </row>
    <row r="50" spans="1:11" ht="16" thickBot="1" x14ac:dyDescent="0.25">
      <c r="A50" s="8"/>
      <c r="B50" s="12">
        <v>42887</v>
      </c>
      <c r="C50" s="586"/>
      <c r="D50" s="587"/>
      <c r="E50" s="587"/>
      <c r="F50" s="587"/>
      <c r="G50" s="587"/>
      <c r="H50" s="587"/>
      <c r="I50" s="587"/>
      <c r="J50" s="587"/>
      <c r="K50" s="588"/>
    </row>
    <row r="51" spans="1:11" ht="16" thickBot="1" x14ac:dyDescent="0.25">
      <c r="B51" s="12">
        <v>42917</v>
      </c>
      <c r="C51" s="586"/>
      <c r="D51" s="587"/>
      <c r="E51" s="587"/>
      <c r="F51" s="587"/>
      <c r="G51" s="587"/>
      <c r="H51" s="587"/>
      <c r="I51" s="587"/>
      <c r="J51" s="587"/>
      <c r="K51" s="588"/>
    </row>
    <row r="52" spans="1:11" ht="16" thickBot="1" x14ac:dyDescent="0.25">
      <c r="B52" s="12">
        <v>42948</v>
      </c>
      <c r="C52" s="586"/>
      <c r="D52" s="587"/>
      <c r="E52" s="587"/>
      <c r="F52" s="587"/>
      <c r="G52" s="587"/>
      <c r="H52" s="587"/>
      <c r="I52" s="587"/>
      <c r="J52" s="587"/>
      <c r="K52" s="588"/>
    </row>
    <row r="53" spans="1:11" ht="16" thickBot="1" x14ac:dyDescent="0.25">
      <c r="B53" s="12">
        <v>42979</v>
      </c>
      <c r="C53" s="586"/>
      <c r="D53" s="587"/>
      <c r="E53" s="587"/>
      <c r="F53" s="587"/>
      <c r="G53" s="587"/>
      <c r="H53" s="587"/>
      <c r="I53" s="587"/>
      <c r="J53" s="587"/>
      <c r="K53" s="588"/>
    </row>
    <row r="54" spans="1:11" ht="16" thickBot="1" x14ac:dyDescent="0.25">
      <c r="B54" s="12">
        <v>43009</v>
      </c>
      <c r="C54" s="586"/>
      <c r="D54" s="587"/>
      <c r="E54" s="587"/>
      <c r="F54" s="587"/>
      <c r="G54" s="587"/>
      <c r="H54" s="587"/>
      <c r="I54" s="587"/>
      <c r="J54" s="587"/>
      <c r="K54" s="588"/>
    </row>
    <row r="55" spans="1:11" ht="16" thickBot="1" x14ac:dyDescent="0.25">
      <c r="B55" s="12">
        <v>43040</v>
      </c>
      <c r="C55" s="586"/>
      <c r="D55" s="587"/>
      <c r="E55" s="587"/>
      <c r="F55" s="587"/>
      <c r="G55" s="587"/>
      <c r="H55" s="587"/>
      <c r="I55" s="587"/>
      <c r="J55" s="587"/>
      <c r="K55" s="588"/>
    </row>
    <row r="56" spans="1:11" ht="16" thickBot="1" x14ac:dyDescent="0.25">
      <c r="B56" s="68">
        <v>43070</v>
      </c>
      <c r="C56" s="586"/>
      <c r="D56" s="587"/>
      <c r="E56" s="587"/>
      <c r="F56" s="587"/>
      <c r="G56" s="587"/>
      <c r="H56" s="587"/>
      <c r="I56" s="587"/>
      <c r="J56" s="587"/>
      <c r="K56" s="588"/>
    </row>
    <row r="57" spans="1:11" ht="16" thickBot="1" x14ac:dyDescent="0.25">
      <c r="B57" s="45" t="s">
        <v>46</v>
      </c>
      <c r="C57" s="523" t="s">
        <v>27</v>
      </c>
      <c r="D57" s="524"/>
      <c r="E57" s="524"/>
      <c r="F57" s="524"/>
      <c r="G57" s="525"/>
      <c r="H57" s="45" t="s">
        <v>37</v>
      </c>
      <c r="I57" s="45" t="s">
        <v>28</v>
      </c>
      <c r="J57" s="76" t="s">
        <v>29</v>
      </c>
      <c r="K57" s="45" t="s">
        <v>30</v>
      </c>
    </row>
    <row r="58" spans="1:11" x14ac:dyDescent="0.2">
      <c r="B58" s="46"/>
      <c r="C58" s="577"/>
      <c r="D58" s="578"/>
      <c r="E58" s="578"/>
      <c r="F58" s="578"/>
      <c r="G58" s="579"/>
      <c r="H58" s="55"/>
      <c r="I58" s="58"/>
      <c r="J58" s="52"/>
      <c r="K58" s="49"/>
    </row>
    <row r="59" spans="1:11" x14ac:dyDescent="0.2">
      <c r="B59" s="47"/>
      <c r="C59" s="580"/>
      <c r="D59" s="581"/>
      <c r="E59" s="581"/>
      <c r="F59" s="581"/>
      <c r="G59" s="582"/>
      <c r="H59" s="56"/>
      <c r="I59" s="59"/>
      <c r="J59" s="53"/>
      <c r="K59" s="50"/>
    </row>
    <row r="60" spans="1:11" x14ac:dyDescent="0.2">
      <c r="B60" s="47"/>
      <c r="C60" s="580"/>
      <c r="D60" s="581"/>
      <c r="E60" s="581"/>
      <c r="F60" s="581"/>
      <c r="G60" s="582"/>
      <c r="H60" s="56"/>
      <c r="I60" s="59"/>
      <c r="J60" s="53"/>
      <c r="K60" s="50"/>
    </row>
    <row r="61" spans="1:11" x14ac:dyDescent="0.2">
      <c r="B61" s="47"/>
      <c r="C61" s="580"/>
      <c r="D61" s="581"/>
      <c r="E61" s="581"/>
      <c r="F61" s="581"/>
      <c r="G61" s="582"/>
      <c r="H61" s="56"/>
      <c r="I61" s="59"/>
      <c r="J61" s="53"/>
      <c r="K61" s="50"/>
    </row>
    <row r="62" spans="1:11" x14ac:dyDescent="0.2">
      <c r="B62" s="47"/>
      <c r="C62" s="580"/>
      <c r="D62" s="581"/>
      <c r="E62" s="581"/>
      <c r="F62" s="581"/>
      <c r="G62" s="582"/>
      <c r="H62" s="56"/>
      <c r="I62" s="59"/>
      <c r="J62" s="53"/>
      <c r="K62" s="50"/>
    </row>
    <row r="63" spans="1:11" x14ac:dyDescent="0.2">
      <c r="B63" s="47"/>
      <c r="C63" s="580"/>
      <c r="D63" s="581"/>
      <c r="E63" s="581"/>
      <c r="F63" s="581"/>
      <c r="G63" s="582"/>
      <c r="H63" s="56"/>
      <c r="I63" s="59"/>
      <c r="J63" s="53"/>
      <c r="K63" s="50"/>
    </row>
    <row r="64" spans="1:11" x14ac:dyDescent="0.2">
      <c r="B64" s="47"/>
      <c r="C64" s="580"/>
      <c r="D64" s="581"/>
      <c r="E64" s="581"/>
      <c r="F64" s="581"/>
      <c r="G64" s="582"/>
      <c r="H64" s="56"/>
      <c r="I64" s="59"/>
      <c r="J64" s="53"/>
      <c r="K64" s="50"/>
    </row>
    <row r="65" spans="2:11" x14ac:dyDescent="0.2">
      <c r="B65" s="47"/>
      <c r="C65" s="583"/>
      <c r="D65" s="584"/>
      <c r="E65" s="584"/>
      <c r="F65" s="584"/>
      <c r="G65" s="585"/>
      <c r="H65" s="56"/>
      <c r="I65" s="59"/>
      <c r="J65" s="53"/>
      <c r="K65" s="50"/>
    </row>
    <row r="66" spans="2:11" ht="16" thickBot="1" x14ac:dyDescent="0.25">
      <c r="B66" s="48"/>
      <c r="C66" s="574"/>
      <c r="D66" s="575"/>
      <c r="E66" s="575"/>
      <c r="F66" s="575"/>
      <c r="G66" s="576"/>
      <c r="H66" s="57"/>
      <c r="I66" s="60"/>
      <c r="J66" s="54"/>
      <c r="K66" s="51"/>
    </row>
    <row r="67" spans="2:11" x14ac:dyDescent="0.2">
      <c r="F67" s="15"/>
      <c r="G67" s="15"/>
      <c r="H67" s="15"/>
      <c r="I67" s="15"/>
      <c r="J67" s="15"/>
      <c r="K67" s="15"/>
    </row>
    <row r="68" spans="2:11" x14ac:dyDescent="0.2">
      <c r="F68" s="8"/>
      <c r="G68" s="8"/>
      <c r="H68" s="8"/>
      <c r="I68" s="8"/>
    </row>
    <row r="69" spans="2:11" x14ac:dyDescent="0.2">
      <c r="F69" s="8"/>
      <c r="G69" s="8"/>
      <c r="H69" s="8"/>
      <c r="I69" s="8"/>
    </row>
    <row r="70" spans="2:11" x14ac:dyDescent="0.2">
      <c r="F70" s="8"/>
      <c r="G70" s="8"/>
      <c r="H70" s="8"/>
      <c r="I70" s="8"/>
    </row>
    <row r="71" spans="2:11" x14ac:dyDescent="0.2">
      <c r="F71" s="8"/>
      <c r="G71" s="8"/>
      <c r="H71" s="8"/>
      <c r="I71" s="8"/>
    </row>
    <row r="72" spans="2:11" x14ac:dyDescent="0.2">
      <c r="B72" s="15"/>
      <c r="C72" s="15"/>
      <c r="D72" s="15"/>
      <c r="E72" s="15"/>
      <c r="F72" s="8"/>
      <c r="G72" s="8"/>
      <c r="H72" s="8"/>
      <c r="I72" s="8"/>
    </row>
    <row r="73" spans="2:11" x14ac:dyDescent="0.2">
      <c r="D73" s="9"/>
      <c r="E73" s="8"/>
      <c r="F73" s="8"/>
      <c r="G73" s="8"/>
      <c r="H73" s="8"/>
      <c r="I73" s="8"/>
    </row>
    <row r="74" spans="2:11" x14ac:dyDescent="0.2">
      <c r="D74" s="9"/>
      <c r="E74" s="8"/>
      <c r="F74" s="8"/>
      <c r="G74" s="8"/>
      <c r="H74" s="8"/>
      <c r="I74" s="8"/>
    </row>
    <row r="75" spans="2:11" x14ac:dyDescent="0.2">
      <c r="D75" s="9"/>
      <c r="E75" s="8"/>
      <c r="F75" s="8"/>
      <c r="G75" s="8"/>
      <c r="H75" s="8"/>
      <c r="I75" s="8"/>
    </row>
    <row r="76" spans="2:11" x14ac:dyDescent="0.2">
      <c r="D76" s="9"/>
      <c r="E76" s="8"/>
    </row>
    <row r="77" spans="2:11" x14ac:dyDescent="0.2">
      <c r="D77" s="9"/>
      <c r="E77" s="8"/>
    </row>
    <row r="78" spans="2:11" x14ac:dyDescent="0.2">
      <c r="D78" s="8"/>
      <c r="E78" s="8"/>
    </row>
    <row r="79" spans="2:11" x14ac:dyDescent="0.2">
      <c r="D79" s="8"/>
      <c r="E79" s="8"/>
    </row>
    <row r="80" spans="2:11" x14ac:dyDescent="0.2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6CED12EE6C4DA72313C57F0D11B6" ma:contentTypeVersion="13" ma:contentTypeDescription="Create a new document." ma:contentTypeScope="" ma:versionID="5b84e9f4043e43034093e05401e848e9">
  <xsd:schema xmlns:xsd="http://www.w3.org/2001/XMLSchema" xmlns:xs="http://www.w3.org/2001/XMLSchema" xmlns:p="http://schemas.microsoft.com/office/2006/metadata/properties" xmlns:ns3="969894f1-c9c0-4d50-8a0a-9ccee5b03c2f" xmlns:ns4="926a8a4a-afcc-43ec-bde3-e1208bc272bd" targetNamespace="http://schemas.microsoft.com/office/2006/metadata/properties" ma:root="true" ma:fieldsID="f2b66fcb1641a0f701c61922cbcc4c04" ns3:_="" ns4:_="">
    <xsd:import namespace="969894f1-c9c0-4d50-8a0a-9ccee5b03c2f"/>
    <xsd:import namespace="926a8a4a-afcc-43ec-bde3-e1208bc272b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894f1-c9c0-4d50-8a0a-9ccee5b03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8a4a-afcc-43ec-bde3-e1208bc27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310C7-8A07-430C-802E-80BCA40C76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AE3108-0C14-48C7-9BFF-C75247BA7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A7569C-F3CE-4FEB-A6DF-428431C17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894f1-c9c0-4d50-8a0a-9ccee5b03c2f"/>
    <ds:schemaRef ds:uri="926a8a4a-afcc-43ec-bde3-e1208bc2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Tablero de Indicadores</vt:lpstr>
      <vt:lpstr>Hoja4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2017-05-26T23:48:56Z</cp:lastPrinted>
  <dcterms:created xsi:type="dcterms:W3CDTF">2006-09-12T12:46:56Z</dcterms:created>
  <dcterms:modified xsi:type="dcterms:W3CDTF">2020-08-27T20:58:03Z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0x01010043726CED12EE6C4DA72313C57F0D11B6</vt:lpwstr>
  </property>
</Properties>
</file>